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lafrouz\University stuff\PhD\Fall 19\Data Science\Part_3_Statistics\S19_L119\"/>
    </mc:Choice>
  </mc:AlternateContent>
  <xr:revisionPtr revIDLastSave="0" documentId="13_ncr:1_{E8978620-1E9C-4E41-B1BD-DE23C87A84AB}" xr6:coauthVersionLast="41" xr6:coauthVersionMax="41" xr10:uidLastSave="{00000000-0000-0000-0000-000000000000}"/>
  <bookViews>
    <workbookView xWindow="-103" yWindow="-103" windowWidth="22123" windowHeight="12549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27" i="12" l="1"/>
  <c r="AN26" i="12"/>
  <c r="AN25" i="12"/>
  <c r="AN24" i="12"/>
  <c r="AN23" i="12"/>
  <c r="AN22" i="12"/>
  <c r="AN21" i="12"/>
  <c r="AN20" i="12"/>
  <c r="AN19" i="12"/>
  <c r="AN18" i="12"/>
  <c r="AN17" i="12"/>
  <c r="AN16" i="12"/>
  <c r="AN15" i="12"/>
  <c r="AN14" i="12"/>
  <c r="AN13" i="12"/>
  <c r="AM27" i="12"/>
  <c r="AM26" i="12"/>
  <c r="AM25" i="12"/>
  <c r="AM24" i="12"/>
  <c r="AM23" i="12"/>
  <c r="AM22" i="12"/>
  <c r="AM21" i="12"/>
  <c r="AM20" i="12"/>
  <c r="AM19" i="12"/>
  <c r="AM18" i="12"/>
  <c r="AM17" i="12"/>
  <c r="AM16" i="12"/>
  <c r="AM15" i="12"/>
  <c r="AM14" i="12"/>
  <c r="AM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I27" i="10"/>
  <c r="AI26" i="10"/>
  <c r="AI25" i="10"/>
  <c r="AI24" i="10"/>
  <c r="AI23" i="10"/>
  <c r="AI22" i="10"/>
  <c r="AI21" i="10"/>
  <c r="AI20" i="10"/>
  <c r="AI19" i="10"/>
  <c r="AI18" i="10"/>
  <c r="AI17" i="10"/>
  <c r="AI16" i="10"/>
  <c r="AI15" i="10"/>
  <c r="AI14" i="10"/>
  <c r="AI13" i="10"/>
  <c r="AI12" i="10"/>
  <c r="AJ11" i="10"/>
  <c r="AI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11" i="10"/>
  <c r="P11" i="10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T27" i="12" l="1"/>
  <c r="T19" i="12"/>
  <c r="P22" i="12"/>
  <c r="P24" i="12"/>
  <c r="P26" i="12"/>
  <c r="T17" i="12"/>
  <c r="T15" i="12"/>
  <c r="P16" i="12"/>
  <c r="P18" i="12"/>
  <c r="T25" i="12"/>
  <c r="T21" i="12"/>
  <c r="P14" i="12"/>
  <c r="P20" i="12"/>
  <c r="T23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I28" i="10"/>
  <c r="N28" i="10"/>
  <c r="L28" i="10"/>
  <c r="D28" i="10"/>
  <c r="M28" i="10"/>
  <c r="H28" i="10"/>
  <c r="AA28" i="10"/>
</calcChain>
</file>

<file path=xl/sharedStrings.xml><?xml version="1.0" encoding="utf-8"?>
<sst xmlns="http://schemas.openxmlformats.org/spreadsheetml/2006/main" count="44990" uniqueCount="98">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</sst>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165" fontId="2" fillId="2" borderId="0" xfId="0" applyNumberFormat="1" applyFont="1" applyFill="1"/>
    <xf numFmtId="165" fontId="2" fillId="2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4375" defaultRowHeight="11.6" x14ac:dyDescent="0.4"/>
  <cols>
    <col min="1" max="1" width="2" style="8" customWidth="1"/>
    <col min="2" max="2" width="9" style="8" bestFit="1" customWidth="1"/>
    <col min="3" max="3" width="8.765625" style="8" bestFit="1" customWidth="1"/>
    <col min="4" max="4" width="12.23046875" style="8" bestFit="1" customWidth="1"/>
    <col min="5" max="5" width="8.69140625" style="8" bestFit="1" customWidth="1"/>
    <col min="6" max="6" width="6.765625" style="8" bestFit="1" customWidth="1"/>
    <col min="7" max="8" width="8.07421875" style="8" bestFit="1" customWidth="1"/>
    <col min="9" max="9" width="11.53515625" style="8" bestFit="1" customWidth="1"/>
    <col min="10" max="10" width="8.23046875" style="8" bestFit="1" customWidth="1"/>
    <col min="11" max="11" width="8.07421875" style="8" bestFit="1" customWidth="1"/>
    <col min="12" max="12" width="7.765625" style="8" bestFit="1" customWidth="1"/>
    <col min="13" max="13" width="8.84375" style="8" hidden="1" customWidth="1"/>
    <col min="14" max="14" width="15.69140625" style="8" hidden="1" customWidth="1"/>
    <col min="15" max="16384" width="8.84375" style="8"/>
  </cols>
  <sheetData>
    <row r="1" spans="2:18" ht="15.45" x14ac:dyDescent="0.4">
      <c r="B1" s="7" t="s">
        <v>83</v>
      </c>
    </row>
    <row r="2" spans="2:18" x14ac:dyDescent="0.4">
      <c r="B2" s="9" t="s">
        <v>4</v>
      </c>
    </row>
    <row r="4" spans="2:18" ht="12" thickBot="1" x14ac:dyDescent="0.4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4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4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4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4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4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4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4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4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4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4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4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4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4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4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4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4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4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4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4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4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4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4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4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4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4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4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4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4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4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4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4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4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4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4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4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4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4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4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4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4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4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4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4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4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4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4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4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4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4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4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4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4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4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4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4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4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4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4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4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4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4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4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4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4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4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4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4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4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4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4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4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4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4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4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4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4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4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4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4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4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4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4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4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4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4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4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4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4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4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4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4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4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4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4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4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4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4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4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4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4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4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4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4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4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4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4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4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4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4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4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4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4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4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4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4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4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4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4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4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4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4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4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4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4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4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4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4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4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4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4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4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4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4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4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4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4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4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4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4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4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4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4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4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4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4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4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4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4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4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4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4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4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4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4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4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4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4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4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4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4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4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4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4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4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4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4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4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4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4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4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4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4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4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4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4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4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4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4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4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4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4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4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4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4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4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4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4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4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4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4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4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4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4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4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4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4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4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4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4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4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4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4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4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4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4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4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4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4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4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4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4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4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4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4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4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4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4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4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4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4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4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4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4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4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4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4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4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4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4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4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4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4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4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4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4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4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4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4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4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4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4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4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4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4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4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4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4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4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4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4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4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4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4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4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4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4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4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4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4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4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4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4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4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4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4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4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4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4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4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4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4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4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4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4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4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4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4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4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4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4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4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4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4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4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4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4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4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4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4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4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4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4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4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4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4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4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4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4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4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4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4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4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4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4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4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4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4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4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4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4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4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4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4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4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4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4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4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4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4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4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4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4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4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4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4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4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4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4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4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4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4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4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4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4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4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4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4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4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4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4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4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4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4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4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4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4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4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4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4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4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4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4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4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4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4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4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4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4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4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4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4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4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4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4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4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4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4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4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4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4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4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4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4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4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4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4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4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4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4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4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4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4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4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4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4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4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4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4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4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4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4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4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4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4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4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4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4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4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4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4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4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4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4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4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4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4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4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4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4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4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4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4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4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4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4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4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4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4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4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4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4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4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4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4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4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4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4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4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4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4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4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4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4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4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4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4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4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4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4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4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4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4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4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4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4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4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4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4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4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4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4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4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4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4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4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4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4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4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4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4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4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4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4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4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4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4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4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4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4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4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4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4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4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4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4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4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4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4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4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4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4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4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4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4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4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4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4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4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4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4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4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4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4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4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4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4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4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4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4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4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4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4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4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4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4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4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4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4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4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4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4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4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4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4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4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4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4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4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4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4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4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4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4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4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4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4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4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4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4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4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4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4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4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4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4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4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4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4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4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4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4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4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4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4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4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4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4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4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4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4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4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4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4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4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4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4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4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4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4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4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4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4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4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4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4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4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4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4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4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4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4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4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4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4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4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4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4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4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4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4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4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4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4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4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4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4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4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4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4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4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4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4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4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4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4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4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4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4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4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4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4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4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4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4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4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4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4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4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4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4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4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4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4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4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4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4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4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4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4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4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4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4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4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4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4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4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4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4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4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4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4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4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4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4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4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4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4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4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4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4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4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4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4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4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4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4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4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4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4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4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4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4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4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4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4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4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4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4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4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4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4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4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4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4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4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4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4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4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4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4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4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4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4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4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4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4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4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4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4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4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4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4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4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4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4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4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4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4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4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4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4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4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4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4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4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4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4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4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4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4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4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4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4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4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4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4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4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4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4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4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4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4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4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4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4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4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4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4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4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4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4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4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4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4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4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4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4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4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4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4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4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4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4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4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4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4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4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4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4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4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4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4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4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4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4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4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4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4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4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4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4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4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4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4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4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4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4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4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4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4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4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4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4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4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4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4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4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4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4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4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4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4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4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4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4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4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4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4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4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4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4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4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4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4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4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4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4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4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4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4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4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4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4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4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4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4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4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4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4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4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4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4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4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4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4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4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4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4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4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4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4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4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4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4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4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4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4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4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4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4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4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4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4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4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4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4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4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4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4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4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4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4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4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4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4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4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4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4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4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4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4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4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4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4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4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4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4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4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4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4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4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4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4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4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4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4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4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4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4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4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4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4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4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4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4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4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4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4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4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4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4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4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4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4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4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4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4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4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4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4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4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4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4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4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4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4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4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4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4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4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4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4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4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4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4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4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4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4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4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4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4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4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4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4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4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4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4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4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4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4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4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4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4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4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4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4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4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4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4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4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4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4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4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4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4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4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4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4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4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4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4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4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4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4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4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4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4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4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4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4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4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4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4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4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4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4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4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4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4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4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4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4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4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4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4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4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4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4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4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4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4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4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4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4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4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4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4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4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4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4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4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4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4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4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4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4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4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4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4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4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4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4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4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4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4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4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4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4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4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4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4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4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4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4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4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4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4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4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4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4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4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4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4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4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4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4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4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4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4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4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4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4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4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4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4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4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4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4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4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4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4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4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4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4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4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4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4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4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4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4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4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4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4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4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4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4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4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4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4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4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4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4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4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4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4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4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4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4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4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4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4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4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4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4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4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4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4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4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4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4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4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4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4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4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4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4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4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4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4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4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4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4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4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4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4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4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4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4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4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4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4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4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4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4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4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4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4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4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4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4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4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4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4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4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4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4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4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4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4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4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4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4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4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4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4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4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4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4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4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4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4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4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4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4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4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4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4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4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4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4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4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4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4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4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4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4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4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4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4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4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4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4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4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4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4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4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4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4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4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4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4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4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4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4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4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4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4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4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4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4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4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4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4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4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4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4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4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4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4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4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4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4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4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4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4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4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4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4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4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4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4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4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4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4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4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4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4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4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4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4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4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4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4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4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4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4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4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4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4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4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4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4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4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4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4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4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4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4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4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4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4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4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4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4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4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4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4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4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4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4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4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4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4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4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4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4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4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4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4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4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4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4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4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4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4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4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4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4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4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4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4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4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4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4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4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4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4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4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4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4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4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4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4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4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4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4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4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4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4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4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4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4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4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4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4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4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4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4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4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4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4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4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4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4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4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4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4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4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4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4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4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4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4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4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4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4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4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4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4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4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4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4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4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4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4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4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4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4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4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4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4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4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4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4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4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4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4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4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4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4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4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4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4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4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4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4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4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4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4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4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4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4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4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4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4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4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4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4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4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4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4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4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4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4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4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4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4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4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4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4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4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4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4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4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4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4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4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4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4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4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4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4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4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4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4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4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4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4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4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4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4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4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4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4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4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4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4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4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4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4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4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4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4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4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4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4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4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4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4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4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4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4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4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4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4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4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4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4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4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4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4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4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4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4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4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4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4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4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4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4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4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4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4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4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4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4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4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4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4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4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4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4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4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4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4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4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4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4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4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4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4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4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4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4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4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4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4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4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4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4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4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4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4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4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4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4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4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4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4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4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4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4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4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4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4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4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4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4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4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4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4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4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4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4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4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4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4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4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4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4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4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4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4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4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4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4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4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4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4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4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4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4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4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4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4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4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4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4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4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4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4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4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4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4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4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4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4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4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4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4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4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4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4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4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4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4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4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4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4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4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4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4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4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4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4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4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4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4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4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4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4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4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4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4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4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4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4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4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4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4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4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4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4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4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4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4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4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4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4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4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4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4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4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4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4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4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4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4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4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4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4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4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4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4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4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4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4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4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4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4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4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4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4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4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4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4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4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4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4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4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4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4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4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4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4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4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4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4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4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4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4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4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4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4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4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4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4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4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4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4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4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4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4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4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4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4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4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4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4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4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4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4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4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4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4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4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4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4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4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4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4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4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4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4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4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4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4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4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4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4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4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4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4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4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4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4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4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4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4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4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4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4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4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4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4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4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4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4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4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4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4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4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4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4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4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4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4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4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4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4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4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4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4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4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4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4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4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4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4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4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4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4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4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4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4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4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4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4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4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4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4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4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4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4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4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4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4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4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4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4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4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4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4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4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4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4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4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4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4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4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4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4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4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4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4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4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4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4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4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4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4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4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4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4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4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4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4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4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4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4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4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4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4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4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4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4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4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4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4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4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4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4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4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4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4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4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4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4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4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4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4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4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4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4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4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4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4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4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4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4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4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4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4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4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4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4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4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4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4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4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4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4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4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4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4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4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4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4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4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4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4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4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4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4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4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4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4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4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4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4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4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4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4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4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4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4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4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4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4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4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4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4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4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4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4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4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4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4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4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4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4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4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4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4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4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4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4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4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4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4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4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4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4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4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4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4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4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4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4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4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4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4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4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4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4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4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4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4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4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4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4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4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4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4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4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4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4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4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4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4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4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4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4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4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4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4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4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4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4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4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4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4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4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4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4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4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4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4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4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4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4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4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4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4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4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4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4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4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4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4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4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4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4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4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4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4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4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4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4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4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4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4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4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4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4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4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4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4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4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4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4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4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4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4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4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4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4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4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4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4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4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4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4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4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4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4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4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4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4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4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4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4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4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4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4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4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4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4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4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4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4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4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4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4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4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4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4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4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4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4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4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4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4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4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4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4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4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4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4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4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4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4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4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4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4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4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4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4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4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4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4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4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4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4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4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4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4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4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4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4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4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4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4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4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4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4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4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4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4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4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4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4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4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4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4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4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4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4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4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4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4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4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4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4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4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4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4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4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4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4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4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4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4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4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4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4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4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4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4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4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4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4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4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4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4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4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4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4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4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4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4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4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4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4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4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4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4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4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4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4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4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4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4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4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4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4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4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4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4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4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4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4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4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4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4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4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4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4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4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4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4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4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4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4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4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4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4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4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4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4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4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4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4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4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4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4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4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4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4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4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4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4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4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4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4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4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4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4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4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4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4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4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4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4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4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4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4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4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4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4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4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4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4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4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4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4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4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4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4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4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4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4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4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4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4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4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4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4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4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4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4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4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4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4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4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4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4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4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4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4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4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4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4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4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4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4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4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4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4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4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4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4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4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4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4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4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4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4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4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4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4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4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4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4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4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4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4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4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4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4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4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4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4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4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4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4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4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4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4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4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4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4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4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4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4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4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4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4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4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4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4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4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4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4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4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4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4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4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4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4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4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4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4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4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4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4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4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4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4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4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4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4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4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4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4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4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4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4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4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4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4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4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4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4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4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4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4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4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4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4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4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4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4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4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4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4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4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4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4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4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4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4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4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4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4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4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4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4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4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4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4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4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4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4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4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4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4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4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4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4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4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4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4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4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4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4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4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4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4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4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4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4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4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4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4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4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4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4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4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4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4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4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4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4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4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4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4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4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4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4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4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4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4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4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4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4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4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4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4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4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4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4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4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4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4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4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4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4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4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4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4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4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4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4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4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4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4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4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4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4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4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4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4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4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4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4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4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4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4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4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4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4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4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4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4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4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4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4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4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4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4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4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4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4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4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4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4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4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4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4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4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4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4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4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4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4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4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4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4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4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4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4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4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4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4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4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4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4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4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4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4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4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4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4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4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4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4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4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4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4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4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4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4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4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4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4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4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4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4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4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4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4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4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4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4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4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4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4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4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4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4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4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4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4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4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4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4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4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4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4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4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4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4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4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4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4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4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4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4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4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4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4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4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4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4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4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4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4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4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4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4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4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4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4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4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4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4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4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4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4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4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4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4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4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4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4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4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4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4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4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4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4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4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4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4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4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4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4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4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4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4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4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4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4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4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4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4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4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4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4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4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4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4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4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4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4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4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4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4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4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4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4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4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4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4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4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4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4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4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4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4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4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4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4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4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4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4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4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4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4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4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4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4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4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4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4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4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4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4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4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4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4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4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4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4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4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4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4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4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4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4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4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4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4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4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4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4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4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4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4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4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4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4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4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4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4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4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4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4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4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4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4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4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4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4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4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4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4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4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4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4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4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4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4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4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4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4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4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4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4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4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4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4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4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4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4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4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4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4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4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4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4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4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4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4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4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4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4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4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4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4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4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4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4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4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4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4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4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4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4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4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4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4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4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4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4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4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4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4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4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4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4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4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4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4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4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4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4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4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4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4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4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4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4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4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4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4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4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4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4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4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4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4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4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4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4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4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4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4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4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4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4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4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4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4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4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4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4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4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4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4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4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4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4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4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4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4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4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4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4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4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4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4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4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4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4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4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4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4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4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4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4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4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4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4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4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4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4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4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4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4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4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4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4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4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4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4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4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4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4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4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4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4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4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4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4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4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4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4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4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4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4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4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4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4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4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4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4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4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4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4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4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4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4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4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4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4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4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4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4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4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4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4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4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4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4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4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4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4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4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4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4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4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4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4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4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4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4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4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4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4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4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4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4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4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4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4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4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4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4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4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4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4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4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4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4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4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4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4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4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4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4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4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4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4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4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4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4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4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4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4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4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4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4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4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4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4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4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4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4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4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4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4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4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4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4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4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4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4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4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4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4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4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4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4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4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4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4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4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4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4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4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4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4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4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4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4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4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4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4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4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4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4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4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4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4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4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4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4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4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4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4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4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4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4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4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4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4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4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4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4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4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4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4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4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4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4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4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4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4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4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4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4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4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4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4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4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4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4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4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4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4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4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4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4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4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4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4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4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4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4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4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4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4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4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4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4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4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4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4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4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4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4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4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4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4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4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4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4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4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4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4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4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4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4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4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4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4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4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4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4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4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4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4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4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4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4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4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4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4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4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4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4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4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4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4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4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4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4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4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4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4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4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4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4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4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4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4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4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4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4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4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4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4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4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4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4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4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4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4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4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4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4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4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4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4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4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4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4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4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4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4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4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4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4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4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4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4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4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4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4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4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4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4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4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4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4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4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4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4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4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4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4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4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4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4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4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4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4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4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4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4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4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4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4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4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4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4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4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4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4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4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4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4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4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4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4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4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4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4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4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4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4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4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4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4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4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4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4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4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4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4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4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4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4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4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4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4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4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4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4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4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4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4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4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4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4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4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4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4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4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4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4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4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4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4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4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4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4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4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4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4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4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4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4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4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4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4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4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4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4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4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4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4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4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4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4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4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4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4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4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4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4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4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4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4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4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4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4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4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4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4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4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4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4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4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4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4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4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4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4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4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4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4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4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4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4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4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4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4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4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4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4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4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4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4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4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4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4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4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4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4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4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4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4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4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4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4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4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4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4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4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4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4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4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4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4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4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4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4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4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4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4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4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4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4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4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4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4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4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4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4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4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4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4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4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4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4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4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4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4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4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4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4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4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4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4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4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4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4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4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4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4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4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4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4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4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4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4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4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4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4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4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4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4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4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4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4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4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4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4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4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4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4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4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4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4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4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4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4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4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4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4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4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4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4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4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4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4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4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4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4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4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4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4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4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4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4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4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4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4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4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4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4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4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4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4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4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4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4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4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4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4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4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4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4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4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4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4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4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4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4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4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4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4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4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4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4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4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4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4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4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4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4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4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4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4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4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4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4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4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4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4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4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4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4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4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4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4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4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4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4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4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4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4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4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4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4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4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4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4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4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4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4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4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4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4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4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4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4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4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4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4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4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4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4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4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4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4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4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4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4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4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4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4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4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4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4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4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4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4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4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4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4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4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4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4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4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4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4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4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4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4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4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4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4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4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4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4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4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4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4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4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4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4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4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4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4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4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4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4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4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4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4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4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4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4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4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4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4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4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4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4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4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4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4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4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4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4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4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4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4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4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4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4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4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4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4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4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4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4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4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4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4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4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4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4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4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4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4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4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4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4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4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4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4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4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4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4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4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4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4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4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4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4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4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4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4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4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4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4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4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4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4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4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4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4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4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4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4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4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4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4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4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4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4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4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4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4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4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4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4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4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4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4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4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4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4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4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4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4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4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4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4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4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4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4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4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4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4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4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4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4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4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4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4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4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4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4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4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4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4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4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4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4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4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4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4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4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4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4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4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4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4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4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4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4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4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4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4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4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4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4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4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4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4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4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4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4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4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4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4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4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4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4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4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4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4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4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4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4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4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4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4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4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4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4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4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4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4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4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4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4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4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4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4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4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4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4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4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4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4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4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4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4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4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4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4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4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4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4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4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4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4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4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4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4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4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4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4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4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4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4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4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4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4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4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4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4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4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4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4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4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4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4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4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4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4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4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4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4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4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4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4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4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4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4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4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4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4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4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4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4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4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4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4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4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4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4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4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4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4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4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4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4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4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4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4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4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4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4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4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4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4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4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4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4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4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4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4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4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4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4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4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4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4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4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4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4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4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4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4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4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4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4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4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4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4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4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4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4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4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4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4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4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4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4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4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4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4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4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4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4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4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4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4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4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4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4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4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4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4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4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4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4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4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4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4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4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4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4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4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4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4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4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4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4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4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4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4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4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4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4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4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4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4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4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4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4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4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4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4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4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4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4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4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4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4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4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4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4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4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4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4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4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4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4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4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4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4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4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4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4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4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4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4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4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4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4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4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4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4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4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4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4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4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4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4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4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4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4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4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4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4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4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4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4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4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4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4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4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4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4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4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4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4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4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4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4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4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4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4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4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4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4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4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4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4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4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4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4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4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4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4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4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4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4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4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4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4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4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4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4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4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4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4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4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4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4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4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4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4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4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4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4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4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4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4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4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4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4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4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4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4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4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4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4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4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4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4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4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4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4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4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4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4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4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4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4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4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4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4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4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4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4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4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4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4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4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4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4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4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4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4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4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4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4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4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4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4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4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4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4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4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4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4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4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4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4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4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4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4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4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4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4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4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4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4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4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4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4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4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4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4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4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4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4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4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4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4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4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4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4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4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4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4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4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4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4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4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4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4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4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4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4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4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4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4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4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4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4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4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4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4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4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4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4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4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4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4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4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4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4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4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4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4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4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4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4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4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4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4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4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4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4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4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4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4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4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4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4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4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4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4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4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4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4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4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4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4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4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4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4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4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4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4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4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4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4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4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4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4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4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4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4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4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4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4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4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4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4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4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4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4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4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4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4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4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4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4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4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4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4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4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4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4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4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4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4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4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4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4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4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4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4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4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4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4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4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4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4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4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4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4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4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4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4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4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4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4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4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4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4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4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4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4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4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4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4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4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4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4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4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4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4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4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4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4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4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4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4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4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4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4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4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4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4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4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4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4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4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4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4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4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4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4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4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4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4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4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4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4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4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4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4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4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4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4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4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4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4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4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4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4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4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4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4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4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4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4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4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4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4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4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4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4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4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4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4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4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4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4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4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4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4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4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4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4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4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4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4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4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4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4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4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4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4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4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4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4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4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4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4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4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4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4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4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4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4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4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4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4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4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4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4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4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4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4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4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4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4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4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4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4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4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4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4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4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4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4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4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4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4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4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4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4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4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4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4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4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4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4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4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4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4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4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4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4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4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4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4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4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4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4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4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4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4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4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4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4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4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4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4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4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4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4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4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4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4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4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4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4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4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4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4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4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4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4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4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4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4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4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4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4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4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4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4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4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4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4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4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4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4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4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4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4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4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4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4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4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4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4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4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4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4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4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4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4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4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4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4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4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4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4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4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4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4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4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4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4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4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4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4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4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4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4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4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4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4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4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4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4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4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4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4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4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4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4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4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4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4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4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4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4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4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4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4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4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4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4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4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4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4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4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4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4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4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4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4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4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4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4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4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4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4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4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4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4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4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4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4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4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4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4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4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4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4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4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4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4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4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4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4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4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4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4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4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4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4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4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4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4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4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4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4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4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4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4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4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4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4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4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4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4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4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4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4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4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4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4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4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4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4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4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4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4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4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4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4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4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4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4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4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4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4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4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4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4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4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4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4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4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4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4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4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4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4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4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4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4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4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4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4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4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4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4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4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4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4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4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4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4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4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4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4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4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4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4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4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4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4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4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4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4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4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4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4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4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4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4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4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4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4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4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4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4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4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4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4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4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4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4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4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4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4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4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4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4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4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4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4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4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4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4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4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4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4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4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4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4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4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4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4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4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4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4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4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4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4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4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4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4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4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4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4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4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4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4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4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4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4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4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4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4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4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4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4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4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4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4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4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4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4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4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4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4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4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4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4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4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4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4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4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4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4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4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4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4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4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4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4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4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4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4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4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4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4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4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4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4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4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4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4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4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4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4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4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4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4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4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4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4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4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4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4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4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4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4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4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4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4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4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4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4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4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4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4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4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4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4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4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4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4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4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4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4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4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4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4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4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4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4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4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4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4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4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4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4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4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4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4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4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4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4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4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4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4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4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4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4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4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4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4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4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4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4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4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4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4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4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4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4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4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4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4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4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4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4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4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4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4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4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4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4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4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4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4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4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4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4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4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4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4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4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4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4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4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4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4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4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4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4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4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4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4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4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4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4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4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4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4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4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4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4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4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4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4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4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4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4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4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4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4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4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4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4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4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4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4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4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4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4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4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4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4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4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4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4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4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4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4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4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4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4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4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4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4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4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4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4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4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4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4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4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4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4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4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4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4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4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4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4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4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4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4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4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4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4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4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4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4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4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4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4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4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4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4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4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4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4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4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4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4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4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4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4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4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4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4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4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4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4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4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4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4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4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4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4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4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4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4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4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4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4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4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4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4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4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4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4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4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4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4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4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4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4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4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4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4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4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4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4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4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4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4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4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4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4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4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4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4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4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4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4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4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4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4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4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4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4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4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4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4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4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4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4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4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4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4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4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4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4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4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4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4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4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4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4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4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4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4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4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4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4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4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4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4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4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4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4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4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4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4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4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4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4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4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4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4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4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4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4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4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4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4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4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4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4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4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4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4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4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4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4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4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4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4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4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4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4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4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4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4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4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4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4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4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4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4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4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4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4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4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4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4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4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4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4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4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4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4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4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4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4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4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4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4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4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4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4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4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4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4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4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4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4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4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4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4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4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4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4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4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4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4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4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4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4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4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4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4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4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4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4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4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4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4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4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4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4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4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4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4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4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4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4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4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4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4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4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4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4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4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4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4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4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4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4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4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4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4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4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4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4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4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4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4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4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4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4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4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4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4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4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4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4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4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4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4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4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4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4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4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4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4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4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4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4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4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4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4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4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4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4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4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4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4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4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4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4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4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4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4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4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4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4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4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4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4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4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4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4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4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4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4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4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4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4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4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4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4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4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4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4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4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4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4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4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4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4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4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4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4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4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4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4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4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4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4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4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4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4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4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4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4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4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4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4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4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4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4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4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4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4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4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4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4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4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4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4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4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4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4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4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4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4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4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4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4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4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4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4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4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4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4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4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4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4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4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4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4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4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4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4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4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4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4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4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4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4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4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4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4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4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4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4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4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4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4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4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4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4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4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4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4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4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4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4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4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4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4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4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4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4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4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4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4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4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4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4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4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4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4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4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4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4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4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4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4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4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4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4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4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4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4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4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4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4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4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4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4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4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4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4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4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4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4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4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4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4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4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4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4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4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4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4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4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4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4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4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4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4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4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4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4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4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4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4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4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4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4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4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4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4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4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4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4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4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4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4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4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4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4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4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4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4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4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4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4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4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4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4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4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4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4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4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4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4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4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4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4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4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4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4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4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4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4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4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4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4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4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4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4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4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4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4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4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4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4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4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4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4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4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4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4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4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4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4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4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4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4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4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4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4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4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4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4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4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4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4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4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4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4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4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4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4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4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4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4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4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4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4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4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4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4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4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4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4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4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4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4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4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4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4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4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4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4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4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4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4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4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4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4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4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4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4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4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4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4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4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4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4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4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4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4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4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4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4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4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4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4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4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4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4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4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4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4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4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4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4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4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4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4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4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4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4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4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4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4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4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4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4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4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4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4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4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4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4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4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4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4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4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4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4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4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4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4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4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4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4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4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4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4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4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4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4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4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4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4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4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4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4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4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4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4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4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4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4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4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4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4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4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4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4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4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4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4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4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4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4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4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4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4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4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4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4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4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4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4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4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4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4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4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4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4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4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4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4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4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4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4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4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4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4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4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4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4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4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4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4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4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4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4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4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4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4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4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4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4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4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4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4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4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4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4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4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4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4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4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4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4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4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4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4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4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4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4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4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4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4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4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4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4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4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4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4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4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4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4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4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4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4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4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4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4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4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4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4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4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4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4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4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4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4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4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4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4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4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4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4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4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4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4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4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4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4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4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4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4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4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4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4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4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4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4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4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4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4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4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4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4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4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4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4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4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4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4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4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4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4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4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4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4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4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4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4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4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4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4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4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4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4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4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4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4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4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4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4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4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4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4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4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4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4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4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4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4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4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4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4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4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4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4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4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4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4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4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4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4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4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4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4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4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4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4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4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4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4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4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4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4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4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4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4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4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4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4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4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4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4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4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4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4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4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4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4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4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4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4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4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4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4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4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4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4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4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4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4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4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4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4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4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4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4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4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4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4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4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4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4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4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4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4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4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4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4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4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4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4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4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4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4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4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4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4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4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4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4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4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4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4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4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4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4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4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4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4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4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4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4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4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4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4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4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4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4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4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4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4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4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4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4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4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4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4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4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4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4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4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4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4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4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4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4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4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4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4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4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4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4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4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4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4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4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4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4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4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4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4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4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4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4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4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4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4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4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4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4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4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4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4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4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4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4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4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4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4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4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4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4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4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4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4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4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4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4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4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4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4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4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4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4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4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4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4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4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4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4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4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4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4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4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4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4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4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4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4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4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4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4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4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4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4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4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4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4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4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4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4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4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4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4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4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4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4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4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4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4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4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4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4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4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4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4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4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4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4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4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4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4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4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4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4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4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4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4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4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4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4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4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4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4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4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4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4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4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4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4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4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4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4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4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4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4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4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4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4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4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4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4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4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4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4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4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4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4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4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4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4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4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4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4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4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4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4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4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4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4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4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4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4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4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4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4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4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4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4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4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4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4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4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4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4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4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4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4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4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4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4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4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4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4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4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4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4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4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4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4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4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4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4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4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4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4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4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4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4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4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4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4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4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4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4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4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4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4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4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4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4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4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4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4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4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4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4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4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4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4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4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4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4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4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4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4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4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4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4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4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4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4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4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4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4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4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4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4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4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4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4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4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4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4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4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4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4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4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4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4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4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4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4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4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4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4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4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4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4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4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4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4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4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4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4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4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4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4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4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4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4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4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4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4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4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4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4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4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4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4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4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4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4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4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4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4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4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4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4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4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4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4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4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4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4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4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4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4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4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4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4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4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4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4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4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4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4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4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4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4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4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4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4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4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4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4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4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4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4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4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4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4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4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4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4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4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4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4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4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4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4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4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4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4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4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4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4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4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4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4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4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4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4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4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4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4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4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4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4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4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4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4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4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4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4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4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4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4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4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4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4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4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4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4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4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4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4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4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4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4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4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4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4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4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4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4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4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4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4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4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4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4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4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4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4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4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4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4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4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4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4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4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4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4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4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4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4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4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4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4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4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4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4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4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4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4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4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4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4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4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4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4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4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4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4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4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4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4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4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4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4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4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4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4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4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4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4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4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4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4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4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4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4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4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4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4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4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4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4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4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4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4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4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4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4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4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4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4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4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4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4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4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4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4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4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4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4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4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4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4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4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4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4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4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4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4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4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4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4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4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4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4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4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4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4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4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4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4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4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4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4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4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4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4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4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4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4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4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4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4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4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4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4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4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4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4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4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4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4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4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4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4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4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4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4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4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4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4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4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4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4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4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4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4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4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4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4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4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4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4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4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4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4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4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4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4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4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4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4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4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4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4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4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4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4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4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4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4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4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4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4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4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4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4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4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4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4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4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4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4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4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4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4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4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4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4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4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4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4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4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4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4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4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4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4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4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4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4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4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4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4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4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4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4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4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4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4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4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4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4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4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4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4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4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4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4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4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4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4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4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4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4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4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4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4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4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4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4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4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4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4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4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4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4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4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4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4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4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4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4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4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4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4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4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4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4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4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4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4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4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4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4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4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4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4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4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4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4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4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4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4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4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4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4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4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4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4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4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4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4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4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4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4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4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4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4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4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4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4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4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4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4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4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4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4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4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4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4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4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4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4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4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4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4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4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4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4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4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4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4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4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4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4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4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4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4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4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4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4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4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4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4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4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4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4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4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4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4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4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4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4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4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4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4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4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4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4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4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4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4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4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4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4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4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4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4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4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4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4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4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4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4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4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4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4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4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4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4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4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4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4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4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4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4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4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4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4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4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4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4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4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4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4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4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4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4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4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4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4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4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4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4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4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4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4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4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4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4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4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4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4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4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4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4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4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4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4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4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4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4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4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4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4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4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4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4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4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4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4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4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4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4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4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4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4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4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4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4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4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4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4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4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4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4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4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4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4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4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4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4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4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4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4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4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4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4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4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4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4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4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4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4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4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4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4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4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4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4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4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4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4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4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4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4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4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4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4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4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4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4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4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4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4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4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4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4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4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4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4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4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4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4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4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4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4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4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4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4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4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4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4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4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4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4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4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4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4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4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4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4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4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4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4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4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4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4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4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4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4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4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4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4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4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4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4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4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4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4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4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4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4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4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4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4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4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4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4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4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4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4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4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4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4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4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4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4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4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4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4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4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4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4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4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4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4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4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4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4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4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4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4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4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4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4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4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4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4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4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4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4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4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4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4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4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4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4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4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4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4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4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4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4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4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4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4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4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4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4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4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4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4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4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4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4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4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4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4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4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4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4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4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4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4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4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4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4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4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4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4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4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4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4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4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4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4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4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4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4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4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4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4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4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4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4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4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4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4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4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4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4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4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4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4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4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4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4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4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4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4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4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4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4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4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4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4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4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4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4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4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4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4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4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4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4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4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4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4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4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4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4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4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4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4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4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4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4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4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4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4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4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4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4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4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4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4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4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4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4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4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4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4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4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4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4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4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4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4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4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4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4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4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4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4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4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4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4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4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4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4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4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4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4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4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4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4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4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4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4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4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4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4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4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4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4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4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4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4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4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4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4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4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4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4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4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4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4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4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4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4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4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4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4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4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4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4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4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4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4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4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4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4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4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4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4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4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4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4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4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4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4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4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4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4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4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4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4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4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4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4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4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4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4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4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4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4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4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4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4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4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4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4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4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4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4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4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4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4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4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4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4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4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4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4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4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4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4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4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4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4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4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4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4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4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4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4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4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4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4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4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4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4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4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4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4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4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4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4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4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4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4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4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4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4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4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4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4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4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4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4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4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4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4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4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4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4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4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4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4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4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4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4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4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4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4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4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4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4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4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4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4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4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4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4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4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4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4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4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4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4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4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4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4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4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4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4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4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4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4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4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4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4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4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4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4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4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4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4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4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4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4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4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4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4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4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4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4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4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4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4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4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4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4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4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4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4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4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4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4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4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4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4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4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4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4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4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4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4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4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4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4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4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4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4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4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4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4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4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4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4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4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4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4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4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4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4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4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4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4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4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4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4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4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4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4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4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4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4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4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4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4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4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4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4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4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4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4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4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4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4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4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4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4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4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4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4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4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4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4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4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4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4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4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4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4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4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4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4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4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4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4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4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4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4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4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4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4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4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4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4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4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4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4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4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4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4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4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4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4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4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4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4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4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4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4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4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4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4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4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4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4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4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4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4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4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4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4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4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4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4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4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4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4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4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4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4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4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4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4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4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4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4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4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4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4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4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4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4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4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4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4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4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4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4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4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4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4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4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4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4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4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4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4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4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4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4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4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4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4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4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4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4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4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4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4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4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4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4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4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4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4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4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4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4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4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4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4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4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4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4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4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4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4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4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4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4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4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4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4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4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4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4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4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4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4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4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4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4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4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4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4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4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4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4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4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4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4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4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4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4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4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4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4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4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4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4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4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4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4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4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4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4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4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4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4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4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4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4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4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4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4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4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4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4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4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4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4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4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4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4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4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4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4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4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4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4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4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4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4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4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4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4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4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4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4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4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4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4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4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4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4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4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4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4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4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4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4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4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4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4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4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4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4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4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4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4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4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4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4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4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4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4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4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4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4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4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4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4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4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4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4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4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4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4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4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4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4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4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4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4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4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4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4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4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4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4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4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4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4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4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4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4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4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4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4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4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4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4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4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4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4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4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4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4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4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4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4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4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4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4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4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4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4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4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4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4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4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4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4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4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4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4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4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4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4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4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4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4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4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4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4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4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4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4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4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4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4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4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4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4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4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4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4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4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4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4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4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4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4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4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4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4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4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4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4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4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4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4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4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4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4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4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4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4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4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4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4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4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4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4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4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4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4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4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4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4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4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4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4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4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4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4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4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4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4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4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4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4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4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4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4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4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4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4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4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4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4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4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4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4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4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4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4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4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4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4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4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4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4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4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4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4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4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4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4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4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4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4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4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4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4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4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4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4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4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4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4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4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4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4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4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4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4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4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4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4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4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4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4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4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4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4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4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4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4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4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4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4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4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4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4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4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4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4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4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4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4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4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4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4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4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4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4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4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4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4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4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4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4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4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4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4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4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4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4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4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4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4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4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4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4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4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4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4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4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4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4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4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4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4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4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4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4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4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4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4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4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4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4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4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4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4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4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4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4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4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4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4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4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4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4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4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4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4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4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4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4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4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4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4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4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4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4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4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4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4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4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4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4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4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4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4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4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4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4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4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4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4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4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4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4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4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4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4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4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4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4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4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4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4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4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4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4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4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4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4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4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4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4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4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4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4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4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4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4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4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4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4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4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4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4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4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4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4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4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4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4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4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4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4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4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4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4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4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4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4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4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4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4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4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4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4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4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4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4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4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4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4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4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4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4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4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4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4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4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4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4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4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4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4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4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4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4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4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4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4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4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4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4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4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4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4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4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4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4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4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4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4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4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4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4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4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4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4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4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4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4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4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4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4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4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4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4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4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4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4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4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4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4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4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4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4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4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4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4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4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4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4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4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4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4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4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4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4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4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4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4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4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4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4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4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4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4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4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4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4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4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4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4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4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4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4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4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4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4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4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4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4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4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4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4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4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4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4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4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4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4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4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4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4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4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4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4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4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4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4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4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4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4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4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4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4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4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4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4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4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4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4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4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4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4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4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4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4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4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4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4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4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4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4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4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4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4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4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4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4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4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4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4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4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4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4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4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4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4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4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4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4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4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4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4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4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4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4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4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4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4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4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4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4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4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4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4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4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4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4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4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4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4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4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4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4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4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4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4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4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4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4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4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4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4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4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4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4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4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4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4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4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4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4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4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4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4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4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4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4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4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4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4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4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4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4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4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4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4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4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4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4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4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4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4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4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4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4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4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4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4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4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4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4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4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4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4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4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4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4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4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4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4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4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4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4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4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4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4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4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4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4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4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4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4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4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4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4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4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4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4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4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4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4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4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4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4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4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4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4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4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4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4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4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4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4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4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4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4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4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4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4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4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4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4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4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4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4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4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4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4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4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4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4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4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4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4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4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4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4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4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4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4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4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4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4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4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4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4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4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4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4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4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4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4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4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4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4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4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4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4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4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4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4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4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4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4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4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4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4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4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4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4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4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4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4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4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4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4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4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4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4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4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4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4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4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4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4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4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4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4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4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4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4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4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4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4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4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4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4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4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4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4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4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4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4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4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4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4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4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4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4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4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4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4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4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4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4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4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4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4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4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4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4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4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4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4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4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4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4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4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4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4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4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4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4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4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4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4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4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4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4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4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4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4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4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4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4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4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4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4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4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4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4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4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4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4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4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4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4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4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4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4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4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4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4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4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4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4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4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4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4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4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4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4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4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4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4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4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4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4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4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4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4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4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4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4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4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4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4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4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4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4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4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4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4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4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4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4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4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4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4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4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4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4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4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4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4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4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4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4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4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4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4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4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4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4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4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4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4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4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4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4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4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4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4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4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4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4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4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4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4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4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4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4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4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4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4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4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4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4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4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4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4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4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4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4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4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4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4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4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4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4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4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4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4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4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4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4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4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4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4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4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4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4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4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4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4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4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4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4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4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4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4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4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4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4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4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4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4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4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4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4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4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4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4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4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4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4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4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4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4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4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4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4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4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4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4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4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4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4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4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4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4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4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4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4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4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4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4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4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4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4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4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4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4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4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4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4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4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4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4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4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4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4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4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4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4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4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4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4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4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4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4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4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4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4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4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4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4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4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4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4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4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4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4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4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4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4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4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4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4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4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4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4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4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4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4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4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4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4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4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4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4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4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4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4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4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4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4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4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4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4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4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4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4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4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4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4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4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4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4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4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4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4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4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4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4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4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4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4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4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4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4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4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4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4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4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4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4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4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4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4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4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4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4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4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4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4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4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4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4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4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4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4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4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4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4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4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4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4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4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4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4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4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4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4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4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4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4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4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4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4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4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4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4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4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4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4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4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4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4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4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4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4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4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4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4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4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4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4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4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4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4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4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4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4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4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4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4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4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4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4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4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4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4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4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4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4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4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4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4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4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4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4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4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4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4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4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4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4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4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4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4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4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4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4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4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4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4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4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4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4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4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4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4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4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4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4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4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4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4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4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4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4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4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4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4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4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4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4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4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4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4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4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4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4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4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4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4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4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4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4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4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4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4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4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4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4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4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4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4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4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4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4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4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4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4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4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4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4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4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4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4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4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4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4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4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4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4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4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4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4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4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4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4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4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4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4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4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4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4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4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4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4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4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4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4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4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4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4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4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4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4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4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4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4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4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4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4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4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4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4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4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4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4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4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4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4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4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4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4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4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4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4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4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4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4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4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4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4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4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4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4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4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4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4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4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4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4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4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4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4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4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4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4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4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4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4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4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4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4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4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4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4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4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4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4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4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4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4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4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4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4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4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4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4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4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4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4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4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4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4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4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4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4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4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4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4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4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4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4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4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4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4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4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4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4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4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4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4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4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4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4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4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4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4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4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4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4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4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4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4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4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4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4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4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4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4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4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4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4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4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4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4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4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4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4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4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4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4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4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4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4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4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4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4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4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4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4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4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4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4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4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4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4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4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4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4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4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4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4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4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4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4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4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4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4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4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4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4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4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4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4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4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4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4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4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4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4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4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4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4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4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4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4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4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4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4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4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4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4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4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4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4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4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4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4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4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4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4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4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4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4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4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4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4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4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4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4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4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4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4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4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4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4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4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4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4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4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4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4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4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4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4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4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4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4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4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4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4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4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4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4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4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4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4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4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4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4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4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4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4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4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4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4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4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4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4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4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4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4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4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4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4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4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4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4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4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4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4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4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4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4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4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4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4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4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4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4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4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4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4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4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4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4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4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4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4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4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4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4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4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4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4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4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4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4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4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4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4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4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4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4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4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4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4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4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4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4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4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4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4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4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4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4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4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4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4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4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4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4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4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4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4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4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4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4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4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4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4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4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4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4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4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4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4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4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4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4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4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4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4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4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4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4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4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4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4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4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4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4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4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4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4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4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4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4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4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4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4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4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4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4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4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4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4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4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4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4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4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4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4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4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4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4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4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4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4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4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4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4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4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4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4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4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4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4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4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4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4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4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4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4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4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4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4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4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4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4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4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4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4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4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4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4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4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4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4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4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4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4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4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4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4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4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4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4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4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4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4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4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4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4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4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4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4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4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4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4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4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4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4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4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4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4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4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4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4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4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4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4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4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4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4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4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4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4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4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4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4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4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4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4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4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4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4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4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4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4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4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4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4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4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4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4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4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4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4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4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4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4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4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4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4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4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4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4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4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4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4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4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4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4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4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4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4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4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4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4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4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4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4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4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4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4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4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4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4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4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4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4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4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4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4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4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4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4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4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4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4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4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4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4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4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4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4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4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4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4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4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4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4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4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4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4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4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4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4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4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4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4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4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4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4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4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4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4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4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4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4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4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4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4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4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4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4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4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4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4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4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4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4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4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4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4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4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4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4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4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4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4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4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4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4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4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4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4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4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4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4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4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4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4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4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4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4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4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4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4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4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4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4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4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4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4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4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4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4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4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4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4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4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4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4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4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4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4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4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4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4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4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4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4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4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4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4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4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4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4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4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4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4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4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4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4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4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4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4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4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4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4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4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4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4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4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4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4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4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4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4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4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4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4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4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4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4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4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4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4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4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4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4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4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4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4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4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4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4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4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4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4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4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4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4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4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4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4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4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4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4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4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4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4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4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4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4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4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4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4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4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4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4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4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4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4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4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4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4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4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4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4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4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4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4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4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4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4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4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4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4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4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4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4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4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4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4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4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4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4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4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4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4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4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4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4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4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4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4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4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4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4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4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4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4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4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4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4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4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4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4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4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4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4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4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4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4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4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4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4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4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4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4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4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4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4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4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4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4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4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4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4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4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4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4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4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4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4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4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4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4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4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4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4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4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4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4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4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4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4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4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4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4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4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4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4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4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4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4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4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4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4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4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4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4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4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4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4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4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4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4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4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4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4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4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4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4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4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4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4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4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4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4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4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4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4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4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4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4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4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4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4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4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4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4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4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4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4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4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4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4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4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4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4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4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4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4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4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4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4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4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4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4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4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4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4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4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4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4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4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4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4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4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4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4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4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4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4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4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4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4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4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4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4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4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4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4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4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4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4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4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4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4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4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4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4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4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4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4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4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4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4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4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4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4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4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4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4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4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4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4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4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4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4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4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4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4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4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4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4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4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4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4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4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4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4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4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4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4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4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4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4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4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4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4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4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4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4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4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4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4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4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4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4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4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4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4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4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4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4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4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4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4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4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4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4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4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4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4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4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4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4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4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4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4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4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4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4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4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4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4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4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4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4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4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4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4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4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4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4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4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4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4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4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4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4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4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4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4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4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4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4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4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4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4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4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4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4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4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4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4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4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4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4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4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4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4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4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4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4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4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4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4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4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4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4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4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4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4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4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4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4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4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4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4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4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4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4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4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4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4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4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4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4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4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4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4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4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4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4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4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4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4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4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4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4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4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4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4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4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4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4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4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4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4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4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4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4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4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4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4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4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4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4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4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4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4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4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4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4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4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4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4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4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4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4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4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4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4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4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4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4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4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4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4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4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4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4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4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4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4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4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4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4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4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4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4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4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4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4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4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4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4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4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4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4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4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4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4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4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4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4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4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4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4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4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4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4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4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4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4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4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4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4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4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4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4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4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4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4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4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4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4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4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4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4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4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4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4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4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4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4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4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4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4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4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4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4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4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4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4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4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4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4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4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4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4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4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4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4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4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4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4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4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4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4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4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4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4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4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4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4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4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4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4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4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4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4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4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4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4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4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4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4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4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4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4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4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4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4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4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4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4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4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4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4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4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4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4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4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4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4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4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4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4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4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4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4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4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4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4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4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4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4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4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4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4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4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4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4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4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4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4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4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4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4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4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4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4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4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4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4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4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4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4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4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4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4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4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4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4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4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4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4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4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4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4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4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4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4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4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4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4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4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4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4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4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4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4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4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4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4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4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4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4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4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4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4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4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4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4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4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4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4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4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4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4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4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4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4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4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4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4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4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4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4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4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4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4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4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4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4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4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4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4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4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4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4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4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4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4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4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4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4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4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4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4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4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4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4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4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4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4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4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4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4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4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4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4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4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4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4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4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4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4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4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4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4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4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4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4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4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4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4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4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4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4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4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4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4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4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4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4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4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4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4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4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4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4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4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4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4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4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4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4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4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4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4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4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4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4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4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4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4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4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4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4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4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4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4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4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4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4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4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4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4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4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4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4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4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4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4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4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4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4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4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4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4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4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4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4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4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4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4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4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4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4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4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4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4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4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4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4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4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4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4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4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4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4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4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4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4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4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4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4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4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4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4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4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4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4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4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4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4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4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4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4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4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4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4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4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4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4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4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4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4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4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4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4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4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4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4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4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4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4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4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4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4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4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4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4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4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4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4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4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4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4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4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4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4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4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4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4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4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4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4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4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4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4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4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4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4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4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4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4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4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4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4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4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4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4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4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4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4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4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4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4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4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4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4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4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4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4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4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4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4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4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4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4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4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4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4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4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4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4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4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4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4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4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4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4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4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4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4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4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4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4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4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4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4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4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4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4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4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4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4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4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4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4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4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4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4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4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4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4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4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4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4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4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4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4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4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4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4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4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4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4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4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4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4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4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4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4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4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4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4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4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4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4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4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4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4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4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4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4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4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4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4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4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4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4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4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4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4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4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4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4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4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4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4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4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4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4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4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4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4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4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4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4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4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4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4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4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4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4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4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4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4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4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4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4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4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4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4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4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4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4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4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4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4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4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4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4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4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4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4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4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4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4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4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4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4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4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4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4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4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4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4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4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4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4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4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4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4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4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4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4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4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4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4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4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4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4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4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4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4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4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4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4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4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4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4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4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4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4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4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4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4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4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4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4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4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4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4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4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4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4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4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4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4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4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4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4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4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4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4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4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4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4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4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4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4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4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4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4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4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4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4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4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4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4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4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4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4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4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4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4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4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4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4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4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4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4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4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4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4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4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4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4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4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4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4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4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4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4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4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4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4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4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4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4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4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4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4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4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4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4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4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4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4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4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4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4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4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4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4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4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4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4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4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4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4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4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4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4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4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4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4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4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4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4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4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4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4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4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4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4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4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4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4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4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4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4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4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4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4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4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4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4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4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4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4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4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4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4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4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4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4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4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4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4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4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4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4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4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4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4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4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4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4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4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4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4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4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4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4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4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4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4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4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4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4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4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4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4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4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4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4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4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4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4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4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4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4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4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4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4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4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4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4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4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4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4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4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4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4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4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4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4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4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4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4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4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4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4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4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4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4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4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4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4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4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4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4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4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4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4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4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4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4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4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4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4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4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4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4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4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4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4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4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4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4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4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4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4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4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4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4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4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4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4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4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4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4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4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4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4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4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4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4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4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4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4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4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4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4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4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4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4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4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4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4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4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4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4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4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4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4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4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4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4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4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4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4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4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4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4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4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4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4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4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4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4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4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4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4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4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4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4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4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4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4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4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4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4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4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4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4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4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4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4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4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4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4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4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4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4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4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4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4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4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4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4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4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4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4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4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4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4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4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4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4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4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4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4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4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4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4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4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4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4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4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4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4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4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4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4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4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4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4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4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4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4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4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4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4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4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4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4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4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4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4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4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4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4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4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4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4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4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4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4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4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4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4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4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4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4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4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4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4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4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4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4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4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4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4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4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4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4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4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4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4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4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4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4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4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4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4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4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4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4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4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4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4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4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4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4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4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4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4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4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4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4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4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4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4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4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4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4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4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4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4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4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4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4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4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4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4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4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4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4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4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4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4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4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4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4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4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4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4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4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4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4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4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4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4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4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4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4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4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4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4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4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4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4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4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4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4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4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4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4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4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4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4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4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4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4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4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4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4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4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4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4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4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4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4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4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4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4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4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4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4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4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4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4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4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4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4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4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4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4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4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4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4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4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4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4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4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4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4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4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4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4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4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4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4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4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4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4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4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4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4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4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4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4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4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4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4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4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4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4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4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4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4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4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4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4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4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4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4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4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4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4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4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4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4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4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4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4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4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4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4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4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4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4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4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4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4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4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4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4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4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4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4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4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4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4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4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4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4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4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4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4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4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4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4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4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4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4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4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4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4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4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4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4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4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4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4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4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4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4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4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4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4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4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4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4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4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4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4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4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4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4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4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4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4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4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4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4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4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4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4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4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4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4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4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4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4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4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4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4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4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4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4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4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4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4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4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4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4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4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4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4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4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4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4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4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4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4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4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4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4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4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4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4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4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4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4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4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4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4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4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4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4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4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4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4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4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4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4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4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4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4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4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4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4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4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4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4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4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4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4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4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4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4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4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4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4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4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4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4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4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4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4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4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4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4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4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4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4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4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4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4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4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4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4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4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4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4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4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4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4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4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4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4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4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4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4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4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4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4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4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4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4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4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4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4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4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4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4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4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4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4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4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4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4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4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4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4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4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4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4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4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4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4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4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4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4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4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4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4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4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4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4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4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4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4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4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4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4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4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4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4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4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4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4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4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4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4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4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4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4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4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4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4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4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4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4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4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4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4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4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4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4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4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4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4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4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4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4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4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4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4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4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4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4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4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4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4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4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4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4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4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4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4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4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4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4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4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4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4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4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4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4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4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4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4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4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4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4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4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4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4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4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4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4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4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4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4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4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4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4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4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4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4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4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4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4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4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4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4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4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4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4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4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4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4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4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4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4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4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4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4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4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4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4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4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4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4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4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4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4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4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4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4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4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4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4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4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4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4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4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4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4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4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4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4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4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4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4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4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4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4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4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4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4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4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4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4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4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4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4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4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4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4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4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4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4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4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4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4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4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4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4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4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4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4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4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4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4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4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4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4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4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4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4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4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4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4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4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4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4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4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4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4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4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4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4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4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4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4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4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4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4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4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4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4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4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4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4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4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4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4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4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4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4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4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4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4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4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4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4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4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4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4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4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4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4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4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4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4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4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4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4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4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4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4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4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4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4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4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4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4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4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4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4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4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4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4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4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4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4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4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4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4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4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4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4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4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4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4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4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4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4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4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4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4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4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4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4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4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4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4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4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4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4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4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4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4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4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4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4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4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4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4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4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4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4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4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4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4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4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4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4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4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4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4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4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4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4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4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4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4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4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4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4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4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4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4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4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4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4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4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4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4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4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4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4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4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4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4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4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4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4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4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4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4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4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4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4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4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4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4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4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4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4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4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4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4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4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4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4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4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4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4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4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4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4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4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4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4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4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4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4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4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4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4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4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4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4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4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4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4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4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4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4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4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4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4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4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4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4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4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4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4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4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4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4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4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4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4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4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4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4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4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4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4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4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4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4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4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4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4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4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4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4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4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4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4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4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4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4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4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4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4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4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4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4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4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4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4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4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4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4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4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4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4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4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4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4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4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4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4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4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4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4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4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4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4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4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4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4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4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4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4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4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4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4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4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4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4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4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4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4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4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4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4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4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4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4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4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4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4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4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4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4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4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4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4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4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4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4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4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4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4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4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4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4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4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4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4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4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4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4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4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4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4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4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4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4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4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4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4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4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4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4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4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4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4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4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4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4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4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4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4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4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4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4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4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4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4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4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4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4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4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4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4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4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4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4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4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4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4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4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4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4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4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4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4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4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4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4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4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4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4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4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4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4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4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4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4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4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4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4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4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4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4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4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4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4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4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4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4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4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4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4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4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4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4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4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4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4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4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4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4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4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4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4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4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4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4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4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4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4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4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4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4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4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4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4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4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4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4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4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4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4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4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4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4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4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4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4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4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4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4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4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4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4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4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4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4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4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4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4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4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4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4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4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4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4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4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4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4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4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4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4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4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4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4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4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4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4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4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4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4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4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4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4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4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4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4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4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4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4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4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4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4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4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4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4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4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4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4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4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4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4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4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4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4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4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4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4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4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4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4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4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4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4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4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4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4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4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4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4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4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4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4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4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4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4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4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4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4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4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4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4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4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4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4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4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4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4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4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4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4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4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4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4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4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4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4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4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4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4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4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4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4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4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4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4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4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4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4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4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4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4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4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4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4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4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4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4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4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4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4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4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4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4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4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4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4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4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4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4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4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4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4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4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4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4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4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4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4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4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4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4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4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4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4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4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4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4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4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4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4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4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4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4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4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4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4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4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4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4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4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4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4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4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4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4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4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4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4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4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4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4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4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4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4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4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4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4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4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4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4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4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4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4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4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4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4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4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4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4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4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4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4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4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4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4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4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4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4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4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4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4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4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4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4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4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4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4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4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4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4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4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4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4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4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4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4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4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4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4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4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4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4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4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4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4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4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4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4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4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4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4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4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4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4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4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4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4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4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4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4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4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4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4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4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4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4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4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4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4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4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4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4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4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4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4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4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4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4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4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4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4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4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4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4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4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4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4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4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4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4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4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4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4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4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4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4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4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4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4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4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4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4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4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4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4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4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4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4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4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4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4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4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4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4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4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4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4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4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4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4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4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4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4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4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4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4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4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4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4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4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4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4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4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4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4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4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4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4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4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4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4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4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4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4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4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4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4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4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4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4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4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4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4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4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4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4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4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4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4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4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4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4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4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4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4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4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4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4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4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4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4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4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4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4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4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4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4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4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4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4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4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4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4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4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4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4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4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4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4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4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4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4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4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4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4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4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4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4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4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4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4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4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4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4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4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4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4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4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4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4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4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4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4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4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4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4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4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4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4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4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4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4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4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4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4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4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4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4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4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4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4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4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4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4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4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4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4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4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4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4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4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4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4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4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4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4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4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4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4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4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4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4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4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4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4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4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4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4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4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4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4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4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4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4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4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4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4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4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4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4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4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4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4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4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4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4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4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4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4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4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4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4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4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4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4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4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4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4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4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4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4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4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4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4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4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4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4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4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4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4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4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4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4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4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4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4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4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4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4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4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4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4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4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4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4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4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4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4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4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4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4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4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4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4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4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4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4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4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4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4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4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4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4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4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4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4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4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4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4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4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4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4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4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4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4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4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4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4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4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4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4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4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4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4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4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4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4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4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4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4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4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4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4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4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4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4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4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4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4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4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4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4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4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4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4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4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4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4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4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4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4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4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4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4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4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4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4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4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4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4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4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4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4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4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4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4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4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4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4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4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4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4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4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4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4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4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4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4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4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4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4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4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4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4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4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4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4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4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4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4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4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4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4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4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4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4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4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4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4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4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4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4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4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4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4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4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4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4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4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4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4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4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4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4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4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4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4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4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4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4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4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4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4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4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4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4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4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4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4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4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4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4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4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4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4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4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4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4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4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4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4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4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4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4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4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4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4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4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4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4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4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4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4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4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4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4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4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4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4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4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4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4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4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4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4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4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4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4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4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4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4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4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4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4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4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4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4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4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4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4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4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4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4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4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4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4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4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4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4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4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4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4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4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4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4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4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4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4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4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4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4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4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4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4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4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4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4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4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4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4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4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4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4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4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4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4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4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4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4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4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4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4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4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4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4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4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4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4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4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4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4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4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4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4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4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4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4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4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4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4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4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4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4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4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4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4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4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4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4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4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4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4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4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4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4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4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4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4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4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4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4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4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4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4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4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4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4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4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4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4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4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4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4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4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4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4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4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4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4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4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4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4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4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4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4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4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4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4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4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4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4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4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4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4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4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4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4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4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4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4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4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4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4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4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4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4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4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4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4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4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4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4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4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4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4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4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4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4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4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4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4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4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4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4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4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4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4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4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4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4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4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4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4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4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4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4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4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4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4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4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4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4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4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4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4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4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4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4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4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4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4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4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4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4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4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4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4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4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4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4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4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4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4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4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4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4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4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4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4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4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4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4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4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4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4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4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4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4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4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4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4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4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4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4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4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4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4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4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4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4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4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4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4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4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4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4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4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4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4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4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4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4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4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4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4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4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4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4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4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4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4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4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4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4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4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4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4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4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4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4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4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4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4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4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4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4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4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4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4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4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4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4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4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4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4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4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4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4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4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4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4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4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4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4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4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4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4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4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4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4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4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4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4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4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4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4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4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4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4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4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4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4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4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4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4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4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4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4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4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4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4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4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4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4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4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4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4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4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4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4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4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4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4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4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4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4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4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4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4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4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4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4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4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4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4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4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4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4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4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4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4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4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4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4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4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4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4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4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4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4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4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4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4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4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4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4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4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4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4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4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4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4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4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4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4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4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4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4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4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4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4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4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4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4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4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4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4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4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4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4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4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4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4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4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4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4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4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4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4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4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4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4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4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4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4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4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4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4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4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4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4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4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4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4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4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4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4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4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4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4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4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4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4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4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4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4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4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4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4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4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4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4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4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4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4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4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4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4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4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4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4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4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4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4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4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4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4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4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4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4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4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4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4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4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4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4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4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4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4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4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4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4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4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4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4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4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4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4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4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4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4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4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4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4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4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4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4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4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4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4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4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4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4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4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4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4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4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4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4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4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4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4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4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4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4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4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4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4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4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4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4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4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4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4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4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4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4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4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4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4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4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4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4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4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4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4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4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4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4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4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4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4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4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4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4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4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4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4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4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4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4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4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4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4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4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4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4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4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4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4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4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4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4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4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4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4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4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4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4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4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4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4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4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4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4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4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4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4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4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4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4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4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4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4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4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4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4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4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4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4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4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4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4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4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4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4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4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4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4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4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4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4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4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4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4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4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4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4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4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4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4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4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4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4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4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4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4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4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4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4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4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4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4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4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4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4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4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4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4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4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4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4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4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4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4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4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4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4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4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4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4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4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4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4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4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4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4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4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4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4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4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4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4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4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4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4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4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4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4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4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4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4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4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4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4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4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4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4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4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4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4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4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4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4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4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4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4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4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4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4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4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4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4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4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4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4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4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4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4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4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4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4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4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4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4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4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4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4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4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4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4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4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4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4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4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4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4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4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4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4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4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4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4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4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4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4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4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4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4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4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4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4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4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4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4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4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4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4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4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4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4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4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4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4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4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4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4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4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4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4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4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4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4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4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4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4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4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4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4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4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4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4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4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4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4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4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4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4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4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4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4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4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4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4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4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4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4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4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4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4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4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4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4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4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4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4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4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4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4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4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4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4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4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4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4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4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4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4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4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4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4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4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4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4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4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4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4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4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4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4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4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4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4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4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4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4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4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4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4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4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4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4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4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4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4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4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4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4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4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4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4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4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4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4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4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4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4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4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4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4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4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4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4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4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4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4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4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4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4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4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4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4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4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4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4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4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4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4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4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4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4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4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4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4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4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4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4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4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4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4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4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4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4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4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4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4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4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4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4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4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4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4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4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4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4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4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4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4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4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4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4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4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4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4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4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4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4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4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4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4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4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4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4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4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4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4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4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4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4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4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4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4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4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4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4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4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4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4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4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4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4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4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4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4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4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4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4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4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4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4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4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4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4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4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4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4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4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4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4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4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4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4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4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4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4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4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4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4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4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4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4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4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4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4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4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4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4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4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4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4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4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4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4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4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4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4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4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4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4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4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4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4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4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4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4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4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4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4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4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4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4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4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4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4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4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4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4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4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4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4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4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4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4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4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4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4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4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4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4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4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4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4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4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4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4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4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4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4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4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4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4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4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4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4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4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4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4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4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4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4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4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4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4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4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4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4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4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4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4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4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4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4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4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4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4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4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4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4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4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4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4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4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4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4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4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4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4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4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4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4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4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4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4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4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4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4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4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4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4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4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4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4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4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4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4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4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4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4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4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4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4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4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4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4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4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4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4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4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4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4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4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4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4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4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4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4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4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4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4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4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4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4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4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4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4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4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4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4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4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4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4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4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4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4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4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4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4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4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4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4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4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4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4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4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4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4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4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4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4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4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4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4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4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4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4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4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4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4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4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4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4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4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4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4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4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4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4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4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4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4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4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4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4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4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4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4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4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4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4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4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4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4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4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4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4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4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4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4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4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4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4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4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4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4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4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4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4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4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4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4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4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4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4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4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4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4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4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4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4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4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4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4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4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4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4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4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4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4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4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4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4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4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4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4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4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4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4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4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4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4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4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4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4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4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4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4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4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4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4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4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4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4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4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4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4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4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4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4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4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4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4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4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4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4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4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4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4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4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4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4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4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4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4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4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4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4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4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4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4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4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4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4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4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4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4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4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4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4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4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4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4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4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4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4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4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4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4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4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4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4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4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4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4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4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4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4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4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4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4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4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4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4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4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4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4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4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4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4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4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4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4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4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4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4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4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4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4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4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4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4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4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4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4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4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4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4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4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4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4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4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4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4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4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4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4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4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4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4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4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4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4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4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4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4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4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4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4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4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4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4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4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4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4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4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4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4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4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4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4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4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4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4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4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4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4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4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4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4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4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4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4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4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4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4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4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4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4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4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4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4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4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4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4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4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4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4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4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4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4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4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4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4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4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4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4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4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4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4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4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4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4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4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4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4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4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4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4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4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4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4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4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4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4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4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4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4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4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4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4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4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4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4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4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4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4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4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4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4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4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4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4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4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4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4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4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4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4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4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4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4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4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4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4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4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4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4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4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4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4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4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4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4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4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4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4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4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4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4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4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4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4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4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4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4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4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4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4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4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4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4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4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4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4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4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4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4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4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4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4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4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4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4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4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4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4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4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4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4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4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4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4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4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4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4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4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4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4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4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4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4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4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4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4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4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4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4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4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4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4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4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4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4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4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4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4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4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4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4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4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4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4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4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4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4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4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4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4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4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4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4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4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4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4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4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4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4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4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4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4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4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4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4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4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4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4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4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4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4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4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4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4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4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4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4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4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4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4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4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4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4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4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4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4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4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4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4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4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4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4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4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4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4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4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4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4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4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4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4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4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4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4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4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4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4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4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4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4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4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4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4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4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4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4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4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4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4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4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4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4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4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4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4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4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4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4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4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4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4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4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4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4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4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4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4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4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4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4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4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4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4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4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4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4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4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4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4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4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4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4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4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4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4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4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4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4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4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4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4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4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4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4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4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4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4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4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4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4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4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4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4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4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4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4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4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4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4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4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4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4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4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4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4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4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4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4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4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4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4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4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4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4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4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4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4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4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4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4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4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4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4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4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4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4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4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4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4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4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4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4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4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4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4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4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4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4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4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4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4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4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4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4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4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4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4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4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4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4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4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4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4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4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4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4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4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4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4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4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4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4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4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4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4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4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4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4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4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4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4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4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4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4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4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4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4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4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4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4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4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4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4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4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4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4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4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4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4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4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4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4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4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4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4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4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4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4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4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4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4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4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4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4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4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4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4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4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4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4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4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4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4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4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4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4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4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4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4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4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4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4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4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4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4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4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4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4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4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4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4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4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4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4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4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4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4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4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4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4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4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4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4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4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4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4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4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4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4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4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4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4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4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4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4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4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4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4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4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4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4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4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4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4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4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4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4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4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4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4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4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4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4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4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4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4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4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4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4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4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4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4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4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4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4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4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4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4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4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4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4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4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4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4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4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4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4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4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4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4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4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4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4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4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4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4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4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4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4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4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4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4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4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4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4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4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4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4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4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4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4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4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4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4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4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4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4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4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4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4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4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4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4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4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4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4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4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4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4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4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4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4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4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4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4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4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4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4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4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4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4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4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4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4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4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4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4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4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4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4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4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4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4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4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4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4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4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4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4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4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4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4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4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4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4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4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4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4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4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4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4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4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4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4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4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4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4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4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4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4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4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4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4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4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4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4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4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4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4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4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4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4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4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4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4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4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4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4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4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4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4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4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4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4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4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4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4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4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4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4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4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4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4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4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4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4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4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4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4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4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4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4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4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4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4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4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4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4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4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4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4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4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4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4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4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4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4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4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4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4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4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4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4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4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4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4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4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4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4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4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4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4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4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4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4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4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4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4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4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4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4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4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4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4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4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4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4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4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4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4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4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4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4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4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4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4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4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4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4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4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4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4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4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4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4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4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4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4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4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4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4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4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4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4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4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4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4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4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4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4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4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4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4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4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4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4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4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4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4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4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4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4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4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4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4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4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4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4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4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4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4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4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4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4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4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4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4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4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4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4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4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4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4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4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4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4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4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4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4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4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4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4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4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4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4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4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4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4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4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4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4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4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4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4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4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4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4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4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4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4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4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4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4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4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4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4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4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4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4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4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4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4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4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4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4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4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4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4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4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4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4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4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4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4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4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4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4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4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4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4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4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4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4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4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4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4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4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4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4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4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4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4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4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4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4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4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4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4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4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4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4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4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4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4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4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4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4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4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4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4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4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4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4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4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4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4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4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4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4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4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4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4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4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4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4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4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4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4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4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4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4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4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4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4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4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4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4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4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4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4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4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4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4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4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4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4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4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4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4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4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4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4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4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4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4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4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4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4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4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4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4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4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4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4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4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4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4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4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4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4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4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4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4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4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4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4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4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4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4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4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4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4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4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4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4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4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4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4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4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4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4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4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4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4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4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4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4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4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4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4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4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4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4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4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4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4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4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4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4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4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4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4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4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4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4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4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4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4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4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4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4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4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4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4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4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4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4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4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4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4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4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4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4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4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4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4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4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4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4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4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4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4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4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4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4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4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4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4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4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4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4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4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4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4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4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4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4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4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4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4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4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4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4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4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4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4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4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4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4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4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4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4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4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4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4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4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4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4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4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4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4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4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4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4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4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4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4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4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4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4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4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4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4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4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4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4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4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4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4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4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4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4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4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4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4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4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4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4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4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4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4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4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4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4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4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4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4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4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4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4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4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4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4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4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4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4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4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4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4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4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4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4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4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4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4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4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4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4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4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4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4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4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4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4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4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4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4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4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4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4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4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4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4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4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4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4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4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4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4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4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4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4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4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4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4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4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4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4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4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4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4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4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4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4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4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4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4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4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4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4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4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4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4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4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4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4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4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4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4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4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4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4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4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4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4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4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4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4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4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4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4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4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4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4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4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4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4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4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4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4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4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4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4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4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4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4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4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4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4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4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4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4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4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4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4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4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4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4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4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4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4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4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4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4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4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4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4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4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4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4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4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4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4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4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4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4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4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4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4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4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4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4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4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4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4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4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4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4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4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4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4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4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4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4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4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4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4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4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4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4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4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4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4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4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4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4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4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4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4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4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4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4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4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4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4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4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4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4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4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4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4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4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4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4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4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4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4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4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4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4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4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4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4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4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4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4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4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4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4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4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4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4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4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4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4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4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4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4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4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4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4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4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4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4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4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4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4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4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4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4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4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4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4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4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4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4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4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4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4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4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4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4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4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4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4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4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4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4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4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4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4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4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4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4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4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4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4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4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4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4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4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4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4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4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4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4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4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4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4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4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4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4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4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4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4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4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4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4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4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4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4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4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4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4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4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4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4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4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4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4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4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4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4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4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4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4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4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4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4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4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4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4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4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4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4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4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4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4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4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4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4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4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4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4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4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4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4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4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4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4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4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4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4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4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4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4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4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4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4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4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4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4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4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4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4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4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4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4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4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4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4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4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4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4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4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4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4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4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4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4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4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4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4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4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4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4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4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4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4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4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4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4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4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4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4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4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4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4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4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4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4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4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4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4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4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4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4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4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4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4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4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4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4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4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4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4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4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4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4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4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4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4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4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4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4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4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4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4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4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4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4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4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4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4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4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4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4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4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4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4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4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4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4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4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4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4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4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4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4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4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4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4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4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4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4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4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4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4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4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4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4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4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4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4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4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4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4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4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4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4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4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4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4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4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4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4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4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4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4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4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4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4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4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4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4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4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4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4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4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4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4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4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4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4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4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4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4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4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4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4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4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4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4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4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4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4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4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4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4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4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4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4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4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4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4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4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4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4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4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4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4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4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4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4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4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4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4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4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4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4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4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4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4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4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4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4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4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4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4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4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4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4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4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4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4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4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4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4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4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4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4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4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4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4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4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4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4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4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4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4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4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4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4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4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4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4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4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4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4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4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4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4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4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4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4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4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4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4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4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4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4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4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4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4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4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4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4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4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4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4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4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4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4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4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4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4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4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4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4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4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4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4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4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4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4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4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4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4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4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4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4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4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4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4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4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4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4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4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4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4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4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4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4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4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4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4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4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4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4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4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4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4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4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4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4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4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4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4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4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4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4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4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4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4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4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4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4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4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4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4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4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4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4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4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4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4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4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4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4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4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4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4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4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4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4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4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4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4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4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4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4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4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4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4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4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4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4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4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4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4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4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4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4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4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4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4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4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4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4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4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4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4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4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4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4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4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4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4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4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4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4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4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4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4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4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4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4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4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4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4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4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4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4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4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4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4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4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4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4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4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4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4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4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4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4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4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4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4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4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4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4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4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4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4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4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4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4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4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4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4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4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4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4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4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4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4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4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4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4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4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4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4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4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4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4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4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4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4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4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4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4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4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4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4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4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4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4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4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4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4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4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4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4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4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4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4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4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4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4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4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4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4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4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4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4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4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4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4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4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4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4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4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4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4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4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4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4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4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4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4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4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4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4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4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4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4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4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4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4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4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4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4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4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4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4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4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4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4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4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4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4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4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4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4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4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4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4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4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4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4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4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4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4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4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4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4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4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4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4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4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4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4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4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4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4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4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4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4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4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4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4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4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4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4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4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4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4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4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4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4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4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4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4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4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4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4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4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4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4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4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4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4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4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4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4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4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4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4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4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4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4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4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4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4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4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4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4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4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4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4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4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4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4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4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4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4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4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4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4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4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4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4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4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4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4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4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4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4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4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4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4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4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4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4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4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4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4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4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4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4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4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4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4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4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4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4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4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4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4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4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4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4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4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4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4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4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4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4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4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4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4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4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4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4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4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4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4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4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4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4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4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4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4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4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4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4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4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4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4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4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4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4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4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4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4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4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4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4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4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4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4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4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4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4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4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4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4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4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4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4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4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4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4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4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4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4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4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4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4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4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4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4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4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4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4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4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4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4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4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4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4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4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4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4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4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4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4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4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4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4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4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4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4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4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4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4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4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4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4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4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4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4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4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4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4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4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4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4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4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4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4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4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4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4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4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4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4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4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4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4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4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4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4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4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4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4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4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4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4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4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4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4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4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4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4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4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4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4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4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4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4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4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4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4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4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4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4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4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4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4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4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4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4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4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4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4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4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4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4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4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4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4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4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4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4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4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4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4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4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4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4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4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4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4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4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4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4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4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4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4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4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4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4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4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4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4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4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4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4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4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4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4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4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4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4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4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4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4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4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4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4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4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4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4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4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4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4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4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4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4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4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4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4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4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4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4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4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4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4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4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4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4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4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4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4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4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4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4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4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4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4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4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4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4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4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4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4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4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4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4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4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4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4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4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4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4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4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4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4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4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4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4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4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4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4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4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4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4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4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4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4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4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4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4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4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4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4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4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4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4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4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4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4375" defaultRowHeight="11.6" x14ac:dyDescent="0.3"/>
  <cols>
    <col min="1" max="1" width="2" style="1" customWidth="1"/>
    <col min="2" max="2" width="4.4609375" style="1" customWidth="1"/>
    <col min="3" max="3" width="6.53515625" style="1" bestFit="1" customWidth="1"/>
    <col min="4" max="4" width="4.3046875" style="1" bestFit="1" customWidth="1"/>
    <col min="5" max="5" width="6" style="1" bestFit="1" customWidth="1"/>
    <col min="6" max="6" width="10.4609375" style="1" bestFit="1" customWidth="1"/>
    <col min="7" max="9" width="8.84375" style="1"/>
    <col min="10" max="10" width="3.765625" style="1" customWidth="1"/>
    <col min="11" max="11" width="6.53515625" style="1" bestFit="1" customWidth="1"/>
    <col min="12" max="12" width="3.4609375" style="1" bestFit="1" customWidth="1"/>
    <col min="13" max="13" width="6" style="1" bestFit="1" customWidth="1"/>
    <col min="14" max="14" width="10.4609375" style="1" bestFit="1" customWidth="1"/>
    <col min="15" max="16384" width="8.84375" style="1"/>
  </cols>
  <sheetData>
    <row r="1" spans="2:14" ht="15.45" x14ac:dyDescent="0.4">
      <c r="B1" s="2" t="s">
        <v>31</v>
      </c>
    </row>
    <row r="3" spans="2:14" ht="12.45" x14ac:dyDescent="0.3">
      <c r="B3" s="5" t="s">
        <v>74</v>
      </c>
      <c r="H3" s="4"/>
      <c r="J3" s="5" t="s">
        <v>75</v>
      </c>
    </row>
    <row r="4" spans="2:14" x14ac:dyDescent="0.3">
      <c r="H4" s="3"/>
    </row>
    <row r="5" spans="2:14" ht="12" thickBot="1" x14ac:dyDescent="0.3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3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3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3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3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3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3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3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3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3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3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3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3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3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3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3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3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3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3">
      <c r="J23" s="3"/>
    </row>
    <row r="24" spans="2:14" x14ac:dyDescent="0.3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2" zoomScaleNormal="100" workbookViewId="0">
      <selection activeCell="AL18" sqref="AL18"/>
    </sheetView>
  </sheetViews>
  <sheetFormatPr defaultColWidth="8.84375" defaultRowHeight="11.6" x14ac:dyDescent="0.3"/>
  <cols>
    <col min="1" max="1" width="2" style="1" customWidth="1"/>
    <col min="2" max="2" width="4.4609375" style="1" customWidth="1"/>
    <col min="3" max="3" width="3.53515625" style="1" bestFit="1" customWidth="1"/>
    <col min="4" max="10" width="4" style="1" bestFit="1" customWidth="1"/>
    <col min="11" max="11" width="3.765625" style="1" customWidth="1"/>
    <col min="12" max="14" width="3.4609375" style="1" bestFit="1" customWidth="1"/>
    <col min="15" max="15" width="2" style="1" customWidth="1"/>
    <col min="16" max="16" width="3.4609375" style="1" bestFit="1" customWidth="1"/>
    <col min="17" max="24" width="4" style="1" bestFit="1" customWidth="1"/>
    <col min="25" max="27" width="4.84375" style="1" bestFit="1" customWidth="1"/>
    <col min="28" max="28" width="2" style="1" customWidth="1"/>
    <col min="29" max="29" width="5.765625" style="1" bestFit="1" customWidth="1"/>
    <col min="30" max="30" width="7.69140625" style="1" customWidth="1"/>
    <col min="31" max="31" width="13.53515625" style="1" bestFit="1" customWidth="1"/>
    <col min="32" max="32" width="4" style="1" bestFit="1" customWidth="1"/>
    <col min="33" max="33" width="14.07421875" style="1" bestFit="1" customWidth="1"/>
    <col min="34" max="34" width="4.84375" style="1" bestFit="1" customWidth="1"/>
    <col min="35" max="36" width="5.3046875" style="1" bestFit="1" customWidth="1"/>
    <col min="37" max="37" width="2" style="1" customWidth="1"/>
    <col min="38" max="38" width="16.84375" style="1" customWidth="1"/>
    <col min="39" max="39" width="4.765625" style="1" bestFit="1" customWidth="1"/>
    <col min="40" max="40" width="18" style="1" customWidth="1"/>
    <col min="41" max="41" width="6.07421875" style="1" customWidth="1"/>
    <col min="42" max="42" width="15" style="1" customWidth="1"/>
    <col min="43" max="43" width="6" style="1" customWidth="1"/>
    <col min="44" max="44" width="17.53515625" style="1" customWidth="1"/>
    <col min="45" max="45" width="5.53515625" style="1" customWidth="1"/>
    <col min="46" max="46" width="5.4609375" style="1" customWidth="1"/>
    <col min="47" max="16384" width="8.84375" style="1"/>
  </cols>
  <sheetData>
    <row r="1" spans="2:48" ht="15.45" x14ac:dyDescent="0.4">
      <c r="B1" s="2" t="s">
        <v>64</v>
      </c>
    </row>
    <row r="2" spans="2:48" x14ac:dyDescent="0.3">
      <c r="B2" s="37" t="s">
        <v>69</v>
      </c>
    </row>
    <row r="3" spans="2:48" x14ac:dyDescent="0.3">
      <c r="B3" s="37"/>
    </row>
    <row r="4" spans="2:48" ht="12.45" x14ac:dyDescent="0.3">
      <c r="B4" s="37" t="s">
        <v>87</v>
      </c>
      <c r="G4" s="4"/>
      <c r="H4" s="4"/>
      <c r="I4" s="4"/>
      <c r="K4" s="25"/>
      <c r="L4" s="3"/>
      <c r="M4" s="3"/>
      <c r="N4" s="3"/>
    </row>
    <row r="5" spans="2:48" ht="12.45" x14ac:dyDescent="0.3">
      <c r="B5" s="37" t="s">
        <v>93</v>
      </c>
      <c r="G5" s="4"/>
      <c r="H5" s="4"/>
      <c r="I5" s="4"/>
      <c r="K5" s="25"/>
      <c r="L5" s="3"/>
      <c r="M5" s="3"/>
      <c r="N5" s="3"/>
    </row>
    <row r="6" spans="2:48" ht="12.45" x14ac:dyDescent="0.3">
      <c r="B6" s="5"/>
      <c r="G6" s="4"/>
      <c r="H6" s="4"/>
      <c r="I6" s="4"/>
      <c r="K6" s="25"/>
      <c r="L6" s="3"/>
      <c r="M6" s="3"/>
      <c r="N6" s="3"/>
    </row>
    <row r="7" spans="2:48" ht="12.45" x14ac:dyDescent="0.3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45" x14ac:dyDescent="0.3">
      <c r="G8" s="4"/>
      <c r="H8" s="4"/>
      <c r="I8" s="4"/>
      <c r="K8" s="25"/>
      <c r="L8" s="3"/>
      <c r="M8" s="3"/>
      <c r="N8" s="3"/>
    </row>
    <row r="9" spans="2:48" ht="15" customHeight="1" thickBot="1" x14ac:dyDescent="0.35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D9" s="1" t="s">
        <v>97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3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thickBot="1" x14ac:dyDescent="0.3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AVERAGE(C11:N11,P11:AA11)</f>
        <v>2.1666666666666665</v>
      </c>
      <c r="AD11" s="1">
        <f>_xlfn.STDEV.S(C11:N11,P11:AA11)</f>
        <v>1.9261736493723072</v>
      </c>
      <c r="AE11" s="6">
        <f>AD11/(24^0.5)</f>
        <v>0.39317854974639238</v>
      </c>
      <c r="AG11" s="6"/>
      <c r="AH11" s="24"/>
      <c r="AI11" s="6">
        <f>AC11-AJ32*AE11</f>
        <v>1.3512143544926487</v>
      </c>
      <c r="AJ11" s="27">
        <f>AC11+AJ32*AE11</f>
        <v>2.9821189788406843</v>
      </c>
      <c r="AL11" s="42">
        <f>ROUND(AJ11,0)</f>
        <v>3</v>
      </c>
      <c r="AN11" s="46"/>
      <c r="AP11" s="46"/>
      <c r="AR11" s="46"/>
      <c r="AV11" s="6"/>
    </row>
    <row r="12" spans="2:48" ht="12" thickBot="1" x14ac:dyDescent="0.3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AVERAGE(C12:N12,P12:AA12)</f>
        <v>1.5833333333333333</v>
      </c>
      <c r="AD12" s="1">
        <f t="shared" ref="AD12:AD27" si="1">_xlfn.STDEV.S(C12:N12,P12:AA12)</f>
        <v>1.665941871387048</v>
      </c>
      <c r="AE12" s="6">
        <f t="shared" ref="AE12:AE27" si="2">AD12/(24^0.5)</f>
        <v>0.34005896050296558</v>
      </c>
      <c r="AG12" s="6"/>
      <c r="AH12" s="24"/>
      <c r="AI12" s="6">
        <f>AC12-AJ32*AE12</f>
        <v>0.87805104925018274</v>
      </c>
      <c r="AJ12" s="27">
        <f>AC12+AJ32*AE12</f>
        <v>2.2886156174164838</v>
      </c>
      <c r="AL12" s="42">
        <f t="shared" ref="AL12:AL28" si="3">ROUND(AJ12,0)</f>
        <v>2</v>
      </c>
      <c r="AN12" s="46"/>
      <c r="AP12" s="46"/>
      <c r="AR12" s="46"/>
    </row>
    <row r="13" spans="2:48" ht="12" thickBot="1" x14ac:dyDescent="0.3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D13" s="1">
        <f t="shared" si="1"/>
        <v>1.6594044679962139</v>
      </c>
      <c r="AE13" s="6">
        <f t="shared" si="2"/>
        <v>0.33872451862377523</v>
      </c>
      <c r="AG13" s="6"/>
      <c r="AH13" s="24"/>
      <c r="AI13" s="6">
        <f>AC13-AJ32*AE13</f>
        <v>0.63081868170762345</v>
      </c>
      <c r="AJ13" s="27">
        <f>AC13+AJ32*AE13</f>
        <v>2.0358479849590432</v>
      </c>
      <c r="AL13" s="42">
        <f t="shared" si="3"/>
        <v>2</v>
      </c>
      <c r="AN13" s="46"/>
      <c r="AP13" s="46"/>
      <c r="AR13" s="46"/>
    </row>
    <row r="14" spans="2:48" ht="12" thickBot="1" x14ac:dyDescent="0.3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D14" s="1">
        <f t="shared" si="1"/>
        <v>2.0144406207413397</v>
      </c>
      <c r="AE14" s="6">
        <f t="shared" si="2"/>
        <v>0.41119596982930751</v>
      </c>
      <c r="AG14" s="6"/>
      <c r="AH14" s="24"/>
      <c r="AI14" s="6">
        <f>AC14-AJ32*AE14</f>
        <v>1.4805128919073498</v>
      </c>
      <c r="AJ14" s="27">
        <f>AC14+AJ32*AE14</f>
        <v>3.1861537747593172</v>
      </c>
      <c r="AL14" s="42">
        <f t="shared" si="3"/>
        <v>3</v>
      </c>
      <c r="AN14" s="46"/>
      <c r="AP14" s="46"/>
      <c r="AR14" s="46"/>
    </row>
    <row r="15" spans="2:48" ht="12" thickBot="1" x14ac:dyDescent="0.3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D15" s="1">
        <f t="shared" si="1"/>
        <v>2.9337491470763166</v>
      </c>
      <c r="AE15" s="6">
        <f t="shared" si="2"/>
        <v>0.59884903697186131</v>
      </c>
      <c r="AG15" s="6"/>
      <c r="AH15" s="24"/>
      <c r="AI15" s="6">
        <f>AC15-AJ32*AE15</f>
        <v>3.5496537639870267</v>
      </c>
      <c r="AJ15" s="27">
        <f>AC15+AJ32*AE15</f>
        <v>6.0336795693463072</v>
      </c>
      <c r="AL15" s="42">
        <f t="shared" si="3"/>
        <v>6</v>
      </c>
      <c r="AN15" s="46"/>
      <c r="AP15" s="46"/>
      <c r="AR15" s="46"/>
    </row>
    <row r="16" spans="2:48" ht="12" thickBot="1" x14ac:dyDescent="0.3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D16" s="1">
        <f t="shared" si="1"/>
        <v>4.6280101837473913</v>
      </c>
      <c r="AE16" s="6">
        <f t="shared" si="2"/>
        <v>0.94468862288211064</v>
      </c>
      <c r="AG16" s="6"/>
      <c r="AH16" s="24"/>
      <c r="AI16" s="6">
        <f>AC16-AJ32*AE16</f>
        <v>5.9157157961425026</v>
      </c>
      <c r="AJ16" s="27">
        <f>AC16+AJ32*AE16</f>
        <v>9.8342842038574965</v>
      </c>
      <c r="AL16" s="42">
        <f t="shared" si="3"/>
        <v>10</v>
      </c>
      <c r="AN16" s="46"/>
      <c r="AP16" s="46"/>
      <c r="AR16" s="46"/>
    </row>
    <row r="17" spans="2:44" ht="12" thickBot="1" x14ac:dyDescent="0.3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D17" s="1">
        <f t="shared" si="1"/>
        <v>6.1831936778634873</v>
      </c>
      <c r="AE17" s="6">
        <f t="shared" si="2"/>
        <v>1.2621391242973674</v>
      </c>
      <c r="AG17" s="6"/>
      <c r="AH17" s="24"/>
      <c r="AI17" s="6">
        <f>AC17-AJ32*AE17</f>
        <v>13.715656789540592</v>
      </c>
      <c r="AJ17" s="27">
        <f>AC17+AJ32*AE17</f>
        <v>18.951009877126072</v>
      </c>
      <c r="AL17" s="42">
        <f t="shared" si="3"/>
        <v>19</v>
      </c>
      <c r="AN17" s="46"/>
      <c r="AP17" s="46"/>
      <c r="AR17" s="46"/>
    </row>
    <row r="18" spans="2:44" ht="12" thickBot="1" x14ac:dyDescent="0.3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D18" s="1">
        <f t="shared" si="1"/>
        <v>8.6523013609432109</v>
      </c>
      <c r="AE18" s="6">
        <f t="shared" si="2"/>
        <v>1.7661436195916107</v>
      </c>
      <c r="AG18" s="6"/>
      <c r="AH18" s="24"/>
      <c r="AI18" s="6">
        <f>AC18-AJ32*AE18</f>
        <v>21.920351466300332</v>
      </c>
      <c r="AJ18" s="27">
        <f>AC18+AJ32*AE18</f>
        <v>29.246315200366332</v>
      </c>
      <c r="AL18" s="42">
        <f t="shared" si="3"/>
        <v>29</v>
      </c>
      <c r="AN18" s="46"/>
      <c r="AP18" s="46"/>
      <c r="AR18" s="46"/>
    </row>
    <row r="19" spans="2:44" ht="12" thickBot="1" x14ac:dyDescent="0.3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D19" s="1">
        <f t="shared" si="1"/>
        <v>6.4940050392092701</v>
      </c>
      <c r="AE19" s="6">
        <f t="shared" si="2"/>
        <v>1.3255832277604482</v>
      </c>
      <c r="AG19" s="6"/>
      <c r="AH19" s="24"/>
      <c r="AI19" s="6">
        <f>AC19-AJ32*AE19</f>
        <v>16.042407052291498</v>
      </c>
      <c r="AJ19" s="27">
        <f>AC19+AJ32*AE19</f>
        <v>21.540926281041838</v>
      </c>
      <c r="AL19" s="42">
        <f t="shared" si="3"/>
        <v>22</v>
      </c>
      <c r="AN19" s="46"/>
      <c r="AP19" s="46"/>
      <c r="AR19" s="46"/>
    </row>
    <row r="20" spans="2:44" ht="12" thickBot="1" x14ac:dyDescent="0.3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D20" s="1">
        <f t="shared" si="1"/>
        <v>4.9998188372977159</v>
      </c>
      <c r="AE20" s="6">
        <f t="shared" si="2"/>
        <v>1.020583746477906</v>
      </c>
      <c r="AG20" s="6"/>
      <c r="AH20" s="24"/>
      <c r="AI20" s="6">
        <f>AC20-AJ32*AE20</f>
        <v>12.841642643138158</v>
      </c>
      <c r="AJ20" s="27">
        <f>AC20+AJ32*AE20</f>
        <v>17.07502402352851</v>
      </c>
      <c r="AL20" s="42">
        <f t="shared" si="3"/>
        <v>17</v>
      </c>
      <c r="AN20" s="46"/>
      <c r="AP20" s="46"/>
      <c r="AR20" s="46"/>
    </row>
    <row r="21" spans="2:44" ht="12" thickBot="1" x14ac:dyDescent="0.3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D21" s="1">
        <f t="shared" si="1"/>
        <v>3.5260418339113264</v>
      </c>
      <c r="AE21" s="6">
        <f t="shared" si="2"/>
        <v>0.71975027539918179</v>
      </c>
      <c r="AG21" s="6"/>
      <c r="AH21" s="24"/>
      <c r="AI21" s="6">
        <f>AC21-AJ32*AE21</f>
        <v>6.0489045954887644</v>
      </c>
      <c r="AJ21" s="27">
        <f>AC21+AJ32*AE21</f>
        <v>9.0344287378445696</v>
      </c>
      <c r="AL21" s="42">
        <f t="shared" si="3"/>
        <v>9</v>
      </c>
      <c r="AN21" s="46"/>
      <c r="AP21" s="46"/>
      <c r="AR21" s="46"/>
    </row>
    <row r="22" spans="2:44" ht="12" thickBot="1" x14ac:dyDescent="0.3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D22" s="1">
        <f t="shared" si="1"/>
        <v>2.8539319431675114</v>
      </c>
      <c r="AE22" s="6">
        <f t="shared" si="2"/>
        <v>0.58255641844917361</v>
      </c>
      <c r="AG22" s="6"/>
      <c r="AH22" s="24"/>
      <c r="AI22" s="6">
        <f>AC22-AJ32*AE22</f>
        <v>4.1251113214697472</v>
      </c>
      <c r="AJ22" s="27">
        <f>AC22+AJ32*AE22</f>
        <v>6.5415553451969188</v>
      </c>
      <c r="AL22" s="42">
        <f t="shared" si="3"/>
        <v>7</v>
      </c>
      <c r="AN22" s="46"/>
      <c r="AP22" s="46"/>
      <c r="AR22" s="46"/>
    </row>
    <row r="23" spans="2:44" ht="12" thickBot="1" x14ac:dyDescent="0.3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D23" s="1">
        <f t="shared" si="1"/>
        <v>2.8424830949237916</v>
      </c>
      <c r="AE23" s="6">
        <f t="shared" si="2"/>
        <v>0.58021943208753424</v>
      </c>
      <c r="AG23" s="6"/>
      <c r="AH23" s="24"/>
      <c r="AI23" s="6">
        <f>AC23-AJ32*AE23</f>
        <v>1.8799582311837875</v>
      </c>
      <c r="AJ23" s="27">
        <f>AC23+AJ32*AE23</f>
        <v>4.2867084354828791</v>
      </c>
      <c r="AL23" s="42">
        <f t="shared" si="3"/>
        <v>4</v>
      </c>
      <c r="AN23" s="46"/>
      <c r="AP23" s="46"/>
      <c r="AR23" s="46"/>
    </row>
    <row r="24" spans="2:44" ht="12" thickBot="1" x14ac:dyDescent="0.3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D24" s="1">
        <f t="shared" si="1"/>
        <v>1.2503622663458176</v>
      </c>
      <c r="AE24" s="6">
        <f t="shared" si="2"/>
        <v>0.25522912884810073</v>
      </c>
      <c r="AG24" s="6"/>
      <c r="AH24" s="24"/>
      <c r="AI24" s="6">
        <f>AC24-AJ32*AE24</f>
        <v>0.67898812010237242</v>
      </c>
      <c r="AJ24" s="27">
        <f>AC24+AJ32*AE24</f>
        <v>1.7376785465642941</v>
      </c>
      <c r="AL24" s="42">
        <f t="shared" si="3"/>
        <v>2</v>
      </c>
      <c r="AN24" s="46"/>
      <c r="AP24" s="46"/>
      <c r="AR24" s="46"/>
    </row>
    <row r="25" spans="2:44" ht="12" thickBot="1" x14ac:dyDescent="0.3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D25" s="1">
        <f t="shared" si="1"/>
        <v>1.458980187804412</v>
      </c>
      <c r="AE25" s="6">
        <f t="shared" si="2"/>
        <v>0.29781308374589854</v>
      </c>
      <c r="AG25" s="6"/>
      <c r="AH25" s="24"/>
      <c r="AI25" s="6">
        <f>AC25-AJ32*AE25</f>
        <v>1.3406689976443398</v>
      </c>
      <c r="AJ25" s="27">
        <f>AC25+AJ32*AE25</f>
        <v>2.5759976690223265</v>
      </c>
      <c r="AL25" s="42">
        <f t="shared" si="3"/>
        <v>3</v>
      </c>
      <c r="AN25" s="46"/>
      <c r="AP25" s="46"/>
      <c r="AR25" s="46"/>
    </row>
    <row r="26" spans="2:44" ht="12" thickBot="1" x14ac:dyDescent="0.3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D26" s="1">
        <f t="shared" si="1"/>
        <v>0.93153294262114306</v>
      </c>
      <c r="AE26" s="6">
        <f t="shared" si="2"/>
        <v>0.19014836566792676</v>
      </c>
      <c r="AG26" s="6"/>
      <c r="AH26" s="24"/>
      <c r="AI26" s="6">
        <f>AC26-AJ32*AE26</f>
        <v>0.14729895627138656</v>
      </c>
      <c r="AJ26" s="27">
        <f>AC26+AJ32*AE26</f>
        <v>0.9360343770619467</v>
      </c>
      <c r="AL26" s="42">
        <f t="shared" si="3"/>
        <v>1</v>
      </c>
      <c r="AN26" s="46"/>
      <c r="AP26" s="46"/>
      <c r="AR26" s="46"/>
    </row>
    <row r="27" spans="2:44" x14ac:dyDescent="0.3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D27" s="1">
        <f t="shared" si="1"/>
        <v>0</v>
      </c>
      <c r="AE27" s="6">
        <f t="shared" si="2"/>
        <v>0</v>
      </c>
      <c r="AF27" s="3"/>
      <c r="AG27" s="20"/>
      <c r="AH27" s="24"/>
      <c r="AI27" s="6">
        <f>AC27-AJ32*AE27</f>
        <v>0</v>
      </c>
      <c r="AJ27" s="27">
        <f>AC27+AJ32*AE27</f>
        <v>0</v>
      </c>
      <c r="AL27" s="42">
        <f t="shared" si="3"/>
        <v>0</v>
      </c>
      <c r="AN27" s="47"/>
      <c r="AP27" s="47"/>
      <c r="AR27" s="47"/>
    </row>
    <row r="28" spans="2:44" ht="12" thickBot="1" x14ac:dyDescent="0.35">
      <c r="B28" s="22" t="s">
        <v>63</v>
      </c>
      <c r="C28" s="22">
        <f>SUM(C11:C27)</f>
        <v>66</v>
      </c>
      <c r="D28" s="22">
        <f t="shared" ref="D28" si="4">SUM(D11:D27)</f>
        <v>76</v>
      </c>
      <c r="E28" s="22">
        <f t="shared" ref="E28" si="5">SUM(E11:E27)</f>
        <v>65</v>
      </c>
      <c r="F28" s="22">
        <f t="shared" ref="F28" si="6">SUM(F11:F27)</f>
        <v>65</v>
      </c>
      <c r="G28" s="22">
        <f t="shared" ref="G28" si="7">SUM(G11:G27)</f>
        <v>82</v>
      </c>
      <c r="H28" s="22">
        <f t="shared" ref="H28" si="8">SUM(H11:H27)</f>
        <v>103</v>
      </c>
      <c r="I28" s="22">
        <f t="shared" ref="I28" si="9">SUM(I11:I27)</f>
        <v>109</v>
      </c>
      <c r="J28" s="22">
        <f t="shared" ref="J28" si="10">SUM(J11:J27)</f>
        <v>105</v>
      </c>
      <c r="K28" s="22">
        <f t="shared" ref="K28" si="11">SUM(K11:K27)</f>
        <v>105</v>
      </c>
      <c r="L28" s="22">
        <f t="shared" ref="L28" si="12">SUM(L11:L27)</f>
        <v>112</v>
      </c>
      <c r="M28" s="22">
        <f t="shared" ref="M28" si="13">SUM(M11:M27)</f>
        <v>104</v>
      </c>
      <c r="N28" s="22">
        <f t="shared" ref="N28" si="14">SUM(N11:N27)</f>
        <v>101</v>
      </c>
      <c r="P28" s="22">
        <f>SUM(P11:P27)</f>
        <v>110</v>
      </c>
      <c r="Q28" s="22">
        <f t="shared" ref="Q28:AA28" si="15">SUM(Q11:Q27)</f>
        <v>132</v>
      </c>
      <c r="R28" s="22">
        <f t="shared" si="15"/>
        <v>134</v>
      </c>
      <c r="S28" s="22">
        <f t="shared" si="15"/>
        <v>103</v>
      </c>
      <c r="T28" s="22">
        <f t="shared" si="15"/>
        <v>160</v>
      </c>
      <c r="U28" s="22">
        <f t="shared" si="15"/>
        <v>148</v>
      </c>
      <c r="V28" s="22">
        <f t="shared" si="15"/>
        <v>165</v>
      </c>
      <c r="W28" s="22">
        <f t="shared" si="15"/>
        <v>178</v>
      </c>
      <c r="X28" s="22">
        <f t="shared" si="15"/>
        <v>142</v>
      </c>
      <c r="Y28" s="22">
        <f t="shared" si="15"/>
        <v>182</v>
      </c>
      <c r="Z28" s="22">
        <f t="shared" si="15"/>
        <v>125</v>
      </c>
      <c r="AA28" s="22">
        <f t="shared" si="15"/>
        <v>98</v>
      </c>
      <c r="AL28" s="42"/>
    </row>
    <row r="29" spans="2:44" x14ac:dyDescent="0.3">
      <c r="K29" s="3"/>
      <c r="L29" s="3"/>
      <c r="M29" s="3"/>
      <c r="N29" s="3"/>
    </row>
    <row r="30" spans="2:44" ht="12" thickBot="1" x14ac:dyDescent="0.35">
      <c r="AJ30" s="39" t="s">
        <v>71</v>
      </c>
    </row>
    <row r="31" spans="2:44" x14ac:dyDescent="0.3">
      <c r="AI31" s="37" t="s">
        <v>73</v>
      </c>
      <c r="AJ31" s="1">
        <v>22</v>
      </c>
    </row>
    <row r="32" spans="2:44" ht="13.3" x14ac:dyDescent="0.4">
      <c r="AI32" s="40" t="s">
        <v>96</v>
      </c>
      <c r="AJ32" s="57">
        <v>2.0739999999999998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N28" sqref="AN28"/>
    </sheetView>
  </sheetViews>
  <sheetFormatPr defaultColWidth="8.84375" defaultRowHeight="11.6" x14ac:dyDescent="0.3"/>
  <cols>
    <col min="1" max="1" width="2" style="1" customWidth="1"/>
    <col min="2" max="2" width="4.4609375" style="1" customWidth="1"/>
    <col min="3" max="3" width="3.53515625" style="1" bestFit="1" customWidth="1"/>
    <col min="4" max="10" width="4" style="1" bestFit="1" customWidth="1"/>
    <col min="11" max="11" width="3.765625" style="1" customWidth="1"/>
    <col min="12" max="14" width="3.4609375" style="1" bestFit="1" customWidth="1"/>
    <col min="15" max="15" width="2" style="1" customWidth="1"/>
    <col min="16" max="16" width="3.4609375" style="1" bestFit="1" customWidth="1"/>
    <col min="17" max="24" width="4" style="1" bestFit="1" customWidth="1"/>
    <col min="25" max="27" width="4.84375" style="1" bestFit="1" customWidth="1"/>
    <col min="28" max="28" width="2" style="1" customWidth="1"/>
    <col min="29" max="29" width="7" style="1" bestFit="1" customWidth="1"/>
    <col min="30" max="30" width="5.3046875" style="1" bestFit="1" customWidth="1"/>
    <col min="31" max="31" width="3.3046875" style="1" customWidth="1"/>
    <col min="32" max="32" width="7" style="1" customWidth="1"/>
    <col min="33" max="33" width="7.23046875" style="1" customWidth="1"/>
    <col min="34" max="34" width="2" style="1" customWidth="1"/>
    <col min="35" max="35" width="8.69140625" style="1" customWidth="1"/>
    <col min="36" max="36" width="2" style="1" customWidth="1"/>
    <col min="37" max="37" width="7.53515625" style="1" customWidth="1"/>
    <col min="38" max="38" width="2" style="1" customWidth="1"/>
    <col min="39" max="40" width="5.3046875" style="1" bestFit="1" customWidth="1"/>
    <col min="41" max="41" width="6" style="1" customWidth="1"/>
    <col min="42" max="43" width="5.53515625" style="1" customWidth="1"/>
    <col min="44" max="44" width="5.4609375" style="1" customWidth="1"/>
    <col min="45" max="16384" width="8.84375" style="1"/>
  </cols>
  <sheetData>
    <row r="1" spans="2:44" ht="15.45" x14ac:dyDescent="0.4">
      <c r="B1" s="2" t="s">
        <v>64</v>
      </c>
    </row>
    <row r="2" spans="2:44" x14ac:dyDescent="0.3">
      <c r="B2" s="37" t="s">
        <v>69</v>
      </c>
    </row>
    <row r="4" spans="2:44" x14ac:dyDescent="0.3">
      <c r="B4" s="37" t="s">
        <v>92</v>
      </c>
    </row>
    <row r="6" spans="2:44" ht="12.45" x14ac:dyDescent="0.3">
      <c r="B6" s="5"/>
      <c r="AL6" s="37"/>
    </row>
    <row r="7" spans="2:44" x14ac:dyDescent="0.3">
      <c r="AL7" s="37"/>
    </row>
    <row r="8" spans="2:44" ht="12.45" x14ac:dyDescent="0.3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45" x14ac:dyDescent="0.3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45" x14ac:dyDescent="0.3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5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3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3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(11*AF13+11*AG13)/22</f>
        <v>0</v>
      </c>
      <c r="AJ13" s="3"/>
      <c r="AK13" s="38"/>
      <c r="AL13" s="3"/>
      <c r="AM13" s="6">
        <f>(AC13-AD13)-AN32*(AI13/12+AI13/12)^0.5</f>
        <v>0</v>
      </c>
      <c r="AN13" s="38">
        <f>(AC13-AD13)+AN32*(AI13/12+AI13/12)^0.5</f>
        <v>0</v>
      </c>
      <c r="AO13" s="38"/>
      <c r="AP13" s="38"/>
      <c r="AQ13" s="38"/>
      <c r="AR13" s="38"/>
    </row>
    <row r="14" spans="2:44" x14ac:dyDescent="0.3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7" si="2">_xlfn.VAR.S(C14:N14)</f>
        <v>0.75</v>
      </c>
      <c r="AG14" s="6">
        <f t="shared" ref="AG14:AG27" si="3">_xlfn.VAR.S(P14:AA14)</f>
        <v>8.3333333333333329E-2</v>
      </c>
      <c r="AI14" s="6">
        <f t="shared" ref="AI14:AI27" si="4">(11*AF14+11*AG14)/22</f>
        <v>0.41666666666666663</v>
      </c>
      <c r="AJ14" s="3"/>
      <c r="AK14" s="38"/>
      <c r="AL14" s="3"/>
      <c r="AM14" s="6">
        <f>(AC14-AD14)-AN32*(AI14/12+AI14/12)^0.5</f>
        <v>0.21419743812424108</v>
      </c>
      <c r="AN14" s="38">
        <f>(AC14-AD14)+AN32*(AI14/12+AI14/12)^0.5</f>
        <v>1.1191358952090922</v>
      </c>
      <c r="AO14" s="38"/>
      <c r="AP14" s="38"/>
      <c r="AQ14" s="38"/>
      <c r="AR14" s="38"/>
    </row>
    <row r="15" spans="2:44" x14ac:dyDescent="0.3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/>
      <c r="AL15" s="3"/>
      <c r="AM15" s="6">
        <f>(AC15-AD15)-AN32*(AI15/12+AI15/12)^0.5</f>
        <v>-0.40470078109910074</v>
      </c>
      <c r="AN15" s="38">
        <f>(AC15-AD15)+AN32*(AI15/12+AI15/12)^0.5</f>
        <v>0.40470078109910074</v>
      </c>
      <c r="AO15" s="38"/>
      <c r="AP15" s="38"/>
      <c r="AQ15" s="38"/>
      <c r="AR15" s="38"/>
    </row>
    <row r="16" spans="2:44" x14ac:dyDescent="0.3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0.63636363636363635</v>
      </c>
      <c r="AI16" s="6">
        <f t="shared" si="4"/>
        <v>0.35984848484848486</v>
      </c>
      <c r="AJ16" s="3"/>
      <c r="AK16" s="38"/>
      <c r="AL16" s="3"/>
      <c r="AM16" s="6">
        <f>(AC16-AD16)-AN32*(AI16/12+AI16/12)^0.5</f>
        <v>-0.8371555408453788</v>
      </c>
      <c r="AN16" s="38">
        <f>(AC16-AD16)+AN32*(AI16/12+AI16/12)^0.5</f>
        <v>3.8222075120454835E-3</v>
      </c>
      <c r="AO16" s="38"/>
      <c r="AP16" s="38"/>
      <c r="AQ16" s="38"/>
      <c r="AR16" s="38"/>
    </row>
    <row r="17" spans="2:44" x14ac:dyDescent="0.3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/>
      <c r="AL17" s="3"/>
      <c r="AM17" s="6">
        <f>(AC17-AD17)-AN32*(AI17/12+AI17/12)^0.5</f>
        <v>-0.98737173686182866</v>
      </c>
      <c r="AN17" s="38">
        <f>(AC17-AD17)+AN32*(AI17/12+AI17/12)^0.5</f>
        <v>0.15403840352849518</v>
      </c>
      <c r="AO17" s="38"/>
      <c r="AP17" s="38"/>
      <c r="AQ17" s="38"/>
      <c r="AR17" s="38"/>
    </row>
    <row r="18" spans="2:44" x14ac:dyDescent="0.3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/>
      <c r="AL18" s="3"/>
      <c r="AM18" s="6">
        <f>(AC18-AD18)-AN32*(AI18/12+AI18/12)^0.5</f>
        <v>-0.20628115793644608</v>
      </c>
      <c r="AN18" s="38">
        <f>(AC18-AD18)+AN32*(AI18/12+AI18/12)^0.5</f>
        <v>1.3729478246031126</v>
      </c>
      <c r="AO18" s="38"/>
      <c r="AP18" s="38"/>
      <c r="AQ18" s="38"/>
      <c r="AR18" s="38"/>
    </row>
    <row r="19" spans="2:44" x14ac:dyDescent="0.3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/>
      <c r="AL19" s="3"/>
      <c r="AM19" s="6">
        <f>(AC19-AD19)-AN32*(AI19/12+AI19/12)^0.5</f>
        <v>-1.3596961788497548</v>
      </c>
      <c r="AN19" s="38">
        <f>(AC19-AD19)+AN32*(AI19/12+AI19/12)^0.5</f>
        <v>0.69302951218308828</v>
      </c>
      <c r="AO19" s="38"/>
      <c r="AP19" s="38"/>
      <c r="AQ19" s="38"/>
      <c r="AR19" s="38"/>
    </row>
    <row r="20" spans="2:44" x14ac:dyDescent="0.3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/>
      <c r="AL20" s="3"/>
      <c r="AM20" s="6">
        <f>(AC20-AD20)-AN32*(AI20/12+AI20/12)^0.5</f>
        <v>-4.3543010967993894</v>
      </c>
      <c r="AN20" s="38">
        <f>(AC20-AD20)+AN32*(AI20/12+AI20/12)^0.5</f>
        <v>0.1876344301327233</v>
      </c>
      <c r="AO20" s="38"/>
      <c r="AP20" s="38"/>
      <c r="AQ20" s="38"/>
      <c r="AR20" s="38"/>
    </row>
    <row r="21" spans="2:44" x14ac:dyDescent="0.3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/>
      <c r="AL21" s="3"/>
      <c r="AM21" s="6">
        <f>(AC21-AD21)-AN32*(AI21/12+AI21/12)^0.5</f>
        <v>-3.7037473808370427</v>
      </c>
      <c r="AN21" s="38">
        <f>(AC21-AD21)+AN32*(AI21/12+AI21/12)^0.5</f>
        <v>1.2037473808370427</v>
      </c>
      <c r="AO21" s="38"/>
      <c r="AP21" s="38"/>
      <c r="AQ21" s="38"/>
      <c r="AR21" s="38"/>
    </row>
    <row r="22" spans="2:44" x14ac:dyDescent="0.3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/>
      <c r="AL22" s="3"/>
      <c r="AM22" s="6">
        <f>(AC22-AD22)-AN32*(AI22/12+AI22/12)^0.5</f>
        <v>-0.3489650118314731</v>
      </c>
      <c r="AN22" s="38">
        <f>(AC22-AD22)+AN32*(AI22/12+AI22/12)^0.5</f>
        <v>3.1822983451648073</v>
      </c>
      <c r="AO22" s="38"/>
      <c r="AP22" s="38"/>
      <c r="AQ22" s="38"/>
      <c r="AR22" s="38"/>
    </row>
    <row r="23" spans="2:44" x14ac:dyDescent="0.3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/>
      <c r="AL23" s="3"/>
      <c r="AM23" s="6">
        <f>(AC23-AD23)-AN32*(AI23/12+AI23/12)^0.5</f>
        <v>-1.7735675781642062</v>
      </c>
      <c r="AN23" s="38">
        <f>(AC23-AD23)+AN32*(AI23/12+AI23/12)^0.5</f>
        <v>1.6069009114975392</v>
      </c>
      <c r="AO23" s="38"/>
      <c r="AP23" s="38"/>
      <c r="AQ23" s="38"/>
      <c r="AR23" s="38"/>
    </row>
    <row r="24" spans="2:44" x14ac:dyDescent="0.3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/>
      <c r="AL24" s="3"/>
      <c r="AM24" s="6">
        <f>(AC24-AD24)-AN32*(AI24/12+AI24/12)^0.5</f>
        <v>-0.55399303675396916</v>
      </c>
      <c r="AN24" s="38">
        <f>(AC24-AD24)+AN32*(AI24/12+AI24/12)^0.5</f>
        <v>1.7206597034206357</v>
      </c>
      <c r="AO24" s="38"/>
      <c r="AP24" s="38"/>
      <c r="AQ24" s="38"/>
      <c r="AR24" s="38"/>
    </row>
    <row r="25" spans="2:44" x14ac:dyDescent="0.3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/>
      <c r="AL25" s="3"/>
      <c r="AM25" s="6">
        <f>(AC25-AD25)-AN32*(AI25/12+AI25/12)^0.5</f>
        <v>-0.58361417900715939</v>
      </c>
      <c r="AN25" s="38">
        <f>(AC25-AD25)+AN32*(AI25/12+AI25/12)^0.5</f>
        <v>0.75028084567382614</v>
      </c>
      <c r="AO25" s="38"/>
      <c r="AP25" s="38"/>
      <c r="AQ25" s="38"/>
      <c r="AR25" s="38"/>
    </row>
    <row r="26" spans="2:44" x14ac:dyDescent="0.3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/>
      <c r="AL26" s="3"/>
      <c r="AM26" s="6">
        <f>(AC26-AD26)-AN32*(AI26/12+AI26/12)^0.5</f>
        <v>-9.5518593846788402E-4</v>
      </c>
      <c r="AN26" s="38">
        <f>(AC26-AD26)+AN32*(AI26/12+AI26/12)^0.5</f>
        <v>1.500955185938468</v>
      </c>
      <c r="AO26" s="38"/>
      <c r="AP26" s="38"/>
      <c r="AQ26" s="38"/>
      <c r="AR26" s="38"/>
    </row>
    <row r="27" spans="2:44" x14ac:dyDescent="0.3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20"/>
      <c r="AL27" s="3"/>
      <c r="AM27" s="6">
        <f>(AC27-AD27)-AN32*(AI27/12+AI27/12)^0.5</f>
        <v>-1.1050674425662579</v>
      </c>
      <c r="AN27" s="38">
        <f>(AC27-AD27)+AN32*(AI27/12+AI27/12)^0.5</f>
        <v>0.43840077589959103</v>
      </c>
      <c r="AO27" s="38"/>
      <c r="AP27" s="38"/>
      <c r="AQ27" s="38"/>
      <c r="AR27" s="38"/>
    </row>
    <row r="28" spans="2:44" ht="12" thickBot="1" x14ac:dyDescent="0.35">
      <c r="B28" s="22" t="s">
        <v>63</v>
      </c>
      <c r="C28" s="22">
        <f t="shared" ref="C28:N28" si="5">SUM(C13:C27)</f>
        <v>27</v>
      </c>
      <c r="D28" s="22">
        <f t="shared" si="5"/>
        <v>36</v>
      </c>
      <c r="E28" s="22">
        <f t="shared" si="5"/>
        <v>33</v>
      </c>
      <c r="F28" s="22">
        <f t="shared" si="5"/>
        <v>33</v>
      </c>
      <c r="G28" s="22">
        <f t="shared" si="5"/>
        <v>28</v>
      </c>
      <c r="H28" s="22">
        <f t="shared" si="5"/>
        <v>22</v>
      </c>
      <c r="I28" s="22">
        <f t="shared" si="5"/>
        <v>35</v>
      </c>
      <c r="J28" s="22">
        <f t="shared" si="5"/>
        <v>29</v>
      </c>
      <c r="K28" s="22">
        <f t="shared" si="5"/>
        <v>21</v>
      </c>
      <c r="L28" s="22">
        <f t="shared" si="5"/>
        <v>36</v>
      </c>
      <c r="M28" s="22">
        <f t="shared" si="5"/>
        <v>25</v>
      </c>
      <c r="N28" s="22">
        <f t="shared" si="5"/>
        <v>30</v>
      </c>
      <c r="P28" s="22">
        <f t="shared" ref="P28:AA28" si="6">SUM(P13:P27)</f>
        <v>30</v>
      </c>
      <c r="Q28" s="22">
        <f t="shared" si="6"/>
        <v>19</v>
      </c>
      <c r="R28" s="22">
        <f t="shared" si="6"/>
        <v>30</v>
      </c>
      <c r="S28" s="22">
        <f t="shared" si="6"/>
        <v>37</v>
      </c>
      <c r="T28" s="22">
        <f t="shared" si="6"/>
        <v>20</v>
      </c>
      <c r="U28" s="22">
        <f t="shared" si="6"/>
        <v>24</v>
      </c>
      <c r="V28" s="22">
        <f t="shared" si="6"/>
        <v>35</v>
      </c>
      <c r="W28" s="22">
        <f t="shared" si="6"/>
        <v>38</v>
      </c>
      <c r="X28" s="22">
        <f t="shared" si="6"/>
        <v>35</v>
      </c>
      <c r="Y28" s="22">
        <f t="shared" si="6"/>
        <v>36</v>
      </c>
      <c r="Z28" s="22">
        <f t="shared" si="6"/>
        <v>37</v>
      </c>
      <c r="AA28" s="22">
        <f t="shared" si="6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3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" thickBot="1" x14ac:dyDescent="0.35">
      <c r="AM30" s="39" t="s">
        <v>34</v>
      </c>
      <c r="AN30" s="39" t="s">
        <v>35</v>
      </c>
    </row>
    <row r="31" spans="2:44" x14ac:dyDescent="0.3">
      <c r="AL31" s="37" t="s">
        <v>73</v>
      </c>
      <c r="AN31" s="1">
        <v>22</v>
      </c>
    </row>
    <row r="32" spans="2:44" ht="13.3" x14ac:dyDescent="0.4">
      <c r="AL32" s="37"/>
      <c r="AM32" s="26" t="s">
        <v>95</v>
      </c>
      <c r="AN32" s="58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Delafrouz Mir Fendereski</cp:lastModifiedBy>
  <dcterms:created xsi:type="dcterms:W3CDTF">2017-07-31T12:57:06Z</dcterms:created>
  <dcterms:modified xsi:type="dcterms:W3CDTF">2019-11-03T01:22:42Z</dcterms:modified>
</cp:coreProperties>
</file>