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F03AC362-BD75-485E-B950-4FD5306AC369}" xr6:coauthVersionLast="47" xr6:coauthVersionMax="47" xr10:uidLastSave="{00000000-0000-0000-0000-000000000000}"/>
  <bookViews>
    <workbookView xWindow="-120" yWindow="-120" windowWidth="29040" windowHeight="15720" activeTab="1" xr2:uid="{4BF43DF5-712A-4988-A645-EB936065E1D0}"/>
  </bookViews>
  <sheets>
    <sheet name="Sheet1" sheetId="1" r:id="rId1"/>
    <sheet name="data nasabah" sheetId="2" r:id="rId2"/>
    <sheet name="data tambahan" sheetId="3" r:id="rId3"/>
  </sheets>
  <definedNames>
    <definedName name="prioritas">'data tambahan'!$B$21:$B$25</definedName>
    <definedName name="tahun">'data tambahan'!$B$4:$C$9</definedName>
    <definedName name="Tahun_Gabung">'data tambahan'!$B$14:$G$14</definedName>
    <definedName name="Warna">'data tambahan'!$B$15:$G$16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5" i="2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5" i="2"/>
  <c r="K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</calcChain>
</file>

<file path=xl/sharedStrings.xml><?xml version="1.0" encoding="utf-8"?>
<sst xmlns="http://schemas.openxmlformats.org/spreadsheetml/2006/main" count="126" uniqueCount="69">
  <si>
    <t>Tabel Tahun Bergabung ke Bank AINE</t>
  </si>
  <si>
    <t>Kode Nasabah</t>
  </si>
  <si>
    <t>Tahun</t>
  </si>
  <si>
    <t>Tabel Jumlah Tabungan Sampai Saat Ini</t>
  </si>
  <si>
    <t>Coklat</t>
  </si>
  <si>
    <t>Biru</t>
  </si>
  <si>
    <t>Warna /Tahun gabung</t>
  </si>
  <si>
    <t>Tabel Urutan Prioritas</t>
  </si>
  <si>
    <t>No.</t>
  </si>
  <si>
    <t>Nama</t>
  </si>
  <si>
    <t>Jenis Kelamin</t>
  </si>
  <si>
    <t>Inisial</t>
  </si>
  <si>
    <t>Tanggal Lahir</t>
  </si>
  <si>
    <t>Usia</t>
  </si>
  <si>
    <t>Warna Buku Tabungan</t>
  </si>
  <si>
    <t>Reward</t>
  </si>
  <si>
    <t>Tahun Bergabung ke Bank AINE</t>
  </si>
  <si>
    <t>Urutan Prioritas</t>
  </si>
  <si>
    <t>Jumlah Tabungan Sampai Saat Ini</t>
  </si>
  <si>
    <t>Delfi Ardius</t>
  </si>
  <si>
    <t>Jurlinus Gulo</t>
  </si>
  <si>
    <t>Darling Gulo</t>
  </si>
  <si>
    <t>Berlin Laoli</t>
  </si>
  <si>
    <t>Nuar Laoli</t>
  </si>
  <si>
    <t>Toni Lase</t>
  </si>
  <si>
    <t>Deli Batee</t>
  </si>
  <si>
    <t>Ida Laraosa</t>
  </si>
  <si>
    <t>Putri Waruwu</t>
  </si>
  <si>
    <t>Nite Mendrofa</t>
  </si>
  <si>
    <t>Noferius Gulo</t>
  </si>
  <si>
    <t>Tina Larosa</t>
  </si>
  <si>
    <t>Mei Mendrofa</t>
  </si>
  <si>
    <t>Debora Simanungkalik</t>
  </si>
  <si>
    <t>Putra Gea</t>
  </si>
  <si>
    <t>Ave Zalukhu</t>
  </si>
  <si>
    <t>Baza Tafonao</t>
  </si>
  <si>
    <t>Dimas Maduwu</t>
  </si>
  <si>
    <t>Tiwi Duha</t>
  </si>
  <si>
    <t>Nesta Zai</t>
  </si>
  <si>
    <t>Laki-laki</t>
  </si>
  <si>
    <t>Perempuan</t>
  </si>
  <si>
    <r>
      <t xml:space="preserve">Data Nasabah Bank </t>
    </r>
    <r>
      <rPr>
        <b/>
        <sz val="36"/>
        <color theme="1"/>
        <rFont val="Calibri"/>
        <family val="2"/>
        <scheme val="minor"/>
      </rPr>
      <t>AINE</t>
    </r>
    <r>
      <rPr>
        <b/>
        <i/>
        <sz val="22"/>
        <color theme="1"/>
        <rFont val="Consolas"/>
        <family val="3"/>
      </rPr>
      <t>Simpan</t>
    </r>
  </si>
  <si>
    <t>S101</t>
  </si>
  <si>
    <t>G202</t>
  </si>
  <si>
    <t>P303</t>
  </si>
  <si>
    <t>X404</t>
  </si>
  <si>
    <t>S102</t>
  </si>
  <si>
    <t>G203</t>
  </si>
  <si>
    <t>P304</t>
  </si>
  <si>
    <t>X405</t>
  </si>
  <si>
    <t>S103</t>
  </si>
  <si>
    <t>G204</t>
  </si>
  <si>
    <t>T305</t>
  </si>
  <si>
    <t>X406</t>
  </si>
  <si>
    <t>S104</t>
  </si>
  <si>
    <t>G205</t>
  </si>
  <si>
    <t>P306</t>
  </si>
  <si>
    <t>X407</t>
  </si>
  <si>
    <t>S105</t>
  </si>
  <si>
    <t>G206</t>
  </si>
  <si>
    <t>buku</t>
  </si>
  <si>
    <t>earphone</t>
  </si>
  <si>
    <t>flashdisk</t>
  </si>
  <si>
    <t>tas</t>
  </si>
  <si>
    <t>T</t>
  </si>
  <si>
    <t>P</t>
  </si>
  <si>
    <t>G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</si>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</sst>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22"/>
      <color theme="1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4" fillId="0" borderId="0" xfId="0" applyFont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01F4-35F2-4746-AA27-68194C88A9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8C09-029A-4857-90DA-F097D704B842}">
  <dimension ref="A2:L24"/>
  <sheetViews>
    <sheetView tabSelected="1" topLeftCell="D1" zoomScaleNormal="100" workbookViewId="0">
      <selection activeCell="Q9" sqref="Q9"/>
    </sheetView>
  </sheetViews>
  <sheetFormatPr defaultRowHeight="15" x14ac:dyDescent="0.25"/>
  <cols>
    <col min="1" max="1" width="3.85546875" customWidth="1"/>
    <col min="2" max="2" width="20.85546875" customWidth="1"/>
    <col min="3" max="3" width="13.7109375" customWidth="1"/>
    <col min="4" max="4" width="14.28515625" customWidth="1"/>
    <col min="5" max="5" width="10.7109375" customWidth="1"/>
    <col min="6" max="6" width="19" customWidth="1"/>
    <col min="8" max="8" width="13.28515625" customWidth="1"/>
    <col min="10" max="10" width="17.140625" style="1" customWidth="1"/>
    <col min="11" max="11" width="9.140625" style="1"/>
    <col min="12" max="12" width="17.85546875" customWidth="1"/>
  </cols>
  <sheetData>
    <row r="2" spans="1:12" ht="46.5" x14ac:dyDescent="0.7">
      <c r="A2" s="9" t="s">
        <v>41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4" spans="1:12" ht="30" x14ac:dyDescent="0.25">
      <c r="A4" s="3" t="s">
        <v>8</v>
      </c>
      <c r="B4" s="3" t="s">
        <v>9</v>
      </c>
      <c r="C4" s="13" t="s">
        <v>1</v>
      </c>
      <c r="D4" s="3" t="s">
        <v>10</v>
      </c>
      <c r="E4" s="3" t="s">
        <v>11</v>
      </c>
      <c r="F4" s="3" t="s">
        <v>12</v>
      </c>
      <c r="G4" s="3" t="s">
        <v>13</v>
      </c>
      <c r="H4" s="14" t="s">
        <v>14</v>
      </c>
      <c r="I4" s="3" t="s">
        <v>15</v>
      </c>
      <c r="J4" s="15" t="s">
        <v>16</v>
      </c>
      <c r="K4" s="15" t="s">
        <v>17</v>
      </c>
      <c r="L4" s="15" t="s">
        <v>18</v>
      </c>
    </row>
    <row r="5" spans="1:12" x14ac:dyDescent="0.25">
      <c r="A5" s="6">
        <v>1</v>
      </c>
      <c r="B5" s="6" t="s">
        <v>19</v>
      </c>
      <c r="C5" s="11" t="s">
        <v>42</v>
      </c>
      <c r="D5" s="6" t="s">
        <v>39</v>
      </c>
      <c r="E5" s="7" t="str">
        <f>UPPER(CONCATENATE(LEFT(B5,1),MID(B5,FIND(" ",B5,1)+1,1)))</f>
        <v>DA</v>
      </c>
      <c r="F5" s="10">
        <v>36141</v>
      </c>
      <c r="G5" s="6">
        <f ca="1">DATEDIF(F5, TODAY(), "Y")</f>
        <v>26</v>
      </c>
      <c r="H5" s="6" t="s">
        <v>4</v>
      </c>
      <c r="I5" s="6" t="s">
        <v>60</v>
      </c>
      <c r="J5" s="16">
        <f>VLOOKUP(LEFT(C5,1),tahun,2,0)</f>
        <v>2023</v>
      </c>
      <c r="K5" s="16">
        <f>MATCH(J5,prioritas,0)</f>
        <v>2</v>
      </c>
      <c r="L5" s="12">
        <f>VLOOKUP(H5,Warna,MATCH(J5,Tahun_Gabung,0),0)</f>
        <v>8000000</v>
      </c>
    </row>
    <row r="6" spans="1:12" x14ac:dyDescent="0.25">
      <c r="A6" s="6">
        <v>2</v>
      </c>
      <c r="B6" s="6" t="s">
        <v>20</v>
      </c>
      <c r="C6" s="11" t="s">
        <v>43</v>
      </c>
      <c r="D6" s="6" t="s">
        <v>39</v>
      </c>
      <c r="E6" s="7" t="str">
        <f t="shared" ref="E6:E24" si="0">UPPER(CONCATENATE(LEFT(B6,1),MID(B6,FIND(" ",B6,1)+1,1)))</f>
        <v>JG</v>
      </c>
      <c r="F6" s="10">
        <v>34491</v>
      </c>
      <c r="G6" s="6">
        <f t="shared" ref="G6:G24" ca="1" si="1">DATEDIF(F6, TODAY(), "Y")</f>
        <v>30</v>
      </c>
      <c r="H6" s="6" t="s">
        <v>4</v>
      </c>
      <c r="I6" s="6" t="s">
        <v>61</v>
      </c>
      <c r="J6" s="16">
        <f>VLOOKUP(LEFT(C6,1),tahun,2,0)</f>
        <v>2024</v>
      </c>
      <c r="K6" s="16">
        <f>MATCH(J6,prioritas,0)</f>
        <v>3</v>
      </c>
      <c r="L6" s="12">
        <f>VLOOKUP(H6,Warna,MATCH(J6,Tahun_Gabung,0),0)</f>
        <v>9000000</v>
      </c>
    </row>
    <row r="7" spans="1:12" x14ac:dyDescent="0.25">
      <c r="A7" s="6">
        <v>3</v>
      </c>
      <c r="B7" s="6" t="s">
        <v>21</v>
      </c>
      <c r="C7" s="11" t="s">
        <v>44</v>
      </c>
      <c r="D7" s="6" t="s">
        <v>39</v>
      </c>
      <c r="E7" s="7" t="str">
        <f t="shared" si="0"/>
        <v>DG</v>
      </c>
      <c r="F7" s="10">
        <v>38496</v>
      </c>
      <c r="G7" s="6">
        <f t="shared" ca="1" si="1"/>
        <v>19</v>
      </c>
      <c r="H7" s="6" t="s">
        <v>5</v>
      </c>
      <c r="I7" s="6" t="s">
        <v>60</v>
      </c>
      <c r="J7" s="16">
        <f>VLOOKUP(LEFT(C7,1),tahun,2,0)</f>
        <v>2025</v>
      </c>
      <c r="K7" s="16">
        <f>MATCH(J7,prioritas,0)</f>
        <v>4</v>
      </c>
      <c r="L7" s="12">
        <f>VLOOKUP(H7,Warna,MATCH(J7,Tahun_Gabung,0),0)</f>
        <v>8000000</v>
      </c>
    </row>
    <row r="8" spans="1:12" x14ac:dyDescent="0.25">
      <c r="A8" s="6">
        <v>4</v>
      </c>
      <c r="B8" s="6" t="s">
        <v>22</v>
      </c>
      <c r="C8" s="11" t="s">
        <v>45</v>
      </c>
      <c r="D8" s="6" t="s">
        <v>39</v>
      </c>
      <c r="E8" s="7" t="str">
        <f t="shared" si="0"/>
        <v>BL</v>
      </c>
      <c r="F8" s="10">
        <v>37745</v>
      </c>
      <c r="G8" s="6">
        <f t="shared" ca="1" si="1"/>
        <v>21</v>
      </c>
      <c r="H8" s="6" t="s">
        <v>4</v>
      </c>
      <c r="I8" s="6" t="s">
        <v>61</v>
      </c>
      <c r="J8" s="16">
        <f>VLOOKUP(LEFT(C8,1),tahun,2,0)</f>
        <v>2026</v>
      </c>
      <c r="K8" s="16">
        <f>MATCH(J8,prioritas,0)</f>
        <v>5</v>
      </c>
      <c r="L8" s="12">
        <f>VLOOKUP(H8,Warna,MATCH(J8,Tahun_Gabung,0),0)</f>
        <v>6000000</v>
      </c>
    </row>
    <row r="9" spans="1:12" x14ac:dyDescent="0.25">
      <c r="A9" s="6">
        <v>5</v>
      </c>
      <c r="B9" s="6" t="s">
        <v>23</v>
      </c>
      <c r="C9" s="11" t="s">
        <v>46</v>
      </c>
      <c r="D9" s="6" t="s">
        <v>39</v>
      </c>
      <c r="E9" s="7" t="str">
        <f t="shared" si="0"/>
        <v>NL</v>
      </c>
      <c r="F9" s="10">
        <v>34672</v>
      </c>
      <c r="G9" s="6">
        <f t="shared" ca="1" si="1"/>
        <v>30</v>
      </c>
      <c r="H9" s="6" t="s">
        <v>5</v>
      </c>
      <c r="I9" s="6" t="s">
        <v>62</v>
      </c>
      <c r="J9" s="16">
        <f>VLOOKUP(LEFT(C9,1),tahun,2,0)</f>
        <v>2023</v>
      </c>
      <c r="K9" s="16">
        <f>MATCH(J9,prioritas,0)</f>
        <v>2</v>
      </c>
      <c r="L9" s="12">
        <f>VLOOKUP(H9,Warna,MATCH(J9,Tahun_Gabung,0),0)</f>
        <v>4000000</v>
      </c>
    </row>
    <row r="10" spans="1:12" x14ac:dyDescent="0.25">
      <c r="A10" s="6">
        <v>6</v>
      </c>
      <c r="B10" s="6" t="s">
        <v>24</v>
      </c>
      <c r="C10" s="11" t="s">
        <v>47</v>
      </c>
      <c r="D10" s="6" t="s">
        <v>39</v>
      </c>
      <c r="E10" s="7" t="str">
        <f t="shared" si="0"/>
        <v>TL</v>
      </c>
      <c r="F10" s="10">
        <v>36141</v>
      </c>
      <c r="G10" s="6">
        <f t="shared" ca="1" si="1"/>
        <v>26</v>
      </c>
      <c r="H10" s="6" t="s">
        <v>5</v>
      </c>
      <c r="I10" s="6" t="s">
        <v>60</v>
      </c>
      <c r="J10" s="16">
        <f>VLOOKUP(LEFT(C10,1),tahun,2,0)</f>
        <v>2024</v>
      </c>
      <c r="K10" s="16">
        <f>MATCH(J10,prioritas,0)</f>
        <v>3</v>
      </c>
      <c r="L10" s="12">
        <f>VLOOKUP(H10,Warna,MATCH(J10,Tahun_Gabung,0),0)</f>
        <v>5000000</v>
      </c>
    </row>
    <row r="11" spans="1:12" x14ac:dyDescent="0.25">
      <c r="A11" s="6">
        <v>7</v>
      </c>
      <c r="B11" s="6" t="s">
        <v>25</v>
      </c>
      <c r="C11" s="11" t="s">
        <v>48</v>
      </c>
      <c r="D11" s="6" t="s">
        <v>39</v>
      </c>
      <c r="E11" s="7" t="str">
        <f t="shared" si="0"/>
        <v>DB</v>
      </c>
      <c r="F11" s="10">
        <v>34491</v>
      </c>
      <c r="G11" s="6">
        <f t="shared" ca="1" si="1"/>
        <v>30</v>
      </c>
      <c r="H11" s="6" t="s">
        <v>4</v>
      </c>
      <c r="I11" s="6" t="s">
        <v>60</v>
      </c>
      <c r="J11" s="16">
        <f>VLOOKUP(LEFT(C11,1),tahun,2,0)</f>
        <v>2025</v>
      </c>
      <c r="K11" s="16">
        <f>MATCH(J11,prioritas,0)</f>
        <v>4</v>
      </c>
      <c r="L11" s="12">
        <f>VLOOKUP(H11,Warna,MATCH(J11,Tahun_Gabung,0),0)</f>
        <v>2000000</v>
      </c>
    </row>
    <row r="12" spans="1:12" x14ac:dyDescent="0.25">
      <c r="A12" s="6">
        <v>8</v>
      </c>
      <c r="B12" s="6" t="s">
        <v>26</v>
      </c>
      <c r="C12" s="11" t="s">
        <v>49</v>
      </c>
      <c r="D12" s="6" t="s">
        <v>40</v>
      </c>
      <c r="E12" s="7" t="str">
        <f t="shared" si="0"/>
        <v>IL</v>
      </c>
      <c r="F12" s="10">
        <v>38496</v>
      </c>
      <c r="G12" s="6">
        <f t="shared" ca="1" si="1"/>
        <v>19</v>
      </c>
      <c r="H12" s="6" t="s">
        <v>5</v>
      </c>
      <c r="I12" s="6" t="s">
        <v>63</v>
      </c>
      <c r="J12" s="16">
        <f>VLOOKUP(LEFT(C12,1),tahun,2,0)</f>
        <v>2026</v>
      </c>
      <c r="K12" s="16">
        <f>MATCH(J12,prioritas,0)</f>
        <v>5</v>
      </c>
      <c r="L12" s="12">
        <f>VLOOKUP(H12,Warna,MATCH(J12,Tahun_Gabung,0),0)</f>
        <v>12000000</v>
      </c>
    </row>
    <row r="13" spans="1:12" x14ac:dyDescent="0.25">
      <c r="A13" s="6">
        <v>9</v>
      </c>
      <c r="B13" s="6" t="s">
        <v>27</v>
      </c>
      <c r="C13" s="11" t="s">
        <v>50</v>
      </c>
      <c r="D13" s="6" t="s">
        <v>40</v>
      </c>
      <c r="E13" s="7" t="str">
        <f t="shared" si="0"/>
        <v>PW</v>
      </c>
      <c r="F13" s="10">
        <v>37745</v>
      </c>
      <c r="G13" s="6">
        <f t="shared" ca="1" si="1"/>
        <v>21</v>
      </c>
      <c r="H13" s="6" t="s">
        <v>4</v>
      </c>
      <c r="I13" s="6" t="s">
        <v>62</v>
      </c>
      <c r="J13" s="16">
        <f>VLOOKUP(LEFT(C13,1),tahun,2,0)</f>
        <v>2023</v>
      </c>
      <c r="K13" s="16">
        <f>MATCH(J13,prioritas,0)</f>
        <v>2</v>
      </c>
      <c r="L13" s="12">
        <f>VLOOKUP(H13,Warna,MATCH(J13,Tahun_Gabung,0),0)</f>
        <v>8000000</v>
      </c>
    </row>
    <row r="14" spans="1:12" x14ac:dyDescent="0.25">
      <c r="A14" s="6">
        <v>10</v>
      </c>
      <c r="B14" s="6" t="s">
        <v>28</v>
      </c>
      <c r="C14" s="11" t="s">
        <v>51</v>
      </c>
      <c r="D14" s="6" t="s">
        <v>40</v>
      </c>
      <c r="E14" s="7" t="str">
        <f t="shared" si="0"/>
        <v>NM</v>
      </c>
      <c r="F14" s="10">
        <v>34672</v>
      </c>
      <c r="G14" s="6">
        <f t="shared" ca="1" si="1"/>
        <v>30</v>
      </c>
      <c r="H14" s="6" t="s">
        <v>4</v>
      </c>
      <c r="I14" s="6" t="s">
        <v>62</v>
      </c>
      <c r="J14" s="16">
        <f>VLOOKUP(LEFT(C14,1),tahun,2,0)</f>
        <v>2024</v>
      </c>
      <c r="K14" s="16">
        <f>MATCH(J14,prioritas,0)</f>
        <v>3</v>
      </c>
      <c r="L14" s="12">
        <f>VLOOKUP(H14,Warna,MATCH(J14,Tahun_Gabung,0),0)</f>
        <v>9000000</v>
      </c>
    </row>
    <row r="15" spans="1:12" x14ac:dyDescent="0.25">
      <c r="A15" s="6">
        <v>11</v>
      </c>
      <c r="B15" s="6" t="s">
        <v>29</v>
      </c>
      <c r="C15" s="11" t="s">
        <v>52</v>
      </c>
      <c r="D15" s="6" t="s">
        <v>39</v>
      </c>
      <c r="E15" s="7" t="str">
        <f t="shared" si="0"/>
        <v>NG</v>
      </c>
      <c r="F15" s="10">
        <v>36141</v>
      </c>
      <c r="G15" s="6">
        <f t="shared" ca="1" si="1"/>
        <v>26</v>
      </c>
      <c r="H15" s="6" t="s">
        <v>5</v>
      </c>
      <c r="I15" s="6" t="s">
        <v>63</v>
      </c>
      <c r="J15" s="16">
        <f>VLOOKUP(LEFT(C15,1),tahun,2,0)</f>
        <v>2022</v>
      </c>
      <c r="K15" s="16">
        <f>MATCH(J15,prioritas,0)</f>
        <v>1</v>
      </c>
      <c r="L15" s="12">
        <f>VLOOKUP(H15,Warna,MATCH(J15,Tahun_Gabung,0),0)</f>
        <v>5000000</v>
      </c>
    </row>
    <row r="16" spans="1:12" x14ac:dyDescent="0.25">
      <c r="A16" s="6">
        <v>12</v>
      </c>
      <c r="B16" s="6" t="s">
        <v>30</v>
      </c>
      <c r="C16" s="11" t="s">
        <v>53</v>
      </c>
      <c r="D16" s="6" t="s">
        <v>40</v>
      </c>
      <c r="E16" s="7" t="str">
        <f t="shared" si="0"/>
        <v>TL</v>
      </c>
      <c r="F16" s="10">
        <v>34491</v>
      </c>
      <c r="G16" s="6">
        <f t="shared" ca="1" si="1"/>
        <v>30</v>
      </c>
      <c r="H16" s="6" t="s">
        <v>4</v>
      </c>
      <c r="I16" s="6" t="s">
        <v>60</v>
      </c>
      <c r="J16" s="16">
        <f>VLOOKUP(LEFT(C16,1),tahun,2,0)</f>
        <v>2026</v>
      </c>
      <c r="K16" s="16">
        <f>MATCH(J16,prioritas,0)</f>
        <v>5</v>
      </c>
      <c r="L16" s="12">
        <f>VLOOKUP(H16,Warna,MATCH(J16,Tahun_Gabung,0),0)</f>
        <v>6000000</v>
      </c>
    </row>
    <row r="17" spans="1:12" x14ac:dyDescent="0.25">
      <c r="A17" s="6">
        <v>13</v>
      </c>
      <c r="B17" s="6" t="s">
        <v>31</v>
      </c>
      <c r="C17" s="11" t="s">
        <v>54</v>
      </c>
      <c r="D17" s="6" t="s">
        <v>40</v>
      </c>
      <c r="E17" s="7" t="str">
        <f t="shared" si="0"/>
        <v>MM</v>
      </c>
      <c r="F17" s="10">
        <v>38496</v>
      </c>
      <c r="G17" s="6">
        <f t="shared" ca="1" si="1"/>
        <v>19</v>
      </c>
      <c r="H17" s="6" t="s">
        <v>5</v>
      </c>
      <c r="I17" s="6" t="s">
        <v>60</v>
      </c>
      <c r="J17" s="16">
        <f>VLOOKUP(LEFT(C17,1),tahun,2,0)</f>
        <v>2023</v>
      </c>
      <c r="K17" s="16">
        <f>MATCH(J17,prioritas,0)</f>
        <v>2</v>
      </c>
      <c r="L17" s="12">
        <f>VLOOKUP(H17,Warna,MATCH(J17,Tahun_Gabung,0),0)</f>
        <v>4000000</v>
      </c>
    </row>
    <row r="18" spans="1:12" x14ac:dyDescent="0.25">
      <c r="A18" s="6">
        <v>14</v>
      </c>
      <c r="B18" s="6" t="s">
        <v>32</v>
      </c>
      <c r="C18" s="11" t="s">
        <v>55</v>
      </c>
      <c r="D18" s="6" t="s">
        <v>40</v>
      </c>
      <c r="E18" s="7" t="str">
        <f t="shared" si="0"/>
        <v>DS</v>
      </c>
      <c r="F18" s="10">
        <v>37745</v>
      </c>
      <c r="G18" s="6">
        <f t="shared" ca="1" si="1"/>
        <v>21</v>
      </c>
      <c r="H18" s="6" t="s">
        <v>5</v>
      </c>
      <c r="I18" s="6" t="s">
        <v>63</v>
      </c>
      <c r="J18" s="16">
        <f>VLOOKUP(LEFT(C18,1),tahun,2,0)</f>
        <v>2024</v>
      </c>
      <c r="K18" s="16">
        <f>MATCH(J18,prioritas,0)</f>
        <v>3</v>
      </c>
      <c r="L18" s="12">
        <f>VLOOKUP(H18,Warna,MATCH(J18,Tahun_Gabung,0),0)</f>
        <v>5000000</v>
      </c>
    </row>
    <row r="19" spans="1:12" x14ac:dyDescent="0.25">
      <c r="A19" s="6">
        <v>15</v>
      </c>
      <c r="B19" s="6" t="s">
        <v>33</v>
      </c>
      <c r="C19" s="11" t="s">
        <v>56</v>
      </c>
      <c r="D19" s="6" t="s">
        <v>39</v>
      </c>
      <c r="E19" s="7" t="str">
        <f t="shared" si="0"/>
        <v>PG</v>
      </c>
      <c r="F19" s="10">
        <v>34672</v>
      </c>
      <c r="G19" s="6">
        <f t="shared" ca="1" si="1"/>
        <v>30</v>
      </c>
      <c r="H19" s="6" t="s">
        <v>4</v>
      </c>
      <c r="I19" s="6" t="s">
        <v>62</v>
      </c>
      <c r="J19" s="16">
        <f>VLOOKUP(LEFT(C19,1),tahun,2,0)</f>
        <v>2025</v>
      </c>
      <c r="K19" s="16">
        <f>MATCH(J19,prioritas,0)</f>
        <v>4</v>
      </c>
      <c r="L19" s="12">
        <f>VLOOKUP(H19,Warna,MATCH(J19,Tahun_Gabung,0),0)</f>
        <v>2000000</v>
      </c>
    </row>
    <row r="20" spans="1:12" x14ac:dyDescent="0.25">
      <c r="A20" s="6">
        <v>16</v>
      </c>
      <c r="B20" s="6" t="s">
        <v>34</v>
      </c>
      <c r="C20" s="11" t="s">
        <v>52</v>
      </c>
      <c r="D20" s="6" t="s">
        <v>39</v>
      </c>
      <c r="E20" s="7" t="str">
        <f t="shared" si="0"/>
        <v>AZ</v>
      </c>
      <c r="F20" s="10">
        <v>36141</v>
      </c>
      <c r="G20" s="6">
        <f t="shared" ca="1" si="1"/>
        <v>26</v>
      </c>
      <c r="H20" s="6" t="s">
        <v>5</v>
      </c>
      <c r="I20" s="6" t="s">
        <v>61</v>
      </c>
      <c r="J20" s="16">
        <f>VLOOKUP(LEFT(C20,1),tahun,2,0)</f>
        <v>2022</v>
      </c>
      <c r="K20" s="16">
        <f>MATCH(J20,prioritas,0)</f>
        <v>1</v>
      </c>
      <c r="L20" s="12">
        <f>VLOOKUP(H20,Warna,MATCH(J20,Tahun_Gabung,0),0)</f>
        <v>5000000</v>
      </c>
    </row>
    <row r="21" spans="1:12" x14ac:dyDescent="0.25">
      <c r="A21" s="6">
        <v>17</v>
      </c>
      <c r="B21" s="6" t="s">
        <v>35</v>
      </c>
      <c r="C21" s="11" t="s">
        <v>52</v>
      </c>
      <c r="D21" s="6" t="s">
        <v>39</v>
      </c>
      <c r="E21" s="7" t="str">
        <f t="shared" si="0"/>
        <v>BT</v>
      </c>
      <c r="F21" s="10">
        <v>34491</v>
      </c>
      <c r="G21" s="6">
        <f t="shared" ca="1" si="1"/>
        <v>30</v>
      </c>
      <c r="H21" s="6" t="s">
        <v>4</v>
      </c>
      <c r="I21" s="6" t="s">
        <v>60</v>
      </c>
      <c r="J21" s="16">
        <f>VLOOKUP(LEFT(C21,1),tahun,2,0)</f>
        <v>2022</v>
      </c>
      <c r="K21" s="16">
        <f>MATCH(J21,prioritas,0)</f>
        <v>1</v>
      </c>
      <c r="L21" s="12">
        <f>VLOOKUP(H21,Warna,MATCH(J21,Tahun_Gabung,0),0)</f>
        <v>4000000</v>
      </c>
    </row>
    <row r="22" spans="1:12" x14ac:dyDescent="0.25">
      <c r="A22" s="6">
        <v>18</v>
      </c>
      <c r="B22" s="6" t="s">
        <v>36</v>
      </c>
      <c r="C22" s="11" t="s">
        <v>57</v>
      </c>
      <c r="D22" s="6" t="s">
        <v>39</v>
      </c>
      <c r="E22" s="7" t="str">
        <f t="shared" si="0"/>
        <v>DM</v>
      </c>
      <c r="F22" s="10">
        <v>38496</v>
      </c>
      <c r="G22" s="6">
        <f t="shared" ca="1" si="1"/>
        <v>19</v>
      </c>
      <c r="H22" s="6" t="s">
        <v>4</v>
      </c>
      <c r="I22" s="6" t="s">
        <v>62</v>
      </c>
      <c r="J22" s="16">
        <f>VLOOKUP(LEFT(C22,1),tahun,2,0)</f>
        <v>2026</v>
      </c>
      <c r="K22" s="16">
        <f>MATCH(J22,prioritas,0)</f>
        <v>5</v>
      </c>
      <c r="L22" s="12">
        <f>VLOOKUP(H22,Warna,MATCH(J22,Tahun_Gabung,0),0)</f>
        <v>6000000</v>
      </c>
    </row>
    <row r="23" spans="1:12" x14ac:dyDescent="0.25">
      <c r="A23" s="6">
        <v>19</v>
      </c>
      <c r="B23" s="6" t="s">
        <v>37</v>
      </c>
      <c r="C23" s="11" t="s">
        <v>58</v>
      </c>
      <c r="D23" s="6" t="s">
        <v>40</v>
      </c>
      <c r="E23" s="7" t="str">
        <f t="shared" si="0"/>
        <v>TD</v>
      </c>
      <c r="F23" s="10">
        <v>37745</v>
      </c>
      <c r="G23" s="6">
        <f t="shared" ca="1" si="1"/>
        <v>21</v>
      </c>
      <c r="H23" s="6" t="s">
        <v>5</v>
      </c>
      <c r="I23" s="6" t="s">
        <v>63</v>
      </c>
      <c r="J23" s="16">
        <f>VLOOKUP(LEFT(C23,1),tahun,2,0)</f>
        <v>2023</v>
      </c>
      <c r="K23" s="16">
        <f>MATCH(J23,prioritas,0)</f>
        <v>2</v>
      </c>
      <c r="L23" s="12">
        <f>VLOOKUP(H23,Warna,MATCH(J23,Tahun_Gabung,0),0)</f>
        <v>4000000</v>
      </c>
    </row>
    <row r="24" spans="1:12" x14ac:dyDescent="0.25">
      <c r="A24" s="6">
        <v>20</v>
      </c>
      <c r="B24" s="6" t="s">
        <v>38</v>
      </c>
      <c r="C24" s="11" t="s">
        <v>59</v>
      </c>
      <c r="D24" s="6" t="s">
        <v>40</v>
      </c>
      <c r="E24" s="7" t="str">
        <f t="shared" si="0"/>
        <v>NZ</v>
      </c>
      <c r="F24" s="10">
        <v>34672</v>
      </c>
      <c r="G24" s="6">
        <f t="shared" ca="1" si="1"/>
        <v>30</v>
      </c>
      <c r="H24" s="6" t="s">
        <v>4</v>
      </c>
      <c r="I24" s="6" t="s">
        <v>61</v>
      </c>
      <c r="J24" s="16">
        <f>VLOOKUP(LEFT(C24,1),tahun,2,0)</f>
        <v>2024</v>
      </c>
      <c r="K24" s="16">
        <f>MATCH(J24,prioritas,0)</f>
        <v>3</v>
      </c>
      <c r="L24" s="12">
        <f>VLOOKUP(H24,Warna,MATCH(J24,Tahun_Gabung,0),0)</f>
        <v>9000000</v>
      </c>
    </row>
  </sheetData>
  <mergeCells count="1">
    <mergeCell ref="A2:L2"/>
  </mergeCells>
  <phoneticPr fontId="7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8F44-865C-416B-9432-C02947C3328B}">
  <dimension ref="B3:G28"/>
  <sheetViews>
    <sheetView workbookViewId="0">
      <selection activeCell="F10" sqref="F10"/>
    </sheetView>
  </sheetViews>
  <sheetFormatPr defaultRowHeight="15" x14ac:dyDescent="0.25"/>
  <cols>
    <col min="2" max="2" width="20.85546875" customWidth="1"/>
    <col min="3" max="3" width="17" customWidth="1"/>
  </cols>
  <sheetData>
    <row r="3" spans="2:7" ht="42" customHeight="1" x14ac:dyDescent="0.35">
      <c r="B3" s="2" t="s">
        <v>0</v>
      </c>
      <c r="C3" s="2"/>
    </row>
    <row r="4" spans="2:7" x14ac:dyDescent="0.25">
      <c r="B4" s="5" t="s">
        <v>1</v>
      </c>
      <c r="C4" s="5" t="s">
        <v>2</v>
      </c>
    </row>
    <row r="5" spans="2:7" x14ac:dyDescent="0.25">
      <c r="B5" s="4" t="s">
        <v>64</v>
      </c>
      <c r="C5" s="4">
        <v>2022</v>
      </c>
    </row>
    <row r="6" spans="2:7" x14ac:dyDescent="0.25">
      <c r="B6" s="4" t="s">
        <v>68</v>
      </c>
      <c r="C6" s="4">
        <v>2023</v>
      </c>
    </row>
    <row r="7" spans="2:7" x14ac:dyDescent="0.25">
      <c r="B7" s="4" t="s">
        <v>66</v>
      </c>
      <c r="C7" s="4">
        <v>2024</v>
      </c>
    </row>
    <row r="8" spans="2:7" x14ac:dyDescent="0.25">
      <c r="B8" s="4" t="s">
        <v>65</v>
      </c>
      <c r="C8" s="4">
        <v>2025</v>
      </c>
    </row>
    <row r="9" spans="2:7" x14ac:dyDescent="0.25">
      <c r="B9" s="4" t="s">
        <v>67</v>
      </c>
      <c r="C9" s="4">
        <v>2026</v>
      </c>
    </row>
    <row r="13" spans="2:7" ht="18.75" x14ac:dyDescent="0.25">
      <c r="B13" s="17" t="s">
        <v>3</v>
      </c>
      <c r="C13" s="18"/>
      <c r="D13" s="18"/>
      <c r="E13" s="18"/>
      <c r="F13" s="18"/>
      <c r="G13" s="18"/>
    </row>
    <row r="14" spans="2:7" x14ac:dyDescent="0.25">
      <c r="B14" s="19" t="s">
        <v>6</v>
      </c>
      <c r="C14" s="19">
        <v>2022</v>
      </c>
      <c r="D14" s="19">
        <v>2023</v>
      </c>
      <c r="E14" s="19">
        <v>2024</v>
      </c>
      <c r="F14" s="19">
        <v>2025</v>
      </c>
      <c r="G14" s="21">
        <v>2026</v>
      </c>
    </row>
    <row r="15" spans="2:7" x14ac:dyDescent="0.25">
      <c r="B15" s="6" t="s">
        <v>4</v>
      </c>
      <c r="C15" s="6">
        <v>4000000</v>
      </c>
      <c r="D15" s="6">
        <v>8000000</v>
      </c>
      <c r="E15" s="6">
        <v>9000000</v>
      </c>
      <c r="F15" s="6">
        <v>2000000</v>
      </c>
      <c r="G15" s="20">
        <v>6000000</v>
      </c>
    </row>
    <row r="16" spans="2:7" x14ac:dyDescent="0.25">
      <c r="B16" s="6" t="s">
        <v>5</v>
      </c>
      <c r="C16" s="6">
        <v>5000000</v>
      </c>
      <c r="D16" s="6">
        <v>4000000</v>
      </c>
      <c r="E16" s="6">
        <v>5000000</v>
      </c>
      <c r="F16" s="6">
        <v>8000000</v>
      </c>
      <c r="G16" s="20">
        <v>12000000</v>
      </c>
    </row>
    <row r="19" spans="2:7" x14ac:dyDescent="0.25">
      <c r="B19" s="8" t="s">
        <v>7</v>
      </c>
    </row>
    <row r="21" spans="2:7" x14ac:dyDescent="0.25">
      <c r="B21" s="6">
        <v>2022</v>
      </c>
    </row>
    <row r="22" spans="2:7" x14ac:dyDescent="0.25">
      <c r="B22" s="6">
        <v>2023</v>
      </c>
    </row>
    <row r="23" spans="2:7" x14ac:dyDescent="0.25">
      <c r="B23" s="6">
        <v>2024</v>
      </c>
    </row>
    <row r="24" spans="2:7" x14ac:dyDescent="0.25">
      <c r="B24" s="6">
        <v>2025</v>
      </c>
    </row>
    <row r="25" spans="2:7" x14ac:dyDescent="0.25">
      <c r="B25" s="6">
        <v>2026</v>
      </c>
    </row>
    <row r="27" spans="2:7" x14ac:dyDescent="0.25">
      <c r="B27" s="22"/>
      <c r="C27" s="22"/>
      <c r="D27" s="22"/>
      <c r="E27" s="22"/>
      <c r="F27" s="22"/>
      <c r="G27" s="22"/>
    </row>
    <row r="28" spans="2:7" x14ac:dyDescent="0.25">
      <c r="B28" s="22"/>
      <c r="C28" s="22"/>
      <c r="D28" s="22"/>
      <c r="E28" s="22"/>
      <c r="F28" s="22"/>
      <c r="G28" s="22"/>
    </row>
  </sheetData>
  <mergeCells count="2">
    <mergeCell ref="B3:C3"/>
    <mergeCell ref="B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data nasabah</vt:lpstr>
      <vt:lpstr>data tambahan</vt:lpstr>
      <vt:lpstr>prioritas</vt:lpstr>
      <vt:lpstr>tahun</vt:lpstr>
      <vt:lpstr>Tahun_Gabung</vt:lpstr>
      <vt:lpstr>Warna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2025-04-28T13:36:35Z</dcterms:created>
  <dcterms:modified xsi:type="dcterms:W3CDTF">2025-04-29T09:19:41Z</dcterms:modified>
</cp:coreProperties>
</file>