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fi\Documents\Doctorado\MiniCycling\Modelado_planta\5-TrabajoPandemia\7-TestDelModeloPID\PaperTest\Intento3_IEEE\EnvioFinal\ParaGit\CUTlp\"/>
    </mc:Choice>
  </mc:AlternateContent>
  <xr:revisionPtr revIDLastSave="0" documentId="13_ncr:1_{A6AA1D96-9CF1-4CCD-BB11-C4EA16E04CC1}" xr6:coauthVersionLast="47" xr6:coauthVersionMax="47" xr10:uidLastSave="{00000000-0000-0000-0000-000000000000}"/>
  <bookViews>
    <workbookView xWindow="-98" yWindow="-98" windowWidth="21795" windowHeight="12975" activeTab="3" xr2:uid="{28C2FABF-7495-4A76-80F5-F54528295326}"/>
  </bookViews>
  <sheets>
    <sheet name="OBTcatastroficas" sheetId="5" r:id="rId1"/>
    <sheet name="OBTdesviacion" sheetId="3" r:id="rId2"/>
    <sheet name="DCcatastroficas" sheetId="4" r:id="rId3"/>
    <sheet name="DCdesviac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14" i="3" l="1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D114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D113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D112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D111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D109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D108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D107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D106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D104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D103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D102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D101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D99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D98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D97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D96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D94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D93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D92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D91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D89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D88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D87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D86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D84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D83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D82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D81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D79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D78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D77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D76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D74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D73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D72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D71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D69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D68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D67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D66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D64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D63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D62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D61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D59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D58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D57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D56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D54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D53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D52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D51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D49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D48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D47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D46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D44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D43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D42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D41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D39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D38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D37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D36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D34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D33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D32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D31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D29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D28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D27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D26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D24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D23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D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D21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D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D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D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D16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D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D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D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D11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D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D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D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D6" i="3"/>
  <c r="D113" i="2"/>
  <c r="D112" i="2"/>
  <c r="D111" i="2"/>
  <c r="D110" i="2"/>
  <c r="D108" i="2"/>
  <c r="D107" i="2"/>
  <c r="D106" i="2"/>
  <c r="D105" i="2"/>
  <c r="D103" i="2"/>
  <c r="D102" i="2"/>
  <c r="D101" i="2"/>
  <c r="D100" i="2"/>
  <c r="D98" i="2"/>
  <c r="D97" i="2"/>
  <c r="D96" i="2"/>
  <c r="D95" i="2"/>
  <c r="D93" i="2"/>
  <c r="D92" i="2"/>
  <c r="D91" i="2"/>
  <c r="D90" i="2"/>
  <c r="D88" i="2"/>
  <c r="D87" i="2"/>
  <c r="D86" i="2"/>
  <c r="D85" i="2"/>
  <c r="D83" i="2"/>
  <c r="D82" i="2"/>
  <c r="D81" i="2"/>
  <c r="D80" i="2"/>
  <c r="D78" i="2"/>
  <c r="D77" i="2"/>
  <c r="D76" i="2"/>
  <c r="D75" i="2"/>
  <c r="D73" i="2"/>
  <c r="D72" i="2"/>
  <c r="D71" i="2"/>
  <c r="D70" i="2"/>
  <c r="D68" i="2"/>
  <c r="D67" i="2"/>
  <c r="D66" i="2"/>
  <c r="D65" i="2"/>
  <c r="D63" i="2"/>
  <c r="D62" i="2"/>
  <c r="D61" i="2"/>
  <c r="D60" i="2"/>
  <c r="D58" i="2"/>
  <c r="D57" i="2"/>
  <c r="D56" i="2"/>
  <c r="D55" i="2"/>
  <c r="D53" i="2"/>
  <c r="D52" i="2"/>
  <c r="D51" i="2"/>
  <c r="D50" i="2"/>
  <c r="D48" i="2"/>
  <c r="D47" i="2"/>
  <c r="D46" i="2"/>
  <c r="D45" i="2"/>
  <c r="D43" i="2"/>
  <c r="D42" i="2"/>
  <c r="D41" i="2"/>
  <c r="D40" i="2"/>
  <c r="D38" i="2"/>
  <c r="D37" i="2"/>
  <c r="D36" i="2"/>
  <c r="D35" i="2"/>
  <c r="D33" i="2"/>
  <c r="D32" i="2"/>
  <c r="D31" i="2"/>
  <c r="D30" i="2"/>
  <c r="D28" i="2"/>
  <c r="D27" i="2"/>
  <c r="D26" i="2"/>
  <c r="D25" i="2"/>
  <c r="D23" i="2"/>
  <c r="D22" i="2"/>
  <c r="D21" i="2"/>
  <c r="D20" i="2"/>
  <c r="D18" i="2"/>
  <c r="D17" i="2"/>
  <c r="D16" i="2"/>
  <c r="D15" i="2"/>
  <c r="D13" i="2"/>
  <c r="D12" i="2"/>
  <c r="D11" i="2"/>
  <c r="D10" i="2"/>
  <c r="D8" i="2"/>
  <c r="D7" i="2"/>
  <c r="D6" i="2"/>
  <c r="D5" i="2"/>
</calcChain>
</file>

<file path=xl/sharedStrings.xml><?xml version="1.0" encoding="utf-8"?>
<sst xmlns="http://schemas.openxmlformats.org/spreadsheetml/2006/main" count="1383" uniqueCount="235">
  <si>
    <t>Componente</t>
  </si>
  <si>
    <t>Valor nominal</t>
  </si>
  <si>
    <t>Falla</t>
  </si>
  <si>
    <t>Valor usado</t>
  </si>
  <si>
    <t>Nominal</t>
  </si>
  <si>
    <t>ninguna</t>
  </si>
  <si>
    <t>Rdiv1</t>
  </si>
  <si>
    <t>Rdiv2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</si>
  <si>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</si>
  <si>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</si>
  <si>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</si>
  <si>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</si>
  <si>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</si>
  <si>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</si>
  <si>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</si>
  <si>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</si>
  <si>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</si>
  <si>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</si>
  <si>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</si>
  <si>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</si>
  <si>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</si>
  <si>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</si>
  <si>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</si>
  <si>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</si>
  <si>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ClazoA</t>
  </si>
  <si>
    <t>ClazoB</t>
  </si>
  <si>
    <t>Cerror</t>
  </si>
  <si>
    <t>Cpol</t>
  </si>
  <si>
    <t>Medidas</t>
  </si>
  <si>
    <t>0=no detectable, 1=detectable</t>
  </si>
  <si>
    <t>V1out [V]</t>
  </si>
  <si>
    <t>V2out [V]</t>
  </si>
  <si>
    <t>V3out [V]</t>
  </si>
  <si>
    <t>V4out [V]</t>
  </si>
  <si>
    <t>V5out [V]</t>
  </si>
  <si>
    <t>Observaciones</t>
  </si>
  <si>
    <t>V1out</t>
  </si>
  <si>
    <t>V2out</t>
  </si>
  <si>
    <t>V3out</t>
  </si>
  <si>
    <t>V4out</t>
  </si>
  <si>
    <t>V5out</t>
  </si>
  <si>
    <t>310.969m</t>
  </si>
  <si>
    <t>-309.591m</t>
  </si>
  <si>
    <t>386.593m</t>
  </si>
  <si>
    <t>-385.184m</t>
  </si>
  <si>
    <t>352.958m</t>
  </si>
  <si>
    <t>-351.562m</t>
  </si>
  <si>
    <t>276.661m</t>
  </si>
  <si>
    <t>-275.297m</t>
  </si>
  <si>
    <t>-993.018m</t>
  </si>
  <si>
    <t>257.075m</t>
  </si>
  <si>
    <t>-255.720m</t>
  </si>
  <si>
    <t>-924.521m</t>
  </si>
  <si>
    <t>233.546m</t>
  </si>
  <si>
    <t>272.274m</t>
  </si>
  <si>
    <t>336.748m</t>
  </si>
  <si>
    <t>349.632m</t>
  </si>
  <si>
    <t>-232.201m</t>
  </si>
  <si>
    <t>-270.912m</t>
  </si>
  <si>
    <t>-335.360m</t>
  </si>
  <si>
    <t>-348.238m</t>
  </si>
  <si>
    <t>-842.236m</t>
  </si>
  <si>
    <t>-977.674m</t>
  </si>
  <si>
    <t>310.968m</t>
  </si>
  <si>
    <t>310.970m</t>
  </si>
  <si>
    <t>310.971m</t>
  </si>
  <si>
    <t>-309.590m</t>
  </si>
  <si>
    <t>-309.592m</t>
  </si>
  <si>
    <t>-309.593m</t>
  </si>
  <si>
    <t>-298.710m</t>
  </si>
  <si>
    <t>-303.831m</t>
  </si>
  <si>
    <t>-313.849m</t>
  </si>
  <si>
    <t>-316.120m</t>
  </si>
  <si>
    <t>-636.124m</t>
  </si>
  <si>
    <t>-449.550m</t>
  </si>
  <si>
    <t>-234.219m</t>
  </si>
  <si>
    <t>-200.717m</t>
  </si>
  <si>
    <t>-849.296m</t>
  </si>
  <si>
    <t>-732.086m</t>
  </si>
  <si>
    <t>-162.724m</t>
  </si>
  <si>
    <t>-221.475m</t>
  </si>
  <si>
    <t>-397.697m</t>
  </si>
  <si>
    <t>-456.428m</t>
  </si>
  <si>
    <t>-599.159m</t>
  </si>
  <si>
    <t>-804.709m</t>
  </si>
  <si>
    <t>-917.398m</t>
  </si>
  <si>
    <t>-830.456m</t>
  </si>
  <si>
    <t>-726.160m</t>
  </si>
  <si>
    <t>-880.908m</t>
  </si>
  <si>
    <t>1 por poco</t>
  </si>
  <si>
    <t>No detectable</t>
  </si>
  <si>
    <t>Sin fallas</t>
  </si>
  <si>
    <t>FALSO = detectable (fuera de los límites) VERDADERO = no detectable</t>
  </si>
  <si>
    <t>Detectable?</t>
  </si>
  <si>
    <t>Detectable en V5out?</t>
  </si>
  <si>
    <t>Alias</t>
  </si>
  <si>
    <t>Amplitud Positiva</t>
  </si>
  <si>
    <t>Amplitud Negativa</t>
  </si>
  <si>
    <t>Amplitud pico-pico</t>
  </si>
  <si>
    <t>Frecuencia</t>
  </si>
  <si>
    <t>Rdiv1Desv</t>
  </si>
  <si>
    <t>NaN</t>
  </si>
  <si>
    <t>si</t>
  </si>
  <si>
    <t>Rdiv2Desv</t>
  </si>
  <si>
    <t>no</t>
  </si>
  <si>
    <t>R1Desv</t>
  </si>
  <si>
    <t>R2Desv</t>
  </si>
  <si>
    <t>si (*)</t>
  </si>
  <si>
    <t>R3Desv</t>
  </si>
  <si>
    <t>R4Desv</t>
  </si>
  <si>
    <t>R5Desv</t>
  </si>
  <si>
    <t>R6Desv</t>
  </si>
  <si>
    <t>R7Desv</t>
  </si>
  <si>
    <t>R8Desv</t>
  </si>
  <si>
    <t>R9Desv</t>
  </si>
  <si>
    <t>R10Desv</t>
  </si>
  <si>
    <t>R11Desv</t>
  </si>
  <si>
    <t>R12Desv</t>
  </si>
  <si>
    <t>R13Desv</t>
  </si>
  <si>
    <t>R14Desv</t>
  </si>
  <si>
    <t>R15Desv</t>
  </si>
  <si>
    <t>R16Desv</t>
  </si>
  <si>
    <t>ClazoADesv</t>
  </si>
  <si>
    <t>ClazoBDesv</t>
  </si>
  <si>
    <t>CerrorDesv</t>
  </si>
  <si>
    <t>CpolDesv</t>
  </si>
  <si>
    <t>sin fallas</t>
  </si>
  <si>
    <t>10k</t>
  </si>
  <si>
    <t>OC</t>
  </si>
  <si>
    <t>100Meg</t>
  </si>
  <si>
    <t>Rdiv1OC</t>
  </si>
  <si>
    <t>-64.040m</t>
  </si>
  <si>
    <t>65.263m</t>
  </si>
  <si>
    <t>198.493m</t>
  </si>
  <si>
    <t>536.509m</t>
  </si>
  <si>
    <t>SC</t>
  </si>
  <si>
    <t>Rdiv1SC</t>
  </si>
  <si>
    <t>500.379m</t>
  </si>
  <si>
    <t>-498.923m</t>
  </si>
  <si>
    <t>20k</t>
  </si>
  <si>
    <t>Rdiv2OC</t>
  </si>
  <si>
    <t>465.383m</t>
  </si>
  <si>
    <t>-463.941m</t>
  </si>
  <si>
    <t>Rdiv2SC</t>
  </si>
  <si>
    <t>549.905u</t>
  </si>
  <si>
    <t>699.469u</t>
  </si>
  <si>
    <t>-27.393m</t>
  </si>
  <si>
    <t>-73.161m</t>
  </si>
  <si>
    <t>-160.099m</t>
  </si>
  <si>
    <t>R1OC</t>
  </si>
  <si>
    <t>R1SC</t>
  </si>
  <si>
    <t>310.966m</t>
  </si>
  <si>
    <t>-309.588m</t>
  </si>
  <si>
    <t>R2OC</t>
  </si>
  <si>
    <t>-342.227m</t>
  </si>
  <si>
    <t>R2SC</t>
  </si>
  <si>
    <t>-276.955m</t>
  </si>
  <si>
    <t>R3OC</t>
  </si>
  <si>
    <t>R3SC</t>
  </si>
  <si>
    <t>R4OC</t>
  </si>
  <si>
    <t>17.042m</t>
  </si>
  <si>
    <t>29.785m</t>
  </si>
  <si>
    <t>81.164m</t>
  </si>
  <si>
    <t>179.309m</t>
  </si>
  <si>
    <t>R4SC</t>
  </si>
  <si>
    <t>310.967m</t>
  </si>
  <si>
    <t>R5OC</t>
  </si>
  <si>
    <t>R5SC</t>
  </si>
  <si>
    <t>-15.855m</t>
  </si>
  <si>
    <t>-85.312m</t>
  </si>
  <si>
    <t>-229.484m</t>
  </si>
  <si>
    <t>-503.902m</t>
  </si>
  <si>
    <t>R6OC</t>
  </si>
  <si>
    <t>R6SC</t>
  </si>
  <si>
    <t>R7OC</t>
  </si>
  <si>
    <t>-265.310m</t>
  </si>
  <si>
    <t>-715.299m</t>
  </si>
  <si>
    <t>R7SC</t>
  </si>
  <si>
    <t>25k</t>
  </si>
  <si>
    <t>R8OC</t>
  </si>
  <si>
    <t>R8SC</t>
  </si>
  <si>
    <t>-339.253m</t>
  </si>
  <si>
    <t>-914.875m</t>
  </si>
  <si>
    <t>R9OC</t>
  </si>
  <si>
    <t>-753.918m</t>
  </si>
  <si>
    <t>R9SC</t>
  </si>
  <si>
    <t>27k</t>
  </si>
  <si>
    <t>R10OC</t>
  </si>
  <si>
    <t>R10SC</t>
  </si>
  <si>
    <t>-833.543m</t>
  </si>
  <si>
    <t>R11OC</t>
  </si>
  <si>
    <t>-223.475m</t>
  </si>
  <si>
    <t>-490.686m</t>
  </si>
  <si>
    <t>R11SC</t>
  </si>
  <si>
    <t>R12OC</t>
  </si>
  <si>
    <t>R12SC</t>
  </si>
  <si>
    <t>83.050m</t>
  </si>
  <si>
    <t>183.457m</t>
  </si>
  <si>
    <t>R13OC</t>
  </si>
  <si>
    <t>R13SC</t>
  </si>
  <si>
    <t>22k</t>
  </si>
  <si>
    <t>R14OC</t>
  </si>
  <si>
    <t>R14SC</t>
  </si>
  <si>
    <t>R15OC</t>
  </si>
  <si>
    <t>-149.478m</t>
  </si>
  <si>
    <t>R15SC</t>
  </si>
  <si>
    <t>R16OC</t>
  </si>
  <si>
    <t>R16SC</t>
  </si>
  <si>
    <t>67.222m</t>
  </si>
  <si>
    <t>380pF</t>
  </si>
  <si>
    <t>ClazoAOC</t>
  </si>
  <si>
    <t>310.964m</t>
  </si>
  <si>
    <t>-309.586m</t>
  </si>
  <si>
    <t>ClazoASC</t>
  </si>
  <si>
    <t>309.941m</t>
  </si>
  <si>
    <t>-308.564m</t>
  </si>
  <si>
    <t>ClazoBOC</t>
  </si>
  <si>
    <t>ClazoBSC</t>
  </si>
  <si>
    <t>ClazoASCsinRparalelas</t>
  </si>
  <si>
    <t>312.004m</t>
  </si>
  <si>
    <t>-310.626m</t>
  </si>
  <si>
    <t>ClazoBSCsinRparalelas</t>
  </si>
  <si>
    <t>Clazo</t>
  </si>
  <si>
    <t>190pF</t>
  </si>
  <si>
    <t>549.902u</t>
  </si>
  <si>
    <t>699.471u</t>
  </si>
  <si>
    <t>470pF</t>
  </si>
  <si>
    <t>CerrorOC</t>
  </si>
  <si>
    <t>CerrorSC</t>
  </si>
  <si>
    <t>1nF</t>
  </si>
  <si>
    <t>CpolOC</t>
  </si>
  <si>
    <t>CpolSC</t>
  </si>
  <si>
    <t>Falla detectable</t>
  </si>
  <si>
    <t>500k</t>
  </si>
  <si>
    <t>1000Meg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</si>
</sst>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5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10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2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FA87-777E-4E87-AEE2-9216B8FD481D}">
  <dimension ref="A1:J46"/>
  <sheetViews>
    <sheetView workbookViewId="0">
      <selection activeCell="E51" sqref="E51"/>
    </sheetView>
  </sheetViews>
  <sheetFormatPr baseColWidth="10" defaultRowHeight="14.25" x14ac:dyDescent="0.45"/>
  <cols>
    <col min="6" max="6" width="15.1328125" bestFit="1" customWidth="1"/>
    <col min="7" max="7" width="16" bestFit="1" customWidth="1"/>
    <col min="8" max="8" width="16.265625" bestFit="1" customWidth="1"/>
    <col min="9" max="9" width="11.73046875" bestFit="1" customWidth="1"/>
    <col min="10" max="10" width="13.53125" bestFit="1" customWidth="1"/>
  </cols>
  <sheetData>
    <row r="1" spans="1:10" ht="14.65" thickBot="1" x14ac:dyDescent="0.5">
      <c r="A1" s="73" t="s">
        <v>0</v>
      </c>
      <c r="B1" s="73" t="s">
        <v>1</v>
      </c>
      <c r="C1" s="73" t="s">
        <v>2</v>
      </c>
      <c r="D1" s="73" t="s">
        <v>3</v>
      </c>
      <c r="E1" s="75" t="s">
        <v>95</v>
      </c>
      <c r="F1" s="73" t="s">
        <v>96</v>
      </c>
      <c r="G1" s="73" t="s">
        <v>97</v>
      </c>
      <c r="H1" s="73" t="s">
        <v>98</v>
      </c>
      <c r="I1" s="73" t="s">
        <v>99</v>
      </c>
      <c r="J1" s="73" t="s">
        <v>232</v>
      </c>
    </row>
    <row r="2" spans="1:10" x14ac:dyDescent="0.45">
      <c r="A2" s="74" t="s">
        <v>4</v>
      </c>
      <c r="B2" s="76"/>
      <c r="C2" s="74" t="s">
        <v>5</v>
      </c>
      <c r="D2" s="76"/>
      <c r="E2" s="77" t="s">
        <v>4</v>
      </c>
      <c r="F2" s="74">
        <v>4.6418759789746398</v>
      </c>
      <c r="G2" s="74">
        <v>-4.5089851086860797</v>
      </c>
      <c r="H2" s="74">
        <v>9.1508610876607204</v>
      </c>
      <c r="I2" s="74">
        <v>3811449.8165185601</v>
      </c>
      <c r="J2" s="76"/>
    </row>
    <row r="3" spans="1:10" x14ac:dyDescent="0.45">
      <c r="A3" s="74" t="s">
        <v>6</v>
      </c>
      <c r="B3" s="74" t="s">
        <v>127</v>
      </c>
      <c r="C3" s="74" t="s">
        <v>128</v>
      </c>
      <c r="D3" s="74" t="s">
        <v>129</v>
      </c>
      <c r="E3" s="77" t="s">
        <v>130</v>
      </c>
      <c r="F3" s="76"/>
      <c r="G3" s="76"/>
      <c r="H3" s="76"/>
      <c r="I3" s="76"/>
      <c r="J3" s="74" t="s">
        <v>102</v>
      </c>
    </row>
    <row r="4" spans="1:10" x14ac:dyDescent="0.45">
      <c r="A4" s="74" t="s">
        <v>6</v>
      </c>
      <c r="B4" s="74" t="s">
        <v>127</v>
      </c>
      <c r="C4" s="74" t="s">
        <v>135</v>
      </c>
      <c r="D4" s="74">
        <v>1</v>
      </c>
      <c r="E4" s="77" t="s">
        <v>136</v>
      </c>
      <c r="F4" s="76"/>
      <c r="G4" s="76"/>
      <c r="H4" s="76"/>
      <c r="I4" s="76"/>
      <c r="J4" s="74" t="s">
        <v>102</v>
      </c>
    </row>
    <row r="5" spans="1:10" x14ac:dyDescent="0.45">
      <c r="A5" s="74" t="s">
        <v>7</v>
      </c>
      <c r="B5" s="74" t="s">
        <v>139</v>
      </c>
      <c r="C5" s="74" t="s">
        <v>128</v>
      </c>
      <c r="D5" s="74" t="s">
        <v>129</v>
      </c>
      <c r="E5" s="77" t="s">
        <v>140</v>
      </c>
      <c r="F5" s="74">
        <v>4.6893561965644004</v>
      </c>
      <c r="G5" s="74">
        <v>-4.5552904093718301</v>
      </c>
      <c r="H5" s="74">
        <v>9.2446466059362304</v>
      </c>
      <c r="I5" s="74">
        <v>3780511.7729289201</v>
      </c>
      <c r="J5" s="74" t="s">
        <v>104</v>
      </c>
    </row>
    <row r="6" spans="1:10" x14ac:dyDescent="0.45">
      <c r="A6" s="74" t="s">
        <v>7</v>
      </c>
      <c r="B6" s="74" t="s">
        <v>139</v>
      </c>
      <c r="C6" s="74" t="s">
        <v>135</v>
      </c>
      <c r="D6" s="74">
        <v>1</v>
      </c>
      <c r="E6" s="77" t="s">
        <v>143</v>
      </c>
      <c r="F6" s="74">
        <v>6.2942999495628803E-3</v>
      </c>
      <c r="G6" s="74">
        <v>-2.266800304302E-2</v>
      </c>
      <c r="H6" s="74">
        <v>2.89623029925829E-2</v>
      </c>
      <c r="I6" s="74">
        <v>7189310.7343560103</v>
      </c>
      <c r="J6" s="74" t="s">
        <v>102</v>
      </c>
    </row>
    <row r="7" spans="1:10" x14ac:dyDescent="0.45">
      <c r="A7" s="74" t="s">
        <v>8</v>
      </c>
      <c r="B7" s="74">
        <v>1</v>
      </c>
      <c r="C7" s="74" t="s">
        <v>128</v>
      </c>
      <c r="D7" s="74" t="s">
        <v>129</v>
      </c>
      <c r="E7" s="77" t="s">
        <v>149</v>
      </c>
      <c r="F7" s="76"/>
      <c r="G7" s="74">
        <v>-13.17533812978</v>
      </c>
      <c r="H7" s="76"/>
      <c r="I7" s="76"/>
      <c r="J7" s="74" t="s">
        <v>102</v>
      </c>
    </row>
    <row r="8" spans="1:10" x14ac:dyDescent="0.45">
      <c r="A8" s="74" t="s">
        <v>8</v>
      </c>
      <c r="B8" s="74">
        <v>1</v>
      </c>
      <c r="C8" s="74" t="s">
        <v>135</v>
      </c>
      <c r="D8" s="74">
        <v>1E-4</v>
      </c>
      <c r="E8" s="77" t="s">
        <v>150</v>
      </c>
      <c r="F8" s="74">
        <v>4.6368597403915901</v>
      </c>
      <c r="G8" s="74">
        <v>-4.5104808607081104</v>
      </c>
      <c r="H8" s="74">
        <v>9.1473406010996907</v>
      </c>
      <c r="I8" s="74">
        <v>3811622.8326558801</v>
      </c>
      <c r="J8" s="74" t="s">
        <v>104</v>
      </c>
    </row>
    <row r="9" spans="1:10" x14ac:dyDescent="0.45">
      <c r="A9" s="74" t="s">
        <v>9</v>
      </c>
      <c r="B9" s="74" t="s">
        <v>127</v>
      </c>
      <c r="C9" s="74" t="s">
        <v>128</v>
      </c>
      <c r="D9" s="74" t="s">
        <v>129</v>
      </c>
      <c r="E9" s="77" t="s">
        <v>153</v>
      </c>
      <c r="F9" s="74">
        <v>4.6727490250996899</v>
      </c>
      <c r="G9" s="74">
        <v>-4.64039820765898</v>
      </c>
      <c r="H9" s="74">
        <v>9.31314723275867</v>
      </c>
      <c r="I9" s="74">
        <v>3892000.4649662198</v>
      </c>
      <c r="J9" s="74" t="s">
        <v>102</v>
      </c>
    </row>
    <row r="10" spans="1:10" x14ac:dyDescent="0.45">
      <c r="A10" s="74" t="s">
        <v>9</v>
      </c>
      <c r="B10" s="74" t="s">
        <v>127</v>
      </c>
      <c r="C10" s="74" t="s">
        <v>135</v>
      </c>
      <c r="D10" s="74">
        <v>1</v>
      </c>
      <c r="E10" s="77" t="s">
        <v>155</v>
      </c>
      <c r="F10" s="74">
        <v>4.4889788561866002</v>
      </c>
      <c r="G10" s="74">
        <v>-4.2686894959860204</v>
      </c>
      <c r="H10" s="74">
        <v>8.7576683521726206</v>
      </c>
      <c r="I10" s="74">
        <v>3800639.6998717398</v>
      </c>
      <c r="J10" s="74" t="s">
        <v>102</v>
      </c>
    </row>
    <row r="11" spans="1:10" x14ac:dyDescent="0.45">
      <c r="A11" s="74" t="s">
        <v>10</v>
      </c>
      <c r="B11" s="74" t="s">
        <v>127</v>
      </c>
      <c r="C11" s="74" t="s">
        <v>128</v>
      </c>
      <c r="D11" s="74" t="s">
        <v>129</v>
      </c>
      <c r="E11" s="77" t="s">
        <v>157</v>
      </c>
      <c r="F11" s="74">
        <v>4.6743092987193</v>
      </c>
      <c r="G11" s="74">
        <v>-4.6387793802396597</v>
      </c>
      <c r="H11" s="74">
        <v>9.3130886789589606</v>
      </c>
      <c r="I11" s="74">
        <v>3892119.6325989198</v>
      </c>
      <c r="J11" s="74" t="s">
        <v>102</v>
      </c>
    </row>
    <row r="12" spans="1:10" x14ac:dyDescent="0.45">
      <c r="A12" s="74" t="s">
        <v>10</v>
      </c>
      <c r="B12" s="74" t="s">
        <v>127</v>
      </c>
      <c r="C12" s="74" t="s">
        <v>135</v>
      </c>
      <c r="D12" s="74">
        <v>1</v>
      </c>
      <c r="E12" s="77" t="s">
        <v>158</v>
      </c>
      <c r="F12" s="74">
        <v>4.4931175532392</v>
      </c>
      <c r="G12" s="74">
        <v>-4.2664845602017998</v>
      </c>
      <c r="H12" s="74">
        <v>8.7596021134409998</v>
      </c>
      <c r="I12" s="74">
        <v>3800948.49912437</v>
      </c>
      <c r="J12" s="74" t="s">
        <v>102</v>
      </c>
    </row>
    <row r="13" spans="1:10" x14ac:dyDescent="0.45">
      <c r="A13" s="74" t="s">
        <v>11</v>
      </c>
      <c r="B13" s="74" t="s">
        <v>127</v>
      </c>
      <c r="C13" s="74" t="s">
        <v>128</v>
      </c>
      <c r="D13" s="74" t="s">
        <v>129</v>
      </c>
      <c r="E13" s="77" t="s">
        <v>159</v>
      </c>
      <c r="F13" s="74">
        <v>6.5464065512785302E-2</v>
      </c>
      <c r="G13" s="74">
        <v>-2.55564645322169E-2</v>
      </c>
      <c r="H13" s="74">
        <v>9.1020530045002199E-2</v>
      </c>
      <c r="I13" s="74">
        <v>3364348.44891454</v>
      </c>
      <c r="J13" s="74" t="s">
        <v>102</v>
      </c>
    </row>
    <row r="14" spans="1:10" x14ac:dyDescent="0.45">
      <c r="A14" s="74" t="s">
        <v>11</v>
      </c>
      <c r="B14" s="74" t="s">
        <v>127</v>
      </c>
      <c r="C14" s="74" t="s">
        <v>135</v>
      </c>
      <c r="D14" s="74">
        <v>1</v>
      </c>
      <c r="E14" s="77" t="s">
        <v>164</v>
      </c>
      <c r="F14" s="76"/>
      <c r="G14" s="76"/>
      <c r="H14" s="76"/>
      <c r="I14" s="76"/>
      <c r="J14" s="74" t="s">
        <v>102</v>
      </c>
    </row>
    <row r="15" spans="1:10" x14ac:dyDescent="0.45">
      <c r="A15" s="74" t="s">
        <v>12</v>
      </c>
      <c r="B15" s="74" t="s">
        <v>127</v>
      </c>
      <c r="C15" s="74" t="s">
        <v>128</v>
      </c>
      <c r="D15" s="74" t="s">
        <v>129</v>
      </c>
      <c r="E15" s="77" t="s">
        <v>166</v>
      </c>
      <c r="F15" s="74">
        <v>9.9415315350800508</v>
      </c>
      <c r="G15" s="74">
        <v>-4.3813713911959997</v>
      </c>
      <c r="H15" s="74">
        <v>14.322902926276001</v>
      </c>
      <c r="I15" s="74">
        <v>1098880.39407566</v>
      </c>
      <c r="J15" s="74" t="s">
        <v>102</v>
      </c>
    </row>
    <row r="16" spans="1:10" x14ac:dyDescent="0.45">
      <c r="A16" s="74" t="s">
        <v>12</v>
      </c>
      <c r="B16" s="74" t="s">
        <v>127</v>
      </c>
      <c r="C16" s="74" t="s">
        <v>135</v>
      </c>
      <c r="D16" s="74">
        <v>1</v>
      </c>
      <c r="E16" s="77" t="s">
        <v>167</v>
      </c>
      <c r="F16" s="76"/>
      <c r="G16" s="76"/>
      <c r="H16" s="76"/>
      <c r="I16" s="76"/>
      <c r="J16" s="74" t="s">
        <v>102</v>
      </c>
    </row>
    <row r="17" spans="1:10" x14ac:dyDescent="0.45">
      <c r="A17" s="74" t="s">
        <v>13</v>
      </c>
      <c r="B17" s="74" t="s">
        <v>127</v>
      </c>
      <c r="C17" s="74" t="s">
        <v>128</v>
      </c>
      <c r="D17" s="74" t="s">
        <v>129</v>
      </c>
      <c r="E17" s="77" t="s">
        <v>172</v>
      </c>
      <c r="F17" s="76"/>
      <c r="G17" s="76"/>
      <c r="H17" s="76"/>
      <c r="I17" s="76"/>
      <c r="J17" s="74" t="s">
        <v>102</v>
      </c>
    </row>
    <row r="18" spans="1:10" x14ac:dyDescent="0.45">
      <c r="A18" s="74" t="s">
        <v>13</v>
      </c>
      <c r="B18" s="74" t="s">
        <v>127</v>
      </c>
      <c r="C18" s="74" t="s">
        <v>135</v>
      </c>
      <c r="D18" s="74">
        <v>1</v>
      </c>
      <c r="E18" s="77" t="s">
        <v>173</v>
      </c>
      <c r="F18" s="74">
        <v>4.0176316891384696</v>
      </c>
      <c r="G18" s="74">
        <v>-3.8113480690630901</v>
      </c>
      <c r="H18" s="74">
        <v>7.8289797582015597</v>
      </c>
      <c r="I18" s="74">
        <v>4478043.7884910395</v>
      </c>
      <c r="J18" s="74" t="s">
        <v>102</v>
      </c>
    </row>
    <row r="19" spans="1:10" x14ac:dyDescent="0.45">
      <c r="A19" s="74" t="s">
        <v>14</v>
      </c>
      <c r="B19" s="74" t="s">
        <v>127</v>
      </c>
      <c r="C19" s="74" t="s">
        <v>128</v>
      </c>
      <c r="D19" s="74" t="s">
        <v>129</v>
      </c>
      <c r="E19" s="77" t="s">
        <v>174</v>
      </c>
      <c r="F19" s="74">
        <v>6.2482308853496198</v>
      </c>
      <c r="G19" s="74">
        <v>-6.2970289079841901</v>
      </c>
      <c r="H19" s="74">
        <v>12.5452597933338</v>
      </c>
      <c r="I19" s="74">
        <v>8430264.1742449291</v>
      </c>
      <c r="J19" s="74" t="s">
        <v>102</v>
      </c>
    </row>
    <row r="20" spans="1:10" x14ac:dyDescent="0.45">
      <c r="A20" s="74" t="s">
        <v>14</v>
      </c>
      <c r="B20" s="74" t="s">
        <v>127</v>
      </c>
      <c r="C20" s="74" t="s">
        <v>135</v>
      </c>
      <c r="D20" s="74">
        <v>1</v>
      </c>
      <c r="E20" s="77" t="s">
        <v>177</v>
      </c>
      <c r="F20" s="76"/>
      <c r="G20" s="76"/>
      <c r="H20" s="76"/>
      <c r="I20" s="76"/>
      <c r="J20" s="74" t="s">
        <v>102</v>
      </c>
    </row>
    <row r="21" spans="1:10" x14ac:dyDescent="0.45">
      <c r="A21" s="74" t="s">
        <v>15</v>
      </c>
      <c r="B21" s="74" t="s">
        <v>233</v>
      </c>
      <c r="C21" s="74" t="s">
        <v>128</v>
      </c>
      <c r="D21" s="74" t="s">
        <v>234</v>
      </c>
      <c r="E21" s="77" t="s">
        <v>179</v>
      </c>
      <c r="F21" s="76"/>
      <c r="G21" s="76"/>
      <c r="H21" s="76"/>
      <c r="I21" s="76"/>
      <c r="J21" s="74" t="s">
        <v>102</v>
      </c>
    </row>
    <row r="22" spans="1:10" x14ac:dyDescent="0.45">
      <c r="A22" s="74" t="s">
        <v>15</v>
      </c>
      <c r="B22" s="74" t="s">
        <v>233</v>
      </c>
      <c r="C22" s="74" t="s">
        <v>135</v>
      </c>
      <c r="D22" s="74">
        <v>1</v>
      </c>
      <c r="E22" s="77" t="s">
        <v>180</v>
      </c>
      <c r="F22" s="74">
        <v>6.6333205682726007E-2</v>
      </c>
      <c r="G22" s="74">
        <v>-6.8705943339500794E-2</v>
      </c>
      <c r="H22" s="74">
        <v>0.135039149022227</v>
      </c>
      <c r="I22" s="74">
        <v>5477727.1414005496</v>
      </c>
      <c r="J22" s="74" t="s">
        <v>102</v>
      </c>
    </row>
    <row r="23" spans="1:10" x14ac:dyDescent="0.45">
      <c r="A23" s="74" t="s">
        <v>16</v>
      </c>
      <c r="B23" s="74" t="s">
        <v>127</v>
      </c>
      <c r="C23" s="74" t="s">
        <v>128</v>
      </c>
      <c r="D23" s="74" t="s">
        <v>129</v>
      </c>
      <c r="E23" s="77" t="s">
        <v>183</v>
      </c>
      <c r="F23" s="74">
        <v>4.5997945664373896</v>
      </c>
      <c r="G23" s="74">
        <v>-4.4764543097307499</v>
      </c>
      <c r="H23" s="74">
        <v>9.0762488761681404</v>
      </c>
      <c r="I23" s="74">
        <v>3835352.9886796498</v>
      </c>
      <c r="J23" s="74" t="s">
        <v>104</v>
      </c>
    </row>
    <row r="24" spans="1:10" x14ac:dyDescent="0.45">
      <c r="A24" s="74" t="s">
        <v>16</v>
      </c>
      <c r="B24" s="74" t="s">
        <v>127</v>
      </c>
      <c r="C24" s="74" t="s">
        <v>135</v>
      </c>
      <c r="D24" s="74">
        <v>1</v>
      </c>
      <c r="E24" s="77" t="s">
        <v>185</v>
      </c>
      <c r="F24" s="76"/>
      <c r="G24" s="76"/>
      <c r="H24" s="76"/>
      <c r="I24" s="76"/>
      <c r="J24" s="74" t="s">
        <v>102</v>
      </c>
    </row>
    <row r="25" spans="1:10" x14ac:dyDescent="0.45">
      <c r="A25" s="74" t="s">
        <v>17</v>
      </c>
      <c r="B25" s="74" t="s">
        <v>186</v>
      </c>
      <c r="C25" s="74" t="s">
        <v>128</v>
      </c>
      <c r="D25" s="74" t="s">
        <v>129</v>
      </c>
      <c r="E25" s="77" t="s">
        <v>187</v>
      </c>
      <c r="F25" s="74">
        <v>4.64075649036592</v>
      </c>
      <c r="G25" s="74">
        <v>-4.5104036602351201</v>
      </c>
      <c r="H25" s="74">
        <v>9.1511601506010294</v>
      </c>
      <c r="I25" s="74">
        <v>3811357.3477534498</v>
      </c>
      <c r="J25" s="74" t="s">
        <v>104</v>
      </c>
    </row>
    <row r="26" spans="1:10" x14ac:dyDescent="0.45">
      <c r="A26" s="74" t="s">
        <v>17</v>
      </c>
      <c r="B26" s="74" t="s">
        <v>186</v>
      </c>
      <c r="C26" s="74" t="s">
        <v>135</v>
      </c>
      <c r="D26" s="74">
        <v>1</v>
      </c>
      <c r="E26" s="77" t="s">
        <v>188</v>
      </c>
      <c r="F26" s="74">
        <v>4.5919302142640301</v>
      </c>
      <c r="G26" s="74">
        <v>-4.4677575881754796</v>
      </c>
      <c r="H26" s="74">
        <v>9.0596878024395107</v>
      </c>
      <c r="I26" s="74">
        <v>3835658.5425658901</v>
      </c>
      <c r="J26" s="74" t="s">
        <v>104</v>
      </c>
    </row>
    <row r="27" spans="1:10" x14ac:dyDescent="0.45">
      <c r="A27" s="74" t="s">
        <v>18</v>
      </c>
      <c r="B27" s="74" t="s">
        <v>127</v>
      </c>
      <c r="C27" s="74" t="s">
        <v>128</v>
      </c>
      <c r="D27" s="74" t="s">
        <v>129</v>
      </c>
      <c r="E27" s="77" t="s">
        <v>190</v>
      </c>
      <c r="F27" s="76"/>
      <c r="G27" s="76"/>
      <c r="H27" s="76"/>
      <c r="I27" s="76"/>
      <c r="J27" s="74" t="s">
        <v>102</v>
      </c>
    </row>
    <row r="28" spans="1:10" x14ac:dyDescent="0.45">
      <c r="A28" s="74" t="s">
        <v>18</v>
      </c>
      <c r="B28" s="74" t="s">
        <v>127</v>
      </c>
      <c r="C28" s="74" t="s">
        <v>135</v>
      </c>
      <c r="D28" s="74">
        <v>1</v>
      </c>
      <c r="E28" s="77" t="s">
        <v>193</v>
      </c>
      <c r="F28" s="74">
        <v>5.6315306770216802</v>
      </c>
      <c r="G28" s="74">
        <v>-5.4855972201240899</v>
      </c>
      <c r="H28" s="74">
        <v>11.117127897145799</v>
      </c>
      <c r="I28" s="74">
        <v>3806899.73379859</v>
      </c>
      <c r="J28" s="74" t="s">
        <v>102</v>
      </c>
    </row>
    <row r="29" spans="1:10" x14ac:dyDescent="0.45">
      <c r="A29" s="74" t="s">
        <v>19</v>
      </c>
      <c r="B29" s="74" t="s">
        <v>186</v>
      </c>
      <c r="C29" s="74" t="s">
        <v>128</v>
      </c>
      <c r="D29" s="74" t="s">
        <v>129</v>
      </c>
      <c r="E29" s="77" t="s">
        <v>194</v>
      </c>
      <c r="F29" s="74">
        <v>1.3034059050221101</v>
      </c>
      <c r="G29" s="74">
        <v>-5.8205255534863403</v>
      </c>
      <c r="H29" s="74">
        <v>7.1239314585084603</v>
      </c>
      <c r="I29" s="74">
        <v>5691698.1474839402</v>
      </c>
      <c r="J29" s="74" t="s">
        <v>102</v>
      </c>
    </row>
    <row r="30" spans="1:10" x14ac:dyDescent="0.45">
      <c r="A30" s="74" t="s">
        <v>19</v>
      </c>
      <c r="B30" s="74" t="s">
        <v>186</v>
      </c>
      <c r="C30" s="74" t="s">
        <v>135</v>
      </c>
      <c r="D30" s="74">
        <v>1</v>
      </c>
      <c r="E30" s="77" t="s">
        <v>195</v>
      </c>
      <c r="F30" s="76"/>
      <c r="G30" s="76"/>
      <c r="H30" s="76"/>
      <c r="I30" s="76"/>
      <c r="J30" s="74" t="s">
        <v>102</v>
      </c>
    </row>
    <row r="31" spans="1:10" x14ac:dyDescent="0.45">
      <c r="A31" s="74" t="s">
        <v>20</v>
      </c>
      <c r="B31" s="74" t="s">
        <v>127</v>
      </c>
      <c r="C31" s="74" t="s">
        <v>128</v>
      </c>
      <c r="D31" s="74" t="s">
        <v>129</v>
      </c>
      <c r="E31" s="77" t="s">
        <v>198</v>
      </c>
      <c r="F31" s="74">
        <v>4.6241379277199801</v>
      </c>
      <c r="G31" s="74">
        <v>-4.49628347181552</v>
      </c>
      <c r="H31" s="74">
        <v>9.1204213995355001</v>
      </c>
      <c r="I31" s="74">
        <v>3822450.9019952998</v>
      </c>
      <c r="J31" s="74" t="s">
        <v>104</v>
      </c>
    </row>
    <row r="32" spans="1:10" x14ac:dyDescent="0.45">
      <c r="A32" s="74" t="s">
        <v>20</v>
      </c>
      <c r="B32" s="74" t="s">
        <v>127</v>
      </c>
      <c r="C32" s="74" t="s">
        <v>135</v>
      </c>
      <c r="D32" s="74">
        <v>1</v>
      </c>
      <c r="E32" s="77" t="s">
        <v>199</v>
      </c>
      <c r="F32" s="76"/>
      <c r="G32" s="76"/>
      <c r="H32" s="76"/>
      <c r="I32" s="76"/>
      <c r="J32" s="74" t="s">
        <v>102</v>
      </c>
    </row>
    <row r="33" spans="1:10" x14ac:dyDescent="0.45">
      <c r="A33" s="74" t="s">
        <v>21</v>
      </c>
      <c r="B33" s="74" t="s">
        <v>200</v>
      </c>
      <c r="C33" s="74" t="s">
        <v>128</v>
      </c>
      <c r="D33" s="74" t="s">
        <v>129</v>
      </c>
      <c r="E33" s="77" t="s">
        <v>201</v>
      </c>
      <c r="F33" s="74">
        <v>4.6973160579478597</v>
      </c>
      <c r="G33" s="74">
        <v>-3.92021832030118</v>
      </c>
      <c r="H33" s="74">
        <v>8.6175343782490508</v>
      </c>
      <c r="I33" s="74">
        <v>3798283.13480344</v>
      </c>
      <c r="J33" s="74" t="s">
        <v>102</v>
      </c>
    </row>
    <row r="34" spans="1:10" x14ac:dyDescent="0.45">
      <c r="A34" s="74" t="s">
        <v>21</v>
      </c>
      <c r="B34" s="74" t="s">
        <v>200</v>
      </c>
      <c r="C34" s="74" t="s">
        <v>135</v>
      </c>
      <c r="D34" s="74">
        <v>1</v>
      </c>
      <c r="E34" s="77" t="s">
        <v>202</v>
      </c>
      <c r="F34" s="74">
        <v>4.6163342745613898</v>
      </c>
      <c r="G34" s="74">
        <v>-4.4881501644066502</v>
      </c>
      <c r="H34" s="74">
        <v>9.1044844389680399</v>
      </c>
      <c r="I34" s="74">
        <v>3823370.1351243099</v>
      </c>
      <c r="J34" s="74" t="s">
        <v>104</v>
      </c>
    </row>
    <row r="35" spans="1:10" x14ac:dyDescent="0.45">
      <c r="A35" s="74" t="s">
        <v>22</v>
      </c>
      <c r="B35" s="74" t="s">
        <v>127</v>
      </c>
      <c r="C35" s="74" t="s">
        <v>128</v>
      </c>
      <c r="D35" s="74" t="s">
        <v>129</v>
      </c>
      <c r="E35" s="77" t="s">
        <v>203</v>
      </c>
      <c r="F35" s="76"/>
      <c r="G35" s="76"/>
      <c r="H35" s="76"/>
      <c r="I35" s="76"/>
      <c r="J35" s="74" t="s">
        <v>102</v>
      </c>
    </row>
    <row r="36" spans="1:10" x14ac:dyDescent="0.45">
      <c r="A36" s="74" t="s">
        <v>22</v>
      </c>
      <c r="B36" s="74" t="s">
        <v>127</v>
      </c>
      <c r="C36" s="74" t="s">
        <v>135</v>
      </c>
      <c r="D36" s="74">
        <v>1</v>
      </c>
      <c r="E36" s="77" t="s">
        <v>205</v>
      </c>
      <c r="F36" s="74">
        <v>1.6532270679676</v>
      </c>
      <c r="G36" s="74">
        <v>-4.4843868565749503</v>
      </c>
      <c r="H36" s="74">
        <v>6.1376139245425598</v>
      </c>
      <c r="I36" s="74">
        <v>6951120.2335852096</v>
      </c>
      <c r="J36" s="74" t="s">
        <v>102</v>
      </c>
    </row>
    <row r="37" spans="1:10" x14ac:dyDescent="0.45">
      <c r="A37" s="74" t="s">
        <v>23</v>
      </c>
      <c r="B37" s="74" t="s">
        <v>200</v>
      </c>
      <c r="C37" s="74" t="s">
        <v>128</v>
      </c>
      <c r="D37" s="74" t="s">
        <v>129</v>
      </c>
      <c r="E37" s="77" t="s">
        <v>206</v>
      </c>
      <c r="F37" s="76"/>
      <c r="G37" s="76"/>
      <c r="H37" s="76"/>
      <c r="I37" s="76"/>
      <c r="J37" s="74" t="s">
        <v>102</v>
      </c>
    </row>
    <row r="38" spans="1:10" x14ac:dyDescent="0.45">
      <c r="A38" s="74" t="s">
        <v>23</v>
      </c>
      <c r="B38" s="74" t="s">
        <v>200</v>
      </c>
      <c r="C38" s="74" t="s">
        <v>135</v>
      </c>
      <c r="D38" s="74">
        <v>1</v>
      </c>
      <c r="E38" s="77" t="s">
        <v>207</v>
      </c>
      <c r="F38" s="76"/>
      <c r="G38" s="76"/>
      <c r="H38" s="76"/>
      <c r="I38" s="76"/>
      <c r="J38" s="74" t="s">
        <v>102</v>
      </c>
    </row>
    <row r="39" spans="1:10" x14ac:dyDescent="0.45">
      <c r="A39" s="74" t="s">
        <v>24</v>
      </c>
      <c r="B39" s="74" t="s">
        <v>209</v>
      </c>
      <c r="C39" s="74" t="s">
        <v>128</v>
      </c>
      <c r="D39" s="74" t="s">
        <v>129</v>
      </c>
      <c r="E39" s="77" t="s">
        <v>210</v>
      </c>
      <c r="F39" s="76"/>
      <c r="G39" s="76"/>
      <c r="H39" s="76"/>
      <c r="I39" s="76"/>
      <c r="J39" s="74" t="s">
        <v>102</v>
      </c>
    </row>
    <row r="40" spans="1:10" x14ac:dyDescent="0.45">
      <c r="A40" s="74" t="s">
        <v>24</v>
      </c>
      <c r="B40" s="74" t="s">
        <v>209</v>
      </c>
      <c r="C40" s="74" t="s">
        <v>135</v>
      </c>
      <c r="D40" s="74">
        <v>1</v>
      </c>
      <c r="E40" s="77" t="s">
        <v>213</v>
      </c>
      <c r="F40" s="74">
        <v>2.3404247079787801</v>
      </c>
      <c r="G40" s="74">
        <v>-2.2762432951245799</v>
      </c>
      <c r="H40" s="74">
        <v>4.61666800310336</v>
      </c>
      <c r="I40" s="74">
        <v>3784180.1306974501</v>
      </c>
      <c r="J40" s="74" t="s">
        <v>102</v>
      </c>
    </row>
    <row r="41" spans="1:10" x14ac:dyDescent="0.45">
      <c r="A41" s="74" t="s">
        <v>25</v>
      </c>
      <c r="B41" s="74" t="s">
        <v>209</v>
      </c>
      <c r="C41" s="74" t="s">
        <v>128</v>
      </c>
      <c r="D41" s="74" t="s">
        <v>129</v>
      </c>
      <c r="E41" s="77" t="s">
        <v>216</v>
      </c>
      <c r="F41" s="76"/>
      <c r="G41" s="76"/>
      <c r="H41" s="76"/>
      <c r="I41" s="76"/>
      <c r="J41" s="74" t="s">
        <v>102</v>
      </c>
    </row>
    <row r="42" spans="1:10" x14ac:dyDescent="0.45">
      <c r="A42" s="74" t="s">
        <v>25</v>
      </c>
      <c r="B42" s="74" t="s">
        <v>209</v>
      </c>
      <c r="C42" s="74" t="s">
        <v>135</v>
      </c>
      <c r="D42" s="74">
        <v>1</v>
      </c>
      <c r="E42" s="77" t="s">
        <v>217</v>
      </c>
      <c r="F42" s="74">
        <v>2.3399544384427799</v>
      </c>
      <c r="G42" s="74">
        <v>-2.2760727423532301</v>
      </c>
      <c r="H42" s="74">
        <v>4.6160271807960003</v>
      </c>
      <c r="I42" s="74">
        <v>3784241.8595560398</v>
      </c>
      <c r="J42" s="74" t="s">
        <v>102</v>
      </c>
    </row>
    <row r="43" spans="1:10" x14ac:dyDescent="0.45">
      <c r="A43" s="74" t="s">
        <v>26</v>
      </c>
      <c r="B43" s="74" t="s">
        <v>226</v>
      </c>
      <c r="C43" s="74" t="s">
        <v>128</v>
      </c>
      <c r="D43" s="74" t="s">
        <v>129</v>
      </c>
      <c r="E43" s="77" t="s">
        <v>227</v>
      </c>
      <c r="F43" s="76"/>
      <c r="G43" s="76"/>
      <c r="H43" s="76"/>
      <c r="I43" s="76"/>
      <c r="J43" s="74" t="s">
        <v>102</v>
      </c>
    </row>
    <row r="44" spans="1:10" x14ac:dyDescent="0.45">
      <c r="A44" s="74" t="s">
        <v>26</v>
      </c>
      <c r="B44" s="74" t="s">
        <v>226</v>
      </c>
      <c r="C44" s="74" t="s">
        <v>135</v>
      </c>
      <c r="D44" s="74">
        <v>1</v>
      </c>
      <c r="E44" s="77" t="s">
        <v>228</v>
      </c>
      <c r="F44" s="74">
        <v>4.59168802818823</v>
      </c>
      <c r="G44" s="74">
        <v>-4.46786858604501</v>
      </c>
      <c r="H44" s="74">
        <v>9.0595566142332409</v>
      </c>
      <c r="I44" s="74">
        <v>3836002.73036623</v>
      </c>
      <c r="J44" s="74" t="s">
        <v>104</v>
      </c>
    </row>
    <row r="45" spans="1:10" x14ac:dyDescent="0.45">
      <c r="A45" s="74" t="s">
        <v>27</v>
      </c>
      <c r="B45" s="74" t="s">
        <v>229</v>
      </c>
      <c r="C45" s="74" t="s">
        <v>128</v>
      </c>
      <c r="D45" s="74" t="s">
        <v>129</v>
      </c>
      <c r="E45" s="77" t="s">
        <v>230</v>
      </c>
      <c r="F45" s="76"/>
      <c r="G45" s="76"/>
      <c r="H45" s="76"/>
      <c r="I45" s="76"/>
      <c r="J45" s="74" t="s">
        <v>102</v>
      </c>
    </row>
    <row r="46" spans="1:10" x14ac:dyDescent="0.45">
      <c r="A46" s="74" t="s">
        <v>27</v>
      </c>
      <c r="B46" s="74" t="s">
        <v>229</v>
      </c>
      <c r="C46" s="74" t="s">
        <v>135</v>
      </c>
      <c r="D46" s="74">
        <v>1</v>
      </c>
      <c r="E46" s="77" t="s">
        <v>231</v>
      </c>
      <c r="F46" s="74">
        <v>4.6165507081255397</v>
      </c>
      <c r="G46" s="74">
        <v>-4.4847670787436096</v>
      </c>
      <c r="H46" s="74">
        <v>9.1013177868691404</v>
      </c>
      <c r="I46" s="74">
        <v>3824252.47778791</v>
      </c>
      <c r="J46" s="7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000C-C49E-4C17-B178-D614DFBA6986}">
  <dimension ref="A1:AU115"/>
  <sheetViews>
    <sheetView zoomScaleNormal="100" workbookViewId="0">
      <selection activeCell="AV7" sqref="AV7"/>
    </sheetView>
  </sheetViews>
  <sheetFormatPr baseColWidth="10" defaultRowHeight="14.25" x14ac:dyDescent="0.45"/>
  <cols>
    <col min="1" max="1" width="10.6640625" style="12"/>
    <col min="2" max="2" width="12.33203125" style="12" bestFit="1" customWidth="1"/>
    <col min="3" max="3" width="9.1328125" style="12" customWidth="1"/>
    <col min="4" max="4" width="11.6640625" style="12" customWidth="1"/>
    <col min="5" max="5" width="12.33203125" style="12" customWidth="1"/>
    <col min="46" max="47" width="10.6640625" style="12"/>
  </cols>
  <sheetData>
    <row r="1" spans="1:47" x14ac:dyDescent="0.45">
      <c r="A1" s="1"/>
      <c r="B1" s="2"/>
      <c r="C1" s="2"/>
      <c r="D1" s="2"/>
      <c r="E1" s="24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 t="s">
        <v>92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7"/>
      <c r="AT1" s="38" t="s">
        <v>93</v>
      </c>
      <c r="AU1" s="39" t="s">
        <v>94</v>
      </c>
    </row>
    <row r="2" spans="1:47" x14ac:dyDescent="0.45">
      <c r="A2" s="5"/>
      <c r="B2" s="6"/>
      <c r="C2" s="6"/>
      <c r="D2" s="6"/>
      <c r="E2" s="7"/>
      <c r="F2" s="40" t="s">
        <v>36</v>
      </c>
      <c r="G2" s="41"/>
      <c r="H2" s="41"/>
      <c r="I2" s="41"/>
      <c r="J2" s="41" t="s">
        <v>37</v>
      </c>
      <c r="K2" s="41"/>
      <c r="L2" s="41"/>
      <c r="M2" s="41"/>
      <c r="N2" s="41" t="s">
        <v>38</v>
      </c>
      <c r="O2" s="41"/>
      <c r="P2" s="41"/>
      <c r="Q2" s="41"/>
      <c r="R2" s="41" t="s">
        <v>39</v>
      </c>
      <c r="S2" s="41"/>
      <c r="T2" s="41"/>
      <c r="U2" s="41"/>
      <c r="V2" s="41" t="s">
        <v>40</v>
      </c>
      <c r="W2" s="41"/>
      <c r="X2" s="41"/>
      <c r="Y2" s="41"/>
      <c r="Z2" s="40" t="s">
        <v>36</v>
      </c>
      <c r="AA2" s="41"/>
      <c r="AB2" s="41"/>
      <c r="AC2" s="41"/>
      <c r="AD2" s="41" t="s">
        <v>37</v>
      </c>
      <c r="AE2" s="41"/>
      <c r="AF2" s="41"/>
      <c r="AG2" s="41"/>
      <c r="AH2" s="41" t="s">
        <v>38</v>
      </c>
      <c r="AI2" s="41"/>
      <c r="AJ2" s="41"/>
      <c r="AK2" s="41"/>
      <c r="AL2" s="41" t="s">
        <v>39</v>
      </c>
      <c r="AM2" s="41"/>
      <c r="AN2" s="41"/>
      <c r="AO2" s="41"/>
      <c r="AP2" s="41" t="s">
        <v>40</v>
      </c>
      <c r="AQ2" s="41"/>
      <c r="AR2" s="41"/>
      <c r="AS2" s="43"/>
      <c r="AT2" s="44"/>
      <c r="AU2" s="45"/>
    </row>
    <row r="3" spans="1:47" ht="28.9" thickBot="1" x14ac:dyDescent="0.5">
      <c r="A3" s="46" t="s">
        <v>0</v>
      </c>
      <c r="B3" s="47" t="s">
        <v>1</v>
      </c>
      <c r="C3" s="47" t="s">
        <v>2</v>
      </c>
      <c r="D3" s="47" t="s">
        <v>3</v>
      </c>
      <c r="E3" s="48" t="s">
        <v>95</v>
      </c>
      <c r="F3" s="49" t="s">
        <v>96</v>
      </c>
      <c r="G3" s="50" t="s">
        <v>97</v>
      </c>
      <c r="H3" s="50" t="s">
        <v>98</v>
      </c>
      <c r="I3" s="50" t="s">
        <v>99</v>
      </c>
      <c r="J3" s="50" t="s">
        <v>96</v>
      </c>
      <c r="K3" s="50" t="s">
        <v>97</v>
      </c>
      <c r="L3" s="50" t="s">
        <v>98</v>
      </c>
      <c r="M3" s="50" t="s">
        <v>99</v>
      </c>
      <c r="N3" s="50" t="s">
        <v>96</v>
      </c>
      <c r="O3" s="50" t="s">
        <v>97</v>
      </c>
      <c r="P3" s="51" t="s">
        <v>98</v>
      </c>
      <c r="Q3" s="51" t="s">
        <v>99</v>
      </c>
      <c r="R3" s="51" t="s">
        <v>96</v>
      </c>
      <c r="S3" s="51" t="s">
        <v>97</v>
      </c>
      <c r="T3" s="51" t="s">
        <v>98</v>
      </c>
      <c r="U3" s="51" t="s">
        <v>99</v>
      </c>
      <c r="V3" s="50" t="s">
        <v>96</v>
      </c>
      <c r="W3" s="50" t="s">
        <v>97</v>
      </c>
      <c r="X3" s="51" t="s">
        <v>98</v>
      </c>
      <c r="Y3" s="51" t="s">
        <v>99</v>
      </c>
      <c r="Z3" s="49" t="s">
        <v>96</v>
      </c>
      <c r="AA3" s="50" t="s">
        <v>97</v>
      </c>
      <c r="AB3" s="50" t="s">
        <v>98</v>
      </c>
      <c r="AC3" s="50" t="s">
        <v>99</v>
      </c>
      <c r="AD3" s="50" t="s">
        <v>96</v>
      </c>
      <c r="AE3" s="50" t="s">
        <v>97</v>
      </c>
      <c r="AF3" s="50" t="s">
        <v>98</v>
      </c>
      <c r="AG3" s="50" t="s">
        <v>99</v>
      </c>
      <c r="AH3" s="50" t="s">
        <v>96</v>
      </c>
      <c r="AI3" s="50" t="s">
        <v>97</v>
      </c>
      <c r="AJ3" s="51" t="s">
        <v>98</v>
      </c>
      <c r="AK3" s="51" t="s">
        <v>99</v>
      </c>
      <c r="AL3" s="51" t="s">
        <v>96</v>
      </c>
      <c r="AM3" s="51" t="s">
        <v>97</v>
      </c>
      <c r="AN3" s="51" t="s">
        <v>98</v>
      </c>
      <c r="AO3" s="51" t="s">
        <v>99</v>
      </c>
      <c r="AP3" s="50" t="s">
        <v>96</v>
      </c>
      <c r="AQ3" s="50" t="s">
        <v>97</v>
      </c>
      <c r="AR3" s="51" t="s">
        <v>98</v>
      </c>
      <c r="AS3" s="52" t="s">
        <v>99</v>
      </c>
      <c r="AT3" s="53"/>
      <c r="AU3" s="54"/>
    </row>
    <row r="4" spans="1:47" x14ac:dyDescent="0.45">
      <c r="A4" s="55" t="s">
        <v>4</v>
      </c>
      <c r="B4" s="56"/>
      <c r="C4" s="56" t="s">
        <v>5</v>
      </c>
      <c r="D4" s="56"/>
      <c r="E4" s="57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8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60"/>
      <c r="AT4" s="61"/>
      <c r="AU4" s="62"/>
    </row>
    <row r="5" spans="1:47" x14ac:dyDescent="0.45">
      <c r="A5" s="5"/>
      <c r="B5" s="6"/>
      <c r="C5" s="6"/>
      <c r="D5" s="6"/>
      <c r="E5" s="7"/>
      <c r="F5" s="63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3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42"/>
      <c r="AT5" s="65"/>
      <c r="AU5" s="66"/>
    </row>
    <row r="6" spans="1:47" x14ac:dyDescent="0.45">
      <c r="A6" s="5" t="s">
        <v>6</v>
      </c>
      <c r="B6" s="6">
        <v>10000</v>
      </c>
      <c r="C6" s="13">
        <v>-0.5</v>
      </c>
      <c r="D6" s="6">
        <f>B6*0.5</f>
        <v>5000</v>
      </c>
      <c r="E6" s="7" t="s">
        <v>100</v>
      </c>
      <c r="F6" s="63">
        <v>5.2549494146251101</v>
      </c>
      <c r="G6" s="64">
        <v>5.2545385669632898</v>
      </c>
      <c r="H6" s="64">
        <v>4.1084766182475401E-4</v>
      </c>
      <c r="I6" s="64">
        <v>20514472.753017299</v>
      </c>
      <c r="J6" s="64">
        <v>-5.1613797948451197</v>
      </c>
      <c r="K6" s="64">
        <v>-5.1684586815151103</v>
      </c>
      <c r="L6" s="64">
        <v>7.0788866699960096E-3</v>
      </c>
      <c r="M6" s="64">
        <v>2026969.24792121</v>
      </c>
      <c r="N6" s="64">
        <v>-13.36751259823</v>
      </c>
      <c r="O6" s="64">
        <v>-13.367538921534999</v>
      </c>
      <c r="P6" s="67">
        <v>2.6323305000630599E-5</v>
      </c>
      <c r="Q6" s="64" t="s">
        <v>101</v>
      </c>
      <c r="R6" s="64" t="s">
        <v>101</v>
      </c>
      <c r="S6" s="64" t="s">
        <v>101</v>
      </c>
      <c r="T6" s="64" t="s">
        <v>101</v>
      </c>
      <c r="U6" s="64" t="s">
        <v>101</v>
      </c>
      <c r="V6" s="64" t="s">
        <v>101</v>
      </c>
      <c r="W6" s="64" t="s">
        <v>101</v>
      </c>
      <c r="X6" s="64" t="s">
        <v>101</v>
      </c>
      <c r="Y6" s="64" t="s">
        <v>101</v>
      </c>
      <c r="Z6" s="63" t="b">
        <f>AND(F6&lt;0.22624,F6&gt;0.21462)</f>
        <v>0</v>
      </c>
      <c r="AA6" s="64" t="b">
        <f>AND(G6&lt;-0.21531,G6&gt;-0.22776)</f>
        <v>0</v>
      </c>
      <c r="AB6" s="64" t="b">
        <f>AND(H6&lt;0.45373,H6&gt;0.4302)</f>
        <v>0</v>
      </c>
      <c r="AC6" s="64" t="b">
        <f>AND(I6&lt;3864900,I6&gt;3752100)</f>
        <v>0</v>
      </c>
      <c r="AD6" s="64" t="b">
        <f>AND(J6&lt;0.24333,J6&gt;0.22299)</f>
        <v>0</v>
      </c>
      <c r="AE6" s="64" t="b">
        <f>AND(K6&lt;-0.21924,K6&gt;-0.23926)</f>
        <v>0</v>
      </c>
      <c r="AF6" s="64" t="b">
        <f>AND(L6&lt;0.48252,L6&gt;0.44231)</f>
        <v>0</v>
      </c>
      <c r="AG6" s="64" t="b">
        <f>AND(M6&lt;3865000,M6&gt;3752200)</f>
        <v>0</v>
      </c>
      <c r="AH6" s="64" t="b">
        <f>AND(N6&lt;10.155,N6&gt;9.1488)</f>
        <v>0</v>
      </c>
      <c r="AI6" s="64" t="b">
        <f>AND(O6&lt;-9.0273,O6&gt;-10.029)</f>
        <v>0</v>
      </c>
      <c r="AJ6" s="64" t="b">
        <f>AND(P6&lt;20.185,P6&gt;18.176)</f>
        <v>0</v>
      </c>
      <c r="AK6" s="64" t="b">
        <f>AND(Q6&lt;3865000,Q6&gt;3752200)</f>
        <v>0</v>
      </c>
      <c r="AL6" s="64" t="b">
        <f>AND(R6&lt;7.3243,R6&gt;6.5763)</f>
        <v>0</v>
      </c>
      <c r="AM6" s="64" t="b">
        <f>AND(S6&lt;-6.3609,S6&gt;-7.0927)</f>
        <v>0</v>
      </c>
      <c r="AN6" s="64" t="b">
        <f>AND(T6&lt;14.416,T6&gt;12.939)</f>
        <v>0</v>
      </c>
      <c r="AO6" s="64" t="b">
        <f>AND(U6&lt;3865000,U6&gt;3752100)</f>
        <v>0</v>
      </c>
      <c r="AP6" s="64" t="b">
        <f>AND(V6&lt;4.9378,V6&gt;4.414)</f>
        <v>0</v>
      </c>
      <c r="AQ6" s="64" t="b">
        <f>AND(W6&lt;-4.2901,W6&gt;-4.8035)</f>
        <v>0</v>
      </c>
      <c r="AR6" s="64" t="b">
        <f>AND(X6&lt;9.7413,X6&gt;8.7042)</f>
        <v>0</v>
      </c>
      <c r="AS6" s="42" t="b">
        <f>AND(Y6&lt;3865000,Y6&gt;3752100)</f>
        <v>0</v>
      </c>
      <c r="AT6" s="65" t="s">
        <v>102</v>
      </c>
      <c r="AU6" s="66" t="s">
        <v>102</v>
      </c>
    </row>
    <row r="7" spans="1:47" x14ac:dyDescent="0.45">
      <c r="A7" s="5" t="s">
        <v>6</v>
      </c>
      <c r="B7" s="6">
        <v>10000</v>
      </c>
      <c r="C7" s="13">
        <v>-0.3</v>
      </c>
      <c r="D7" s="6">
        <f>B7*0.7</f>
        <v>7000</v>
      </c>
      <c r="E7" s="7" t="s">
        <v>100</v>
      </c>
      <c r="F7" s="63">
        <v>0.218238510453236</v>
      </c>
      <c r="G7" s="64">
        <v>-0.105657354653188</v>
      </c>
      <c r="H7" s="64">
        <v>0.32389586510642399</v>
      </c>
      <c r="I7" s="64">
        <v>7176523.4685883597</v>
      </c>
      <c r="J7" s="64">
        <v>0.13168996931068899</v>
      </c>
      <c r="K7" s="64">
        <v>-0.24011927791775201</v>
      </c>
      <c r="L7" s="64">
        <v>0.371809247228441</v>
      </c>
      <c r="M7" s="64">
        <v>7162571.2249985496</v>
      </c>
      <c r="N7" s="64">
        <v>2.2597916538196898</v>
      </c>
      <c r="O7" s="64">
        <v>-9.0327294226402106</v>
      </c>
      <c r="P7" s="64">
        <v>11.2925210764599</v>
      </c>
      <c r="Q7" s="64">
        <v>7041374.3821714502</v>
      </c>
      <c r="R7" s="64">
        <v>0.72196791163250895</v>
      </c>
      <c r="S7" s="64">
        <v>-7.1741300342008296</v>
      </c>
      <c r="T7" s="64">
        <v>7.8960979458333398</v>
      </c>
      <c r="U7" s="64">
        <v>7041482.3558847401</v>
      </c>
      <c r="V7" s="64">
        <v>-0.43192949221771298</v>
      </c>
      <c r="W7" s="64">
        <v>-5.68728551302687</v>
      </c>
      <c r="X7" s="64">
        <v>5.2553560208091499</v>
      </c>
      <c r="Y7" s="64">
        <v>7001085.2301747203</v>
      </c>
      <c r="Z7" s="63" t="b">
        <f t="shared" ref="Z7:Z69" si="0">AND(F7&lt;0.22624,F7&gt;0.21462)</f>
        <v>1</v>
      </c>
      <c r="AA7" s="64" t="b">
        <f t="shared" ref="AA7:AA69" si="1">AND(G7&lt;-0.21531,G7&gt;-0.22776)</f>
        <v>0</v>
      </c>
      <c r="AB7" s="64" t="b">
        <f t="shared" ref="AB7:AB69" si="2">AND(H7&lt;0.45373,H7&gt;0.4302)</f>
        <v>0</v>
      </c>
      <c r="AC7" s="64" t="b">
        <f t="shared" ref="AC7:AC69" si="3">AND(I7&lt;3864900,I7&gt;3752100)</f>
        <v>0</v>
      </c>
      <c r="AD7" s="64" t="b">
        <f t="shared" ref="AD7:AD69" si="4">AND(J7&lt;0.24333,J7&gt;0.22299)</f>
        <v>0</v>
      </c>
      <c r="AE7" s="64" t="b">
        <f t="shared" ref="AE7:AE69" si="5">AND(K7&lt;-0.21924,K7&gt;-0.23926)</f>
        <v>0</v>
      </c>
      <c r="AF7" s="64" t="b">
        <f t="shared" ref="AF7:AF69" si="6">AND(L7&lt;0.48252,L7&gt;0.44231)</f>
        <v>0</v>
      </c>
      <c r="AG7" s="64" t="b">
        <f t="shared" ref="AG7:AG69" si="7">AND(M7&lt;3865000,M7&gt;3752200)</f>
        <v>0</v>
      </c>
      <c r="AH7" s="64" t="b">
        <f t="shared" ref="AH7:AH69" si="8">AND(N7&lt;10.155,N7&gt;9.1488)</f>
        <v>0</v>
      </c>
      <c r="AI7" s="64" t="b">
        <f t="shared" ref="AI7:AI69" si="9">AND(O7&lt;-9.0273,O7&gt;-10.029)</f>
        <v>1</v>
      </c>
      <c r="AJ7" s="64" t="b">
        <f t="shared" ref="AJ7:AJ69" si="10">AND(P7&lt;20.185,P7&gt;18.176)</f>
        <v>0</v>
      </c>
      <c r="AK7" s="64" t="b">
        <f t="shared" ref="AK7:AK69" si="11">AND(Q7&lt;3865000,Q7&gt;3752200)</f>
        <v>0</v>
      </c>
      <c r="AL7" s="64" t="b">
        <f t="shared" ref="AL7:AL69" si="12">AND(R7&lt;7.3243,R7&gt;6.5763)</f>
        <v>0</v>
      </c>
      <c r="AM7" s="64" t="b">
        <f t="shared" ref="AM7:AM69" si="13">AND(S7&lt;-6.3609,S7&gt;-7.0927)</f>
        <v>0</v>
      </c>
      <c r="AN7" s="64" t="b">
        <f t="shared" ref="AN7:AN69" si="14">AND(T7&lt;14.416,T7&gt;12.939)</f>
        <v>0</v>
      </c>
      <c r="AO7" s="64" t="b">
        <f t="shared" ref="AO7:AO69" si="15">AND(U7&lt;3865000,U7&gt;3752100)</f>
        <v>0</v>
      </c>
      <c r="AP7" s="64" t="b">
        <f t="shared" ref="AP7:AP69" si="16">AND(V7&lt;4.9378,V7&gt;4.414)</f>
        <v>0</v>
      </c>
      <c r="AQ7" s="64" t="b">
        <f t="shared" ref="AQ7:AQ69" si="17">AND(W7&lt;-4.2901,W7&gt;-4.8035)</f>
        <v>0</v>
      </c>
      <c r="AR7" s="64" t="b">
        <f t="shared" ref="AR7:AR69" si="18">AND(X7&lt;9.7413,X7&gt;8.7042)</f>
        <v>0</v>
      </c>
      <c r="AS7" s="42" t="b">
        <f t="shared" ref="AS7:AS69" si="19">AND(Y7&lt;3865000,Y7&gt;3752100)</f>
        <v>0</v>
      </c>
      <c r="AT7" s="65" t="s">
        <v>102</v>
      </c>
      <c r="AU7" s="66" t="s">
        <v>102</v>
      </c>
    </row>
    <row r="8" spans="1:47" x14ac:dyDescent="0.45">
      <c r="A8" s="5" t="s">
        <v>6</v>
      </c>
      <c r="B8" s="6">
        <v>10000</v>
      </c>
      <c r="C8" s="13">
        <v>0.3</v>
      </c>
      <c r="D8" s="6">
        <f>B8*1.3</f>
        <v>13000</v>
      </c>
      <c r="E8" s="7" t="s">
        <v>100</v>
      </c>
      <c r="F8" s="63">
        <v>0.16939407467270701</v>
      </c>
      <c r="G8" s="64">
        <v>-0.17035235233207799</v>
      </c>
      <c r="H8" s="64">
        <v>0.33974642700478502</v>
      </c>
      <c r="I8" s="64">
        <v>3795520.4103850001</v>
      </c>
      <c r="J8" s="64">
        <v>0.17922498532907899</v>
      </c>
      <c r="K8" s="64">
        <v>-0.17547944630111101</v>
      </c>
      <c r="L8" s="64">
        <v>0.354704431630189</v>
      </c>
      <c r="M8" s="64">
        <v>3795600.4376660702</v>
      </c>
      <c r="N8" s="64">
        <v>7.4144913428826902</v>
      </c>
      <c r="O8" s="64">
        <v>-7.2966234497908697</v>
      </c>
      <c r="P8" s="64">
        <v>14.7111147926736</v>
      </c>
      <c r="Q8" s="64">
        <v>3795495.47111275</v>
      </c>
      <c r="R8" s="64">
        <v>5.3531629982822597</v>
      </c>
      <c r="S8" s="64">
        <v>-5.1450644425640997</v>
      </c>
      <c r="T8" s="64">
        <v>10.498227440846399</v>
      </c>
      <c r="U8" s="64">
        <v>3795554.6370476098</v>
      </c>
      <c r="V8" s="64">
        <v>3.59297980505128</v>
      </c>
      <c r="W8" s="64">
        <v>-3.4837079475721899</v>
      </c>
      <c r="X8" s="64">
        <v>7.0766877526234699</v>
      </c>
      <c r="Y8" s="64">
        <v>3795493.8002330102</v>
      </c>
      <c r="Z8" s="63" t="b">
        <f t="shared" si="0"/>
        <v>0</v>
      </c>
      <c r="AA8" s="64" t="b">
        <f t="shared" si="1"/>
        <v>0</v>
      </c>
      <c r="AB8" s="64" t="b">
        <f t="shared" si="2"/>
        <v>0</v>
      </c>
      <c r="AC8" s="64" t="b">
        <f t="shared" si="3"/>
        <v>1</v>
      </c>
      <c r="AD8" s="64" t="b">
        <f t="shared" si="4"/>
        <v>0</v>
      </c>
      <c r="AE8" s="64" t="b">
        <f t="shared" si="5"/>
        <v>0</v>
      </c>
      <c r="AF8" s="64" t="b">
        <f t="shared" si="6"/>
        <v>0</v>
      </c>
      <c r="AG8" s="64" t="b">
        <f t="shared" si="7"/>
        <v>1</v>
      </c>
      <c r="AH8" s="64" t="b">
        <f t="shared" si="8"/>
        <v>0</v>
      </c>
      <c r="AI8" s="64" t="b">
        <f t="shared" si="9"/>
        <v>0</v>
      </c>
      <c r="AJ8" s="64" t="b">
        <f t="shared" si="10"/>
        <v>0</v>
      </c>
      <c r="AK8" s="64" t="b">
        <f t="shared" si="11"/>
        <v>1</v>
      </c>
      <c r="AL8" s="64" t="b">
        <f t="shared" si="12"/>
        <v>0</v>
      </c>
      <c r="AM8" s="64" t="b">
        <f t="shared" si="13"/>
        <v>0</v>
      </c>
      <c r="AN8" s="64" t="b">
        <f t="shared" si="14"/>
        <v>0</v>
      </c>
      <c r="AO8" s="64" t="b">
        <f t="shared" si="15"/>
        <v>1</v>
      </c>
      <c r="AP8" s="64" t="b">
        <f t="shared" si="16"/>
        <v>0</v>
      </c>
      <c r="AQ8" s="64" t="b">
        <f t="shared" si="17"/>
        <v>0</v>
      </c>
      <c r="AR8" s="64" t="b">
        <f t="shared" si="18"/>
        <v>0</v>
      </c>
      <c r="AS8" s="42" t="b">
        <f t="shared" si="19"/>
        <v>1</v>
      </c>
      <c r="AT8" s="65" t="s">
        <v>102</v>
      </c>
      <c r="AU8" s="66" t="s">
        <v>102</v>
      </c>
    </row>
    <row r="9" spans="1:47" x14ac:dyDescent="0.45">
      <c r="A9" s="5" t="s">
        <v>6</v>
      </c>
      <c r="B9" s="6">
        <v>10000</v>
      </c>
      <c r="C9" s="13">
        <v>0.5</v>
      </c>
      <c r="D9" s="6">
        <f>B9*1.5</f>
        <v>15000</v>
      </c>
      <c r="E9" s="7" t="s">
        <v>100</v>
      </c>
      <c r="F9" s="63">
        <v>0.146950764046307</v>
      </c>
      <c r="G9" s="64">
        <v>-0.14789779237794001</v>
      </c>
      <c r="H9" s="64">
        <v>0.29484855642424801</v>
      </c>
      <c r="I9" s="64">
        <v>3790089.4777720999</v>
      </c>
      <c r="J9" s="64">
        <v>0.15580039774999199</v>
      </c>
      <c r="K9" s="64">
        <v>-0.15206247023483399</v>
      </c>
      <c r="L9" s="64">
        <v>0.30786286798482598</v>
      </c>
      <c r="M9" s="64">
        <v>3790111.0469538402</v>
      </c>
      <c r="N9" s="64">
        <v>6.4427895472383696</v>
      </c>
      <c r="O9" s="64">
        <v>-6.3259963220752198</v>
      </c>
      <c r="P9" s="64">
        <v>12.7687858693136</v>
      </c>
      <c r="Q9" s="64">
        <v>3790173.67594916</v>
      </c>
      <c r="R9" s="64">
        <v>4.6586263306829396</v>
      </c>
      <c r="S9" s="64">
        <v>-4.4540976951448599</v>
      </c>
      <c r="T9" s="64">
        <v>9.1127240258278004</v>
      </c>
      <c r="U9" s="64">
        <v>3790070.30207919</v>
      </c>
      <c r="V9" s="64">
        <v>3.12413834515384</v>
      </c>
      <c r="W9" s="64">
        <v>-3.0189002859154002</v>
      </c>
      <c r="X9" s="64">
        <v>6.1430386310692402</v>
      </c>
      <c r="Y9" s="64">
        <v>3790111.5474322899</v>
      </c>
      <c r="Z9" s="63" t="b">
        <f t="shared" si="0"/>
        <v>0</v>
      </c>
      <c r="AA9" s="64" t="b">
        <f t="shared" si="1"/>
        <v>0</v>
      </c>
      <c r="AB9" s="64" t="b">
        <f t="shared" si="2"/>
        <v>0</v>
      </c>
      <c r="AC9" s="64" t="b">
        <f t="shared" si="3"/>
        <v>1</v>
      </c>
      <c r="AD9" s="64" t="b">
        <f t="shared" si="4"/>
        <v>0</v>
      </c>
      <c r="AE9" s="64" t="b">
        <f t="shared" si="5"/>
        <v>0</v>
      </c>
      <c r="AF9" s="64" t="b">
        <f t="shared" si="6"/>
        <v>0</v>
      </c>
      <c r="AG9" s="64" t="b">
        <f t="shared" si="7"/>
        <v>1</v>
      </c>
      <c r="AH9" s="64" t="b">
        <f t="shared" si="8"/>
        <v>0</v>
      </c>
      <c r="AI9" s="64" t="b">
        <f t="shared" si="9"/>
        <v>0</v>
      </c>
      <c r="AJ9" s="64" t="b">
        <f t="shared" si="10"/>
        <v>0</v>
      </c>
      <c r="AK9" s="64" t="b">
        <f t="shared" si="11"/>
        <v>1</v>
      </c>
      <c r="AL9" s="64" t="b">
        <f t="shared" si="12"/>
        <v>0</v>
      </c>
      <c r="AM9" s="64" t="b">
        <f t="shared" si="13"/>
        <v>0</v>
      </c>
      <c r="AN9" s="64" t="b">
        <f t="shared" si="14"/>
        <v>0</v>
      </c>
      <c r="AO9" s="64" t="b">
        <f t="shared" si="15"/>
        <v>1</v>
      </c>
      <c r="AP9" s="64" t="b">
        <f t="shared" si="16"/>
        <v>0</v>
      </c>
      <c r="AQ9" s="64" t="b">
        <f t="shared" si="17"/>
        <v>0</v>
      </c>
      <c r="AR9" s="64" t="b">
        <f t="shared" si="18"/>
        <v>0</v>
      </c>
      <c r="AS9" s="42" t="b">
        <f t="shared" si="19"/>
        <v>1</v>
      </c>
      <c r="AT9" s="65" t="s">
        <v>102</v>
      </c>
      <c r="AU9" s="66" t="s">
        <v>102</v>
      </c>
    </row>
    <row r="10" spans="1:47" x14ac:dyDescent="0.45">
      <c r="A10" s="5"/>
      <c r="B10" s="6"/>
      <c r="C10" s="13"/>
      <c r="D10" s="6"/>
      <c r="E10" s="7"/>
      <c r="F10" s="63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3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42"/>
      <c r="AT10" s="65"/>
      <c r="AU10" s="66"/>
    </row>
    <row r="11" spans="1:47" x14ac:dyDescent="0.45">
      <c r="A11" s="5" t="s">
        <v>7</v>
      </c>
      <c r="B11" s="6">
        <v>20000</v>
      </c>
      <c r="C11" s="13">
        <v>-0.5</v>
      </c>
      <c r="D11" s="6">
        <f>B11*0.5</f>
        <v>10000</v>
      </c>
      <c r="E11" s="7" t="s">
        <v>103</v>
      </c>
      <c r="F11" s="63">
        <v>0.21735951837359499</v>
      </c>
      <c r="G11" s="64">
        <v>-0.218379248140113</v>
      </c>
      <c r="H11" s="64">
        <v>0.43573876651370702</v>
      </c>
      <c r="I11" s="64">
        <v>3842508.7871261202</v>
      </c>
      <c r="J11" s="64">
        <v>0.229268190929664</v>
      </c>
      <c r="K11" s="64">
        <v>-0.22545777043850901</v>
      </c>
      <c r="L11" s="64">
        <v>0.454725961368173</v>
      </c>
      <c r="M11" s="64">
        <v>3842658.4731001998</v>
      </c>
      <c r="N11" s="64">
        <v>9.4782279745445699</v>
      </c>
      <c r="O11" s="64">
        <v>-9.3543498020383407</v>
      </c>
      <c r="P11" s="64">
        <v>18.832577776582902</v>
      </c>
      <c r="Q11" s="64">
        <v>3842592.5806098799</v>
      </c>
      <c r="R11" s="64">
        <v>6.8293316697892497</v>
      </c>
      <c r="S11" s="64">
        <v>-6.6069373060378602</v>
      </c>
      <c r="T11" s="64">
        <v>13.436268975827099</v>
      </c>
      <c r="U11" s="64">
        <v>3842604.88428945</v>
      </c>
      <c r="V11" s="64">
        <v>4.5923644419334</v>
      </c>
      <c r="W11" s="64">
        <v>-4.4615625585030099</v>
      </c>
      <c r="X11" s="64">
        <v>9.0539270004364099</v>
      </c>
      <c r="Y11" s="64">
        <v>3842683.9168574498</v>
      </c>
      <c r="Z11" s="63" t="b">
        <f t="shared" si="0"/>
        <v>1</v>
      </c>
      <c r="AA11" s="64" t="b">
        <f t="shared" si="1"/>
        <v>1</v>
      </c>
      <c r="AB11" s="64" t="b">
        <f t="shared" si="2"/>
        <v>1</v>
      </c>
      <c r="AC11" s="64" t="b">
        <f t="shared" si="3"/>
        <v>1</v>
      </c>
      <c r="AD11" s="64" t="b">
        <f t="shared" si="4"/>
        <v>1</v>
      </c>
      <c r="AE11" s="64" t="b">
        <f t="shared" si="5"/>
        <v>1</v>
      </c>
      <c r="AF11" s="64" t="b">
        <f t="shared" si="6"/>
        <v>1</v>
      </c>
      <c r="AG11" s="64" t="b">
        <f t="shared" si="7"/>
        <v>1</v>
      </c>
      <c r="AH11" s="64" t="b">
        <f t="shared" si="8"/>
        <v>1</v>
      </c>
      <c r="AI11" s="64" t="b">
        <f t="shared" si="9"/>
        <v>1</v>
      </c>
      <c r="AJ11" s="64" t="b">
        <f t="shared" si="10"/>
        <v>1</v>
      </c>
      <c r="AK11" s="64" t="b">
        <f t="shared" si="11"/>
        <v>1</v>
      </c>
      <c r="AL11" s="64" t="b">
        <f t="shared" si="12"/>
        <v>1</v>
      </c>
      <c r="AM11" s="64" t="b">
        <f t="shared" si="13"/>
        <v>1</v>
      </c>
      <c r="AN11" s="64" t="b">
        <f t="shared" si="14"/>
        <v>1</v>
      </c>
      <c r="AO11" s="64" t="b">
        <f t="shared" si="15"/>
        <v>1</v>
      </c>
      <c r="AP11" s="64" t="b">
        <f t="shared" si="16"/>
        <v>1</v>
      </c>
      <c r="AQ11" s="64" t="b">
        <f t="shared" si="17"/>
        <v>1</v>
      </c>
      <c r="AR11" s="64" t="b">
        <f t="shared" si="18"/>
        <v>1</v>
      </c>
      <c r="AS11" s="42" t="b">
        <f t="shared" si="19"/>
        <v>1</v>
      </c>
      <c r="AT11" s="65" t="s">
        <v>104</v>
      </c>
      <c r="AU11" s="66" t="s">
        <v>104</v>
      </c>
    </row>
    <row r="12" spans="1:47" x14ac:dyDescent="0.45">
      <c r="A12" s="5" t="s">
        <v>7</v>
      </c>
      <c r="B12" s="6">
        <v>20000</v>
      </c>
      <c r="C12" s="13">
        <v>-0.3</v>
      </c>
      <c r="D12" s="6">
        <f>B12*0.7</f>
        <v>14000</v>
      </c>
      <c r="E12" s="7" t="s">
        <v>103</v>
      </c>
      <c r="F12" s="63">
        <v>0.21843303257288399</v>
      </c>
      <c r="G12" s="64">
        <v>-0.219447092482046</v>
      </c>
      <c r="H12" s="64">
        <v>0.43788012505493001</v>
      </c>
      <c r="I12" s="64">
        <v>3825542.9872543099</v>
      </c>
      <c r="J12" s="64">
        <v>0.230434621171861</v>
      </c>
      <c r="K12" s="64">
        <v>-0.22660778580517299</v>
      </c>
      <c r="L12" s="64">
        <v>0.45704240697703402</v>
      </c>
      <c r="M12" s="64">
        <v>3825714.4338688301</v>
      </c>
      <c r="N12" s="64">
        <v>9.53112590225928</v>
      </c>
      <c r="O12" s="64">
        <v>-9.4059485937754896</v>
      </c>
      <c r="P12" s="64">
        <v>18.9370744960348</v>
      </c>
      <c r="Q12" s="64">
        <v>3825790.6013750699</v>
      </c>
      <c r="R12" s="64">
        <v>6.8678377438276303</v>
      </c>
      <c r="S12" s="64">
        <v>-6.6440829733714502</v>
      </c>
      <c r="T12" s="64">
        <v>13.5119207171991</v>
      </c>
      <c r="U12" s="64">
        <v>3825710.5834511202</v>
      </c>
      <c r="V12" s="64">
        <v>4.6191924702440099</v>
      </c>
      <c r="W12" s="64">
        <v>-4.4871199992008597</v>
      </c>
      <c r="X12" s="64">
        <v>9.1063124694448696</v>
      </c>
      <c r="Y12" s="64">
        <v>3825638.3266573702</v>
      </c>
      <c r="Z12" s="63" t="b">
        <f t="shared" si="0"/>
        <v>1</v>
      </c>
      <c r="AA12" s="64" t="b">
        <f t="shared" si="1"/>
        <v>1</v>
      </c>
      <c r="AB12" s="64" t="b">
        <f t="shared" si="2"/>
        <v>1</v>
      </c>
      <c r="AC12" s="64" t="b">
        <f t="shared" si="3"/>
        <v>1</v>
      </c>
      <c r="AD12" s="64" t="b">
        <f t="shared" si="4"/>
        <v>1</v>
      </c>
      <c r="AE12" s="64" t="b">
        <f t="shared" si="5"/>
        <v>1</v>
      </c>
      <c r="AF12" s="64" t="b">
        <f t="shared" si="6"/>
        <v>1</v>
      </c>
      <c r="AG12" s="64" t="b">
        <f t="shared" si="7"/>
        <v>1</v>
      </c>
      <c r="AH12" s="64" t="b">
        <f t="shared" si="8"/>
        <v>1</v>
      </c>
      <c r="AI12" s="64" t="b">
        <f t="shared" si="9"/>
        <v>1</v>
      </c>
      <c r="AJ12" s="64" t="b">
        <f t="shared" si="10"/>
        <v>1</v>
      </c>
      <c r="AK12" s="64" t="b">
        <f t="shared" si="11"/>
        <v>1</v>
      </c>
      <c r="AL12" s="64" t="b">
        <f t="shared" si="12"/>
        <v>1</v>
      </c>
      <c r="AM12" s="64" t="b">
        <f t="shared" si="13"/>
        <v>1</v>
      </c>
      <c r="AN12" s="64" t="b">
        <f t="shared" si="14"/>
        <v>1</v>
      </c>
      <c r="AO12" s="64" t="b">
        <f t="shared" si="15"/>
        <v>1</v>
      </c>
      <c r="AP12" s="64" t="b">
        <f t="shared" si="16"/>
        <v>1</v>
      </c>
      <c r="AQ12" s="64" t="b">
        <f t="shared" si="17"/>
        <v>1</v>
      </c>
      <c r="AR12" s="64" t="b">
        <f t="shared" si="18"/>
        <v>1</v>
      </c>
      <c r="AS12" s="42" t="b">
        <f t="shared" si="19"/>
        <v>1</v>
      </c>
      <c r="AT12" s="65" t="s">
        <v>104</v>
      </c>
      <c r="AU12" s="66" t="s">
        <v>104</v>
      </c>
    </row>
    <row r="13" spans="1:47" x14ac:dyDescent="0.45">
      <c r="A13" s="5" t="s">
        <v>7</v>
      </c>
      <c r="B13" s="6">
        <v>20000</v>
      </c>
      <c r="C13" s="13">
        <v>0.3</v>
      </c>
      <c r="D13" s="6">
        <f>B13*1.3</f>
        <v>26000</v>
      </c>
      <c r="E13" s="7" t="s">
        <v>103</v>
      </c>
      <c r="F13" s="63">
        <v>0.21983054698652801</v>
      </c>
      <c r="G13" s="64">
        <v>-0.22086076505310501</v>
      </c>
      <c r="H13" s="64">
        <v>0.44069131203963402</v>
      </c>
      <c r="I13" s="64">
        <v>3804471.9075919399</v>
      </c>
      <c r="J13" s="64">
        <v>0.23192409758771301</v>
      </c>
      <c r="K13" s="64">
        <v>-0.22812405852402901</v>
      </c>
      <c r="L13" s="64">
        <v>0.46004815611174199</v>
      </c>
      <c r="M13" s="64">
        <v>3804514.6487839101</v>
      </c>
      <c r="N13" s="64">
        <v>9.5994615763824598</v>
      </c>
      <c r="O13" s="64">
        <v>-9.4757861614041001</v>
      </c>
      <c r="P13" s="64">
        <v>19.075247737786601</v>
      </c>
      <c r="Q13" s="64">
        <v>3804420.1719088601</v>
      </c>
      <c r="R13" s="64">
        <v>6.9177763447721796</v>
      </c>
      <c r="S13" s="64">
        <v>-6.6949096822140399</v>
      </c>
      <c r="T13" s="64">
        <v>13.6126860269862</v>
      </c>
      <c r="U13" s="64">
        <v>3804420.1719096401</v>
      </c>
      <c r="V13" s="64">
        <v>4.6537843370361802</v>
      </c>
      <c r="W13" s="64">
        <v>-4.5212826154409704</v>
      </c>
      <c r="X13" s="64">
        <v>9.1750669524771507</v>
      </c>
      <c r="Y13" s="64">
        <v>3804505.2506664302</v>
      </c>
      <c r="Z13" s="63" t="b">
        <f t="shared" si="0"/>
        <v>1</v>
      </c>
      <c r="AA13" s="64" t="b">
        <f t="shared" si="1"/>
        <v>1</v>
      </c>
      <c r="AB13" s="64" t="b">
        <f t="shared" si="2"/>
        <v>1</v>
      </c>
      <c r="AC13" s="64" t="b">
        <f t="shared" si="3"/>
        <v>1</v>
      </c>
      <c r="AD13" s="64" t="b">
        <f t="shared" si="4"/>
        <v>1</v>
      </c>
      <c r="AE13" s="64" t="b">
        <f t="shared" si="5"/>
        <v>1</v>
      </c>
      <c r="AF13" s="64" t="b">
        <f t="shared" si="6"/>
        <v>1</v>
      </c>
      <c r="AG13" s="64" t="b">
        <f t="shared" si="7"/>
        <v>1</v>
      </c>
      <c r="AH13" s="64" t="b">
        <f t="shared" si="8"/>
        <v>1</v>
      </c>
      <c r="AI13" s="64" t="b">
        <f t="shared" si="9"/>
        <v>1</v>
      </c>
      <c r="AJ13" s="64" t="b">
        <f t="shared" si="10"/>
        <v>1</v>
      </c>
      <c r="AK13" s="64" t="b">
        <f t="shared" si="11"/>
        <v>1</v>
      </c>
      <c r="AL13" s="64" t="b">
        <f t="shared" si="12"/>
        <v>1</v>
      </c>
      <c r="AM13" s="64" t="b">
        <f t="shared" si="13"/>
        <v>1</v>
      </c>
      <c r="AN13" s="64" t="b">
        <f t="shared" si="14"/>
        <v>1</v>
      </c>
      <c r="AO13" s="64" t="b">
        <f t="shared" si="15"/>
        <v>1</v>
      </c>
      <c r="AP13" s="64" t="b">
        <f t="shared" si="16"/>
        <v>1</v>
      </c>
      <c r="AQ13" s="64" t="b">
        <f t="shared" si="17"/>
        <v>1</v>
      </c>
      <c r="AR13" s="64" t="b">
        <f t="shared" si="18"/>
        <v>1</v>
      </c>
      <c r="AS13" s="42" t="b">
        <f t="shared" si="19"/>
        <v>1</v>
      </c>
      <c r="AT13" s="65" t="s">
        <v>104</v>
      </c>
      <c r="AU13" s="66" t="s">
        <v>104</v>
      </c>
    </row>
    <row r="14" spans="1:47" x14ac:dyDescent="0.45">
      <c r="A14" s="5" t="s">
        <v>7</v>
      </c>
      <c r="B14" s="6">
        <v>20000</v>
      </c>
      <c r="C14" s="13">
        <v>0.5</v>
      </c>
      <c r="D14" s="6">
        <f>B14*1.5</f>
        <v>30000</v>
      </c>
      <c r="E14" s="7" t="s">
        <v>103</v>
      </c>
      <c r="F14" s="63">
        <v>0.219996323672941</v>
      </c>
      <c r="G14" s="64">
        <v>-0.22100309966505999</v>
      </c>
      <c r="H14" s="64">
        <v>0.44099942333800102</v>
      </c>
      <c r="I14" s="64">
        <v>3801288.8128869501</v>
      </c>
      <c r="J14" s="64">
        <v>0.23210303043358901</v>
      </c>
      <c r="K14" s="64">
        <v>-0.22829954283155299</v>
      </c>
      <c r="L14" s="64">
        <v>0.460402573265142</v>
      </c>
      <c r="M14" s="64">
        <v>3801309.9431394399</v>
      </c>
      <c r="N14" s="64">
        <v>9.6068480244399606</v>
      </c>
      <c r="O14" s="64">
        <v>-9.4835697263667509</v>
      </c>
      <c r="P14" s="64">
        <v>19.090417750806701</v>
      </c>
      <c r="Q14" s="64">
        <v>3801334.90402534</v>
      </c>
      <c r="R14" s="64">
        <v>6.9221440873171902</v>
      </c>
      <c r="S14" s="64">
        <v>-6.70143175052314</v>
      </c>
      <c r="T14" s="64">
        <v>13.623575837840299</v>
      </c>
      <c r="U14" s="64">
        <v>3801266.7878314001</v>
      </c>
      <c r="V14" s="64">
        <v>4.6554517032982101</v>
      </c>
      <c r="W14" s="64">
        <v>-4.5269667710338499</v>
      </c>
      <c r="X14" s="64">
        <v>9.18241847433206</v>
      </c>
      <c r="Y14" s="64">
        <v>3801329.36627702</v>
      </c>
      <c r="Z14" s="63" t="b">
        <f t="shared" si="0"/>
        <v>1</v>
      </c>
      <c r="AA14" s="64" t="b">
        <f t="shared" si="1"/>
        <v>1</v>
      </c>
      <c r="AB14" s="64" t="b">
        <f t="shared" si="2"/>
        <v>1</v>
      </c>
      <c r="AC14" s="64" t="b">
        <f t="shared" si="3"/>
        <v>1</v>
      </c>
      <c r="AD14" s="64" t="b">
        <f t="shared" si="4"/>
        <v>1</v>
      </c>
      <c r="AE14" s="64" t="b">
        <f t="shared" si="5"/>
        <v>1</v>
      </c>
      <c r="AF14" s="64" t="b">
        <f t="shared" si="6"/>
        <v>1</v>
      </c>
      <c r="AG14" s="64" t="b">
        <f t="shared" si="7"/>
        <v>1</v>
      </c>
      <c r="AH14" s="64" t="b">
        <f t="shared" si="8"/>
        <v>1</v>
      </c>
      <c r="AI14" s="64" t="b">
        <f t="shared" si="9"/>
        <v>1</v>
      </c>
      <c r="AJ14" s="64" t="b">
        <f t="shared" si="10"/>
        <v>1</v>
      </c>
      <c r="AK14" s="64" t="b">
        <f t="shared" si="11"/>
        <v>1</v>
      </c>
      <c r="AL14" s="64" t="b">
        <f t="shared" si="12"/>
        <v>1</v>
      </c>
      <c r="AM14" s="64" t="b">
        <f t="shared" si="13"/>
        <v>1</v>
      </c>
      <c r="AN14" s="64" t="b">
        <f t="shared" si="14"/>
        <v>1</v>
      </c>
      <c r="AO14" s="64" t="b">
        <f t="shared" si="15"/>
        <v>1</v>
      </c>
      <c r="AP14" s="64" t="b">
        <f t="shared" si="16"/>
        <v>1</v>
      </c>
      <c r="AQ14" s="64" t="b">
        <f t="shared" si="17"/>
        <v>1</v>
      </c>
      <c r="AR14" s="64" t="b">
        <f t="shared" si="18"/>
        <v>1</v>
      </c>
      <c r="AS14" s="42" t="b">
        <f t="shared" si="19"/>
        <v>1</v>
      </c>
      <c r="AT14" s="65" t="s">
        <v>104</v>
      </c>
      <c r="AU14" s="66" t="s">
        <v>104</v>
      </c>
    </row>
    <row r="15" spans="1:47" x14ac:dyDescent="0.45">
      <c r="A15" s="5"/>
      <c r="B15" s="6"/>
      <c r="C15" s="6"/>
      <c r="D15" s="6"/>
      <c r="E15" s="7"/>
      <c r="F15" s="63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3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42"/>
      <c r="AT15" s="65"/>
      <c r="AU15" s="66"/>
    </row>
    <row r="16" spans="1:47" x14ac:dyDescent="0.45">
      <c r="A16" s="5" t="s">
        <v>8</v>
      </c>
      <c r="B16" s="6">
        <v>1</v>
      </c>
      <c r="C16" s="13">
        <v>-0.5</v>
      </c>
      <c r="D16" s="6">
        <f>B16*0.5</f>
        <v>0.5</v>
      </c>
      <c r="E16" s="7" t="s">
        <v>105</v>
      </c>
      <c r="F16" s="63">
        <v>0.21932924687687899</v>
      </c>
      <c r="G16" s="64">
        <v>-0.22034234135582301</v>
      </c>
      <c r="H16" s="64">
        <v>0.43967158823270203</v>
      </c>
      <c r="I16" s="64">
        <v>3811035.96442689</v>
      </c>
      <c r="J16" s="64">
        <v>0.231379853060107</v>
      </c>
      <c r="K16" s="64">
        <v>-0.227572416022403</v>
      </c>
      <c r="L16" s="64">
        <v>0.45895226908251102</v>
      </c>
      <c r="M16" s="64">
        <v>3810990.2507699002</v>
      </c>
      <c r="N16" s="64">
        <v>9.5745828531673993</v>
      </c>
      <c r="O16" s="64">
        <v>-9.4507993550768905</v>
      </c>
      <c r="P16" s="64">
        <v>19.025382208244299</v>
      </c>
      <c r="Q16" s="64">
        <v>3811010.9639884601</v>
      </c>
      <c r="R16" s="64">
        <v>6.8992472534462896</v>
      </c>
      <c r="S16" s="64">
        <v>-6.6771689203697902</v>
      </c>
      <c r="T16" s="64">
        <v>13.576416173816099</v>
      </c>
      <c r="U16" s="64">
        <v>3811010.9639876699</v>
      </c>
      <c r="V16" s="64">
        <v>4.6401737541477504</v>
      </c>
      <c r="W16" s="64">
        <v>-4.5099556784838803</v>
      </c>
      <c r="X16" s="64">
        <v>9.1501294326316298</v>
      </c>
      <c r="Y16" s="64">
        <v>3810992.4636574602</v>
      </c>
      <c r="Z16" s="63" t="b">
        <f t="shared" si="0"/>
        <v>1</v>
      </c>
      <c r="AA16" s="64" t="b">
        <f t="shared" si="1"/>
        <v>1</v>
      </c>
      <c r="AB16" s="64" t="b">
        <f t="shared" si="2"/>
        <v>1</v>
      </c>
      <c r="AC16" s="64" t="b">
        <f t="shared" si="3"/>
        <v>1</v>
      </c>
      <c r="AD16" s="64" t="b">
        <f t="shared" si="4"/>
        <v>1</v>
      </c>
      <c r="AE16" s="64" t="b">
        <f t="shared" si="5"/>
        <v>1</v>
      </c>
      <c r="AF16" s="64" t="b">
        <f t="shared" si="6"/>
        <v>1</v>
      </c>
      <c r="AG16" s="64" t="b">
        <f t="shared" si="7"/>
        <v>1</v>
      </c>
      <c r="AH16" s="64" t="b">
        <f t="shared" si="8"/>
        <v>1</v>
      </c>
      <c r="AI16" s="64" t="b">
        <f t="shared" si="9"/>
        <v>1</v>
      </c>
      <c r="AJ16" s="64" t="b">
        <f t="shared" si="10"/>
        <v>1</v>
      </c>
      <c r="AK16" s="64" t="b">
        <f t="shared" si="11"/>
        <v>1</v>
      </c>
      <c r="AL16" s="64" t="b">
        <f t="shared" si="12"/>
        <v>1</v>
      </c>
      <c r="AM16" s="64" t="b">
        <f t="shared" si="13"/>
        <v>1</v>
      </c>
      <c r="AN16" s="64" t="b">
        <f t="shared" si="14"/>
        <v>1</v>
      </c>
      <c r="AO16" s="64" t="b">
        <f t="shared" si="15"/>
        <v>1</v>
      </c>
      <c r="AP16" s="64" t="b">
        <f t="shared" si="16"/>
        <v>1</v>
      </c>
      <c r="AQ16" s="64" t="b">
        <f t="shared" si="17"/>
        <v>1</v>
      </c>
      <c r="AR16" s="64" t="b">
        <f t="shared" si="18"/>
        <v>1</v>
      </c>
      <c r="AS16" s="42" t="b">
        <f t="shared" si="19"/>
        <v>1</v>
      </c>
      <c r="AT16" s="65" t="s">
        <v>104</v>
      </c>
      <c r="AU16" s="66" t="s">
        <v>104</v>
      </c>
    </row>
    <row r="17" spans="1:47" x14ac:dyDescent="0.45">
      <c r="A17" s="5" t="s">
        <v>8</v>
      </c>
      <c r="B17" s="6">
        <v>1</v>
      </c>
      <c r="C17" s="13">
        <v>-0.3</v>
      </c>
      <c r="D17" s="6">
        <f>B17*0.7</f>
        <v>0.7</v>
      </c>
      <c r="E17" s="7" t="s">
        <v>105</v>
      </c>
      <c r="F17" s="63">
        <v>0.219257201693452</v>
      </c>
      <c r="G17" s="64">
        <v>-0.220286124505049</v>
      </c>
      <c r="H17" s="64">
        <v>0.43954332619850101</v>
      </c>
      <c r="I17" s="64">
        <v>3810924.3343943302</v>
      </c>
      <c r="J17" s="64">
        <v>0.231327220110916</v>
      </c>
      <c r="K17" s="64">
        <v>-0.22751135945761</v>
      </c>
      <c r="L17" s="64">
        <v>0.45883857956852497</v>
      </c>
      <c r="M17" s="64">
        <v>3810990.2507699002</v>
      </c>
      <c r="N17" s="64">
        <v>9.57277888711047</v>
      </c>
      <c r="O17" s="64">
        <v>-9.4477434459813505</v>
      </c>
      <c r="P17" s="64">
        <v>19.020522333091801</v>
      </c>
      <c r="Q17" s="64">
        <v>3810854.7919856398</v>
      </c>
      <c r="R17" s="64">
        <v>6.8973431332446502</v>
      </c>
      <c r="S17" s="64">
        <v>-6.6754991076672301</v>
      </c>
      <c r="T17" s="64">
        <v>13.5728422409119</v>
      </c>
      <c r="U17" s="64">
        <v>3810854.7919848599</v>
      </c>
      <c r="V17" s="64">
        <v>4.6382048941593004</v>
      </c>
      <c r="W17" s="64">
        <v>-4.5093571095317797</v>
      </c>
      <c r="X17" s="64">
        <v>9.1475620036910801</v>
      </c>
      <c r="Y17" s="64">
        <v>3810836.29317086</v>
      </c>
      <c r="Z17" s="63" t="b">
        <f t="shared" si="0"/>
        <v>1</v>
      </c>
      <c r="AA17" s="64" t="b">
        <f t="shared" si="1"/>
        <v>1</v>
      </c>
      <c r="AB17" s="64" t="b">
        <f t="shared" si="2"/>
        <v>1</v>
      </c>
      <c r="AC17" s="64" t="b">
        <f t="shared" si="3"/>
        <v>1</v>
      </c>
      <c r="AD17" s="64" t="b">
        <f t="shared" si="4"/>
        <v>1</v>
      </c>
      <c r="AE17" s="64" t="b">
        <f t="shared" si="5"/>
        <v>1</v>
      </c>
      <c r="AF17" s="64" t="b">
        <f t="shared" si="6"/>
        <v>1</v>
      </c>
      <c r="AG17" s="64" t="b">
        <f t="shared" si="7"/>
        <v>1</v>
      </c>
      <c r="AH17" s="64" t="b">
        <f t="shared" si="8"/>
        <v>1</v>
      </c>
      <c r="AI17" s="64" t="b">
        <f t="shared" si="9"/>
        <v>1</v>
      </c>
      <c r="AJ17" s="64" t="b">
        <f t="shared" si="10"/>
        <v>1</v>
      </c>
      <c r="AK17" s="64" t="b">
        <f t="shared" si="11"/>
        <v>1</v>
      </c>
      <c r="AL17" s="64" t="b">
        <f t="shared" si="12"/>
        <v>1</v>
      </c>
      <c r="AM17" s="64" t="b">
        <f t="shared" si="13"/>
        <v>1</v>
      </c>
      <c r="AN17" s="64" t="b">
        <f t="shared" si="14"/>
        <v>1</v>
      </c>
      <c r="AO17" s="64" t="b">
        <f t="shared" si="15"/>
        <v>1</v>
      </c>
      <c r="AP17" s="64" t="b">
        <f t="shared" si="16"/>
        <v>1</v>
      </c>
      <c r="AQ17" s="64" t="b">
        <f t="shared" si="17"/>
        <v>1</v>
      </c>
      <c r="AR17" s="64" t="b">
        <f t="shared" si="18"/>
        <v>1</v>
      </c>
      <c r="AS17" s="42" t="b">
        <f t="shared" si="19"/>
        <v>1</v>
      </c>
      <c r="AT17" s="65" t="s">
        <v>104</v>
      </c>
      <c r="AU17" s="66" t="s">
        <v>104</v>
      </c>
    </row>
    <row r="18" spans="1:47" x14ac:dyDescent="0.45">
      <c r="A18" s="5" t="s">
        <v>8</v>
      </c>
      <c r="B18" s="6">
        <v>1</v>
      </c>
      <c r="C18" s="13">
        <v>0.3</v>
      </c>
      <c r="D18" s="6">
        <f>B18*1.3</f>
        <v>1.3</v>
      </c>
      <c r="E18" s="7" t="s">
        <v>105</v>
      </c>
      <c r="F18" s="63">
        <v>0.219348880903393</v>
      </c>
      <c r="G18" s="64">
        <v>-0.220354064450377</v>
      </c>
      <c r="H18" s="64">
        <v>0.43970294535376903</v>
      </c>
      <c r="I18" s="64">
        <v>3810994.7138623102</v>
      </c>
      <c r="J18" s="64">
        <v>0.23139096532621001</v>
      </c>
      <c r="K18" s="64">
        <v>-0.22759247581192299</v>
      </c>
      <c r="L18" s="64">
        <v>0.458983441138133</v>
      </c>
      <c r="M18" s="64">
        <v>3811117.3581206799</v>
      </c>
      <c r="N18" s="64">
        <v>9.5756416334033592</v>
      </c>
      <c r="O18" s="64">
        <v>-9.4515413923467708</v>
      </c>
      <c r="P18" s="64">
        <v>19.027183025750102</v>
      </c>
      <c r="Q18" s="64">
        <v>3811167.1487919101</v>
      </c>
      <c r="R18" s="64">
        <v>6.8986117157900102</v>
      </c>
      <c r="S18" s="64">
        <v>-6.6790904117208898</v>
      </c>
      <c r="T18" s="64">
        <v>13.5777021275109</v>
      </c>
      <c r="U18" s="64">
        <v>3811167.1487911302</v>
      </c>
      <c r="V18" s="64">
        <v>4.6383277693224096</v>
      </c>
      <c r="W18" s="64">
        <v>-4.5127035348087698</v>
      </c>
      <c r="X18" s="64">
        <v>9.1510313041311804</v>
      </c>
      <c r="Y18" s="64">
        <v>3811148.6469445098</v>
      </c>
      <c r="Z18" s="63" t="b">
        <f t="shared" si="0"/>
        <v>1</v>
      </c>
      <c r="AA18" s="64" t="b">
        <f t="shared" si="1"/>
        <v>1</v>
      </c>
      <c r="AB18" s="64" t="b">
        <f t="shared" si="2"/>
        <v>1</v>
      </c>
      <c r="AC18" s="64" t="b">
        <f t="shared" si="3"/>
        <v>1</v>
      </c>
      <c r="AD18" s="64" t="b">
        <f t="shared" si="4"/>
        <v>1</v>
      </c>
      <c r="AE18" s="64" t="b">
        <f t="shared" si="5"/>
        <v>1</v>
      </c>
      <c r="AF18" s="64" t="b">
        <f t="shared" si="6"/>
        <v>1</v>
      </c>
      <c r="AG18" s="64" t="b">
        <f t="shared" si="7"/>
        <v>1</v>
      </c>
      <c r="AH18" s="64" t="b">
        <f t="shared" si="8"/>
        <v>1</v>
      </c>
      <c r="AI18" s="64" t="b">
        <f t="shared" si="9"/>
        <v>1</v>
      </c>
      <c r="AJ18" s="64" t="b">
        <f t="shared" si="10"/>
        <v>1</v>
      </c>
      <c r="AK18" s="64" t="b">
        <f t="shared" si="11"/>
        <v>1</v>
      </c>
      <c r="AL18" s="64" t="b">
        <f t="shared" si="12"/>
        <v>1</v>
      </c>
      <c r="AM18" s="64" t="b">
        <f t="shared" si="13"/>
        <v>1</v>
      </c>
      <c r="AN18" s="64" t="b">
        <f t="shared" si="14"/>
        <v>1</v>
      </c>
      <c r="AO18" s="64" t="b">
        <f t="shared" si="15"/>
        <v>1</v>
      </c>
      <c r="AP18" s="64" t="b">
        <f t="shared" si="16"/>
        <v>1</v>
      </c>
      <c r="AQ18" s="64" t="b">
        <f t="shared" si="17"/>
        <v>1</v>
      </c>
      <c r="AR18" s="64" t="b">
        <f t="shared" si="18"/>
        <v>1</v>
      </c>
      <c r="AS18" s="42" t="b">
        <f t="shared" si="19"/>
        <v>1</v>
      </c>
      <c r="AT18" s="65" t="s">
        <v>104</v>
      </c>
      <c r="AU18" s="66" t="s">
        <v>104</v>
      </c>
    </row>
    <row r="19" spans="1:47" x14ac:dyDescent="0.45">
      <c r="A19" s="5" t="s">
        <v>8</v>
      </c>
      <c r="B19" s="6">
        <v>1</v>
      </c>
      <c r="C19" s="13">
        <v>0.5</v>
      </c>
      <c r="D19" s="6">
        <f>B19*1.5</f>
        <v>1.5</v>
      </c>
      <c r="E19" s="7" t="s">
        <v>105</v>
      </c>
      <c r="F19" s="63">
        <v>0.219441802626341</v>
      </c>
      <c r="G19" s="64">
        <v>-0.22032539383378599</v>
      </c>
      <c r="H19" s="64">
        <v>0.43976719646012802</v>
      </c>
      <c r="I19" s="64">
        <v>3811777.2563852798</v>
      </c>
      <c r="J19" s="64">
        <v>0.231368145972384</v>
      </c>
      <c r="K19" s="64">
        <v>-0.227596856855144</v>
      </c>
      <c r="L19" s="64">
        <v>0.458965002827529</v>
      </c>
      <c r="M19" s="64">
        <v>3811659.5554577499</v>
      </c>
      <c r="N19" s="64">
        <v>9.5743668485982596</v>
      </c>
      <c r="O19" s="64">
        <v>-9.4517119001608396</v>
      </c>
      <c r="P19" s="64">
        <v>19.026078748759101</v>
      </c>
      <c r="Q19" s="64">
        <v>3811792.01604365</v>
      </c>
      <c r="R19" s="64">
        <v>6.8986693033611104</v>
      </c>
      <c r="S19" s="64">
        <v>-6.6783343460031999</v>
      </c>
      <c r="T19" s="64">
        <v>13.5770036493643</v>
      </c>
      <c r="U19" s="64">
        <v>3811792.0160443401</v>
      </c>
      <c r="V19" s="64">
        <v>4.6393755838493096</v>
      </c>
      <c r="W19" s="64">
        <v>-4.5111824384577401</v>
      </c>
      <c r="X19" s="64">
        <v>9.1505580223070506</v>
      </c>
      <c r="Y19" s="64">
        <v>3811773.5081303101</v>
      </c>
      <c r="Z19" s="63" t="b">
        <f t="shared" si="0"/>
        <v>1</v>
      </c>
      <c r="AA19" s="64" t="b">
        <f t="shared" si="1"/>
        <v>1</v>
      </c>
      <c r="AB19" s="64" t="b">
        <f t="shared" si="2"/>
        <v>1</v>
      </c>
      <c r="AC19" s="64" t="b">
        <f t="shared" si="3"/>
        <v>1</v>
      </c>
      <c r="AD19" s="64" t="b">
        <f t="shared" si="4"/>
        <v>1</v>
      </c>
      <c r="AE19" s="64" t="b">
        <f t="shared" si="5"/>
        <v>1</v>
      </c>
      <c r="AF19" s="64" t="b">
        <f t="shared" si="6"/>
        <v>1</v>
      </c>
      <c r="AG19" s="64" t="b">
        <f t="shared" si="7"/>
        <v>1</v>
      </c>
      <c r="AH19" s="64" t="b">
        <f t="shared" si="8"/>
        <v>1</v>
      </c>
      <c r="AI19" s="64" t="b">
        <f t="shared" si="9"/>
        <v>1</v>
      </c>
      <c r="AJ19" s="64" t="b">
        <f t="shared" si="10"/>
        <v>1</v>
      </c>
      <c r="AK19" s="64" t="b">
        <f t="shared" si="11"/>
        <v>1</v>
      </c>
      <c r="AL19" s="64" t="b">
        <f t="shared" si="12"/>
        <v>1</v>
      </c>
      <c r="AM19" s="64" t="b">
        <f t="shared" si="13"/>
        <v>1</v>
      </c>
      <c r="AN19" s="64" t="b">
        <f t="shared" si="14"/>
        <v>1</v>
      </c>
      <c r="AO19" s="64" t="b">
        <f t="shared" si="15"/>
        <v>1</v>
      </c>
      <c r="AP19" s="64" t="b">
        <f t="shared" si="16"/>
        <v>1</v>
      </c>
      <c r="AQ19" s="64" t="b">
        <f t="shared" si="17"/>
        <v>1</v>
      </c>
      <c r="AR19" s="64" t="b">
        <f t="shared" si="18"/>
        <v>1</v>
      </c>
      <c r="AS19" s="42" t="b">
        <f t="shared" si="19"/>
        <v>1</v>
      </c>
      <c r="AT19" s="65" t="s">
        <v>104</v>
      </c>
      <c r="AU19" s="66" t="s">
        <v>104</v>
      </c>
    </row>
    <row r="20" spans="1:47" x14ac:dyDescent="0.45">
      <c r="A20" s="5"/>
      <c r="B20" s="6"/>
      <c r="C20" s="6"/>
      <c r="D20" s="8"/>
      <c r="E20" s="7"/>
      <c r="F20" s="63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3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42"/>
      <c r="AT20" s="65"/>
      <c r="AU20" s="66"/>
    </row>
    <row r="21" spans="1:47" x14ac:dyDescent="0.45">
      <c r="A21" s="5" t="s">
        <v>9</v>
      </c>
      <c r="B21" s="6">
        <v>10000</v>
      </c>
      <c r="C21" s="13">
        <v>-0.5</v>
      </c>
      <c r="D21" s="6">
        <f>B21*0.5</f>
        <v>5000</v>
      </c>
      <c r="E21" s="7" t="s">
        <v>106</v>
      </c>
      <c r="F21" s="63">
        <v>0.23204264348072201</v>
      </c>
      <c r="G21" s="64">
        <v>-0.208632806040704</v>
      </c>
      <c r="H21" s="64">
        <v>0.44067544952142701</v>
      </c>
      <c r="I21" s="64">
        <v>3802432.9431764199</v>
      </c>
      <c r="J21" s="64">
        <v>0.228018287200836</v>
      </c>
      <c r="K21" s="64">
        <v>-0.22681689060906099</v>
      </c>
      <c r="L21" s="64">
        <v>0.45483517780989602</v>
      </c>
      <c r="M21" s="64">
        <v>3802345.7751290998</v>
      </c>
      <c r="N21" s="64">
        <v>9.3858064827054903</v>
      </c>
      <c r="O21" s="64">
        <v>-9.3991478745244699</v>
      </c>
      <c r="P21" s="64">
        <v>18.784954357229999</v>
      </c>
      <c r="Q21" s="64">
        <v>3802318.6632417501</v>
      </c>
      <c r="R21" s="64">
        <v>6.5966388923838002</v>
      </c>
      <c r="S21" s="64">
        <v>-6.8069579981472801</v>
      </c>
      <c r="T21" s="64">
        <v>13.4035968905311</v>
      </c>
      <c r="U21" s="64">
        <v>3802371.23781353</v>
      </c>
      <c r="V21" s="64">
        <v>4.59600386888006</v>
      </c>
      <c r="W21" s="64">
        <v>-4.4390825280181803</v>
      </c>
      <c r="X21" s="64">
        <v>9.0350863968982509</v>
      </c>
      <c r="Y21" s="64">
        <v>3802416.1377105098</v>
      </c>
      <c r="Z21" s="63" t="b">
        <f t="shared" si="0"/>
        <v>0</v>
      </c>
      <c r="AA21" s="64" t="b">
        <f t="shared" si="1"/>
        <v>0</v>
      </c>
      <c r="AB21" s="64" t="b">
        <f t="shared" si="2"/>
        <v>1</v>
      </c>
      <c r="AC21" s="64" t="b">
        <f t="shared" si="3"/>
        <v>1</v>
      </c>
      <c r="AD21" s="64" t="b">
        <f t="shared" si="4"/>
        <v>1</v>
      </c>
      <c r="AE21" s="64" t="b">
        <f t="shared" si="5"/>
        <v>1</v>
      </c>
      <c r="AF21" s="64" t="b">
        <f t="shared" si="6"/>
        <v>1</v>
      </c>
      <c r="AG21" s="64" t="b">
        <f t="shared" si="7"/>
        <v>1</v>
      </c>
      <c r="AH21" s="64" t="b">
        <f t="shared" si="8"/>
        <v>1</v>
      </c>
      <c r="AI21" s="64" t="b">
        <f t="shared" si="9"/>
        <v>1</v>
      </c>
      <c r="AJ21" s="64" t="b">
        <f t="shared" si="10"/>
        <v>1</v>
      </c>
      <c r="AK21" s="64" t="b">
        <f t="shared" si="11"/>
        <v>1</v>
      </c>
      <c r="AL21" s="64" t="b">
        <f t="shared" si="12"/>
        <v>1</v>
      </c>
      <c r="AM21" s="64" t="b">
        <f t="shared" si="13"/>
        <v>1</v>
      </c>
      <c r="AN21" s="64" t="b">
        <f t="shared" si="14"/>
        <v>1</v>
      </c>
      <c r="AO21" s="64" t="b">
        <f t="shared" si="15"/>
        <v>1</v>
      </c>
      <c r="AP21" s="64" t="b">
        <f t="shared" si="16"/>
        <v>1</v>
      </c>
      <c r="AQ21" s="64" t="b">
        <f t="shared" si="17"/>
        <v>1</v>
      </c>
      <c r="AR21" s="64" t="b">
        <f t="shared" si="18"/>
        <v>1</v>
      </c>
      <c r="AS21" s="42" t="b">
        <f t="shared" si="19"/>
        <v>1</v>
      </c>
      <c r="AT21" s="65" t="s">
        <v>102</v>
      </c>
      <c r="AU21" s="66" t="s">
        <v>104</v>
      </c>
    </row>
    <row r="22" spans="1:47" x14ac:dyDescent="0.45">
      <c r="A22" s="5" t="s">
        <v>9</v>
      </c>
      <c r="B22" s="6">
        <v>10000</v>
      </c>
      <c r="C22" s="13">
        <v>-0.3</v>
      </c>
      <c r="D22" s="6">
        <f>B22*0.7</f>
        <v>7000</v>
      </c>
      <c r="E22" s="7" t="s">
        <v>106</v>
      </c>
      <c r="F22" s="63">
        <v>0.22607537959454099</v>
      </c>
      <c r="G22" s="64">
        <v>-0.21429079935738199</v>
      </c>
      <c r="H22" s="64">
        <v>0.44036617895192398</v>
      </c>
      <c r="I22" s="64">
        <v>3805646.8447930599</v>
      </c>
      <c r="J22" s="64">
        <v>0.22970825981888501</v>
      </c>
      <c r="K22" s="64">
        <v>-0.22712213310919699</v>
      </c>
      <c r="L22" s="64">
        <v>0.45683039292808197</v>
      </c>
      <c r="M22" s="64">
        <v>3805678.1969923102</v>
      </c>
      <c r="N22" s="64">
        <v>9.4828636436132907</v>
      </c>
      <c r="O22" s="64">
        <v>-9.4237528021308901</v>
      </c>
      <c r="P22" s="64">
        <v>18.906616445744199</v>
      </c>
      <c r="Q22" s="64">
        <v>3805652.05772901</v>
      </c>
      <c r="R22" s="64">
        <v>6.7445921671668296</v>
      </c>
      <c r="S22" s="64">
        <v>-6.74552134426773</v>
      </c>
      <c r="T22" s="64">
        <v>13.4901135114346</v>
      </c>
      <c r="U22" s="64">
        <v>3805614.5585783501</v>
      </c>
      <c r="V22" s="64">
        <v>4.62007556174638</v>
      </c>
      <c r="W22" s="64">
        <v>-4.4721660576302398</v>
      </c>
      <c r="X22" s="64">
        <v>9.0922416193766207</v>
      </c>
      <c r="Y22" s="64">
        <v>3805548.1363871298</v>
      </c>
      <c r="Z22" s="63" t="b">
        <f t="shared" si="0"/>
        <v>1</v>
      </c>
      <c r="AA22" s="64" t="b">
        <f t="shared" si="1"/>
        <v>0</v>
      </c>
      <c r="AB22" s="64" t="b">
        <f t="shared" si="2"/>
        <v>1</v>
      </c>
      <c r="AC22" s="64" t="b">
        <f t="shared" si="3"/>
        <v>1</v>
      </c>
      <c r="AD22" s="64" t="b">
        <f t="shared" si="4"/>
        <v>1</v>
      </c>
      <c r="AE22" s="64" t="b">
        <f t="shared" si="5"/>
        <v>1</v>
      </c>
      <c r="AF22" s="64" t="b">
        <f t="shared" si="6"/>
        <v>1</v>
      </c>
      <c r="AG22" s="64" t="b">
        <f t="shared" si="7"/>
        <v>1</v>
      </c>
      <c r="AH22" s="64" t="b">
        <f t="shared" si="8"/>
        <v>1</v>
      </c>
      <c r="AI22" s="64" t="b">
        <f t="shared" si="9"/>
        <v>1</v>
      </c>
      <c r="AJ22" s="64" t="b">
        <f t="shared" si="10"/>
        <v>1</v>
      </c>
      <c r="AK22" s="64" t="b">
        <f t="shared" si="11"/>
        <v>1</v>
      </c>
      <c r="AL22" s="64" t="b">
        <f t="shared" si="12"/>
        <v>1</v>
      </c>
      <c r="AM22" s="64" t="b">
        <f t="shared" si="13"/>
        <v>1</v>
      </c>
      <c r="AN22" s="64" t="b">
        <f t="shared" si="14"/>
        <v>1</v>
      </c>
      <c r="AO22" s="64" t="b">
        <f t="shared" si="15"/>
        <v>1</v>
      </c>
      <c r="AP22" s="64" t="b">
        <f t="shared" si="16"/>
        <v>1</v>
      </c>
      <c r="AQ22" s="64" t="b">
        <f t="shared" si="17"/>
        <v>1</v>
      </c>
      <c r="AR22" s="64" t="b">
        <f t="shared" si="18"/>
        <v>1</v>
      </c>
      <c r="AS22" s="42" t="b">
        <f t="shared" si="19"/>
        <v>1</v>
      </c>
      <c r="AT22" s="65" t="s">
        <v>107</v>
      </c>
      <c r="AU22" s="66" t="s">
        <v>104</v>
      </c>
    </row>
    <row r="23" spans="1:47" x14ac:dyDescent="0.45">
      <c r="A23" s="5" t="s">
        <v>9</v>
      </c>
      <c r="B23" s="6">
        <v>10000</v>
      </c>
      <c r="C23" s="13">
        <v>0.3</v>
      </c>
      <c r="D23" s="6">
        <f>B23*1.3</f>
        <v>13000</v>
      </c>
      <c r="E23" s="7" t="s">
        <v>106</v>
      </c>
      <c r="F23" s="63">
        <v>0.21412078826525899</v>
      </c>
      <c r="G23" s="64">
        <v>-0.22479711831434501</v>
      </c>
      <c r="H23" s="64">
        <v>0.438917906579604</v>
      </c>
      <c r="I23" s="64">
        <v>3818006.8474999098</v>
      </c>
      <c r="J23" s="64">
        <v>0.232735102179216</v>
      </c>
      <c r="K23" s="64">
        <v>-0.227808654563043</v>
      </c>
      <c r="L23" s="64">
        <v>0.460543756742259</v>
      </c>
      <c r="M23" s="64">
        <v>3817942.54888329</v>
      </c>
      <c r="N23" s="64">
        <v>9.6420596914627801</v>
      </c>
      <c r="O23" s="64">
        <v>-9.45886347826292</v>
      </c>
      <c r="P23" s="64">
        <v>19.1009231697257</v>
      </c>
      <c r="Q23" s="64">
        <v>3817994.98277411</v>
      </c>
      <c r="R23" s="64">
        <v>7.0127026802436596</v>
      </c>
      <c r="S23" s="64">
        <v>-6.6186206891730102</v>
      </c>
      <c r="T23" s="64">
        <v>13.6313233694167</v>
      </c>
      <c r="U23" s="64">
        <v>3818225.3895948101</v>
      </c>
      <c r="V23" s="64">
        <v>4.65168306874964</v>
      </c>
      <c r="W23" s="64">
        <v>-4.5354487213974704</v>
      </c>
      <c r="X23" s="64">
        <v>9.1871317901471095</v>
      </c>
      <c r="Y23" s="64">
        <v>3818168.4873862802</v>
      </c>
      <c r="Z23" s="63" t="b">
        <f t="shared" si="0"/>
        <v>0</v>
      </c>
      <c r="AA23" s="64" t="b">
        <f t="shared" si="1"/>
        <v>1</v>
      </c>
      <c r="AB23" s="64" t="b">
        <f t="shared" si="2"/>
        <v>1</v>
      </c>
      <c r="AC23" s="64" t="b">
        <f t="shared" si="3"/>
        <v>1</v>
      </c>
      <c r="AD23" s="64" t="b">
        <f t="shared" si="4"/>
        <v>1</v>
      </c>
      <c r="AE23" s="64" t="b">
        <f t="shared" si="5"/>
        <v>1</v>
      </c>
      <c r="AF23" s="64" t="b">
        <f t="shared" si="6"/>
        <v>1</v>
      </c>
      <c r="AG23" s="64" t="b">
        <f t="shared" si="7"/>
        <v>1</v>
      </c>
      <c r="AH23" s="64" t="b">
        <f t="shared" si="8"/>
        <v>1</v>
      </c>
      <c r="AI23" s="64" t="b">
        <f t="shared" si="9"/>
        <v>1</v>
      </c>
      <c r="AJ23" s="64" t="b">
        <f t="shared" si="10"/>
        <v>1</v>
      </c>
      <c r="AK23" s="64" t="b">
        <f t="shared" si="11"/>
        <v>1</v>
      </c>
      <c r="AL23" s="64" t="b">
        <f t="shared" si="12"/>
        <v>1</v>
      </c>
      <c r="AM23" s="64" t="b">
        <f t="shared" si="13"/>
        <v>1</v>
      </c>
      <c r="AN23" s="64" t="b">
        <f t="shared" si="14"/>
        <v>1</v>
      </c>
      <c r="AO23" s="64" t="b">
        <f t="shared" si="15"/>
        <v>1</v>
      </c>
      <c r="AP23" s="64" t="b">
        <f t="shared" si="16"/>
        <v>1</v>
      </c>
      <c r="AQ23" s="64" t="b">
        <f t="shared" si="17"/>
        <v>1</v>
      </c>
      <c r="AR23" s="64" t="b">
        <f t="shared" si="18"/>
        <v>1</v>
      </c>
      <c r="AS23" s="42" t="b">
        <f t="shared" si="19"/>
        <v>1</v>
      </c>
      <c r="AT23" s="65" t="s">
        <v>107</v>
      </c>
      <c r="AU23" s="66" t="s">
        <v>104</v>
      </c>
    </row>
    <row r="24" spans="1:47" x14ac:dyDescent="0.45">
      <c r="A24" s="5" t="s">
        <v>9</v>
      </c>
      <c r="B24" s="6">
        <v>10000</v>
      </c>
      <c r="C24" s="13">
        <v>0.5</v>
      </c>
      <c r="D24" s="6">
        <f>B24*1.5</f>
        <v>15000</v>
      </c>
      <c r="E24" s="7" t="s">
        <v>106</v>
      </c>
      <c r="F24" s="63">
        <v>0.21122443900500301</v>
      </c>
      <c r="G24" s="64">
        <v>-0.227064018987959</v>
      </c>
      <c r="H24" s="64">
        <v>0.43828845799296201</v>
      </c>
      <c r="I24" s="64">
        <v>3822071.44526998</v>
      </c>
      <c r="J24" s="64">
        <v>0.23338406346796001</v>
      </c>
      <c r="K24" s="64">
        <v>-0.22787277174333101</v>
      </c>
      <c r="L24" s="64">
        <v>0.46125683521129002</v>
      </c>
      <c r="M24" s="64">
        <v>3821952.19838303</v>
      </c>
      <c r="N24" s="64">
        <v>9.6727341917767102</v>
      </c>
      <c r="O24" s="64">
        <v>-9.4581557630023294</v>
      </c>
      <c r="P24" s="64">
        <v>19.130889954779001</v>
      </c>
      <c r="Q24" s="64">
        <v>3822041.8689038502</v>
      </c>
      <c r="R24" s="64">
        <v>7.0688987501222798</v>
      </c>
      <c r="S24" s="64">
        <v>-6.5816442460927798</v>
      </c>
      <c r="T24" s="64">
        <v>13.650542996215099</v>
      </c>
      <c r="U24" s="64">
        <v>3821925.9503788701</v>
      </c>
      <c r="V24" s="64">
        <v>4.6589356704127001</v>
      </c>
      <c r="W24" s="64">
        <v>-4.54242112677849</v>
      </c>
      <c r="X24" s="64">
        <v>9.20135679719119</v>
      </c>
      <c r="Y24" s="64">
        <v>3821968.41716835</v>
      </c>
      <c r="Z24" s="63" t="b">
        <f t="shared" si="0"/>
        <v>0</v>
      </c>
      <c r="AA24" s="64" t="b">
        <f t="shared" si="1"/>
        <v>1</v>
      </c>
      <c r="AB24" s="64" t="b">
        <f t="shared" si="2"/>
        <v>1</v>
      </c>
      <c r="AC24" s="64" t="b">
        <f t="shared" si="3"/>
        <v>1</v>
      </c>
      <c r="AD24" s="64" t="b">
        <f t="shared" si="4"/>
        <v>1</v>
      </c>
      <c r="AE24" s="64" t="b">
        <f t="shared" si="5"/>
        <v>1</v>
      </c>
      <c r="AF24" s="64" t="b">
        <f t="shared" si="6"/>
        <v>1</v>
      </c>
      <c r="AG24" s="64" t="b">
        <f t="shared" si="7"/>
        <v>1</v>
      </c>
      <c r="AH24" s="64" t="b">
        <f t="shared" si="8"/>
        <v>1</v>
      </c>
      <c r="AI24" s="64" t="b">
        <f t="shared" si="9"/>
        <v>1</v>
      </c>
      <c r="AJ24" s="64" t="b">
        <f t="shared" si="10"/>
        <v>1</v>
      </c>
      <c r="AK24" s="64" t="b">
        <f t="shared" si="11"/>
        <v>1</v>
      </c>
      <c r="AL24" s="64" t="b">
        <f t="shared" si="12"/>
        <v>1</v>
      </c>
      <c r="AM24" s="64" t="b">
        <f t="shared" si="13"/>
        <v>1</v>
      </c>
      <c r="AN24" s="64" t="b">
        <f t="shared" si="14"/>
        <v>1</v>
      </c>
      <c r="AO24" s="64" t="b">
        <f t="shared" si="15"/>
        <v>1</v>
      </c>
      <c r="AP24" s="64" t="b">
        <f t="shared" si="16"/>
        <v>1</v>
      </c>
      <c r="AQ24" s="64" t="b">
        <f t="shared" si="17"/>
        <v>1</v>
      </c>
      <c r="AR24" s="64" t="b">
        <f t="shared" si="18"/>
        <v>1</v>
      </c>
      <c r="AS24" s="42" t="b">
        <f t="shared" si="19"/>
        <v>1</v>
      </c>
      <c r="AT24" s="65" t="s">
        <v>102</v>
      </c>
      <c r="AU24" s="66" t="s">
        <v>104</v>
      </c>
    </row>
    <row r="25" spans="1:47" x14ac:dyDescent="0.45">
      <c r="A25" s="5"/>
      <c r="B25" s="6"/>
      <c r="C25" s="6"/>
      <c r="D25" s="6"/>
      <c r="E25" s="7"/>
      <c r="F25" s="63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3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42"/>
      <c r="AT25" s="65"/>
      <c r="AU25" s="66"/>
    </row>
    <row r="26" spans="1:47" x14ac:dyDescent="0.45">
      <c r="A26" s="5" t="s">
        <v>10</v>
      </c>
      <c r="B26" s="6">
        <v>10000</v>
      </c>
      <c r="C26" s="13">
        <v>-0.5</v>
      </c>
      <c r="D26" s="6">
        <f>B26*0.5</f>
        <v>5000</v>
      </c>
      <c r="E26" s="7" t="s">
        <v>108</v>
      </c>
      <c r="F26" s="63">
        <v>0.23207582099066601</v>
      </c>
      <c r="G26" s="64">
        <v>-0.208725045188317</v>
      </c>
      <c r="H26" s="64">
        <v>0.44080086617898301</v>
      </c>
      <c r="I26" s="64">
        <v>3802862.9384525698</v>
      </c>
      <c r="J26" s="64">
        <v>0.228117056051061</v>
      </c>
      <c r="K26" s="64">
        <v>-0.22683889521622699</v>
      </c>
      <c r="L26" s="64">
        <v>0.45495595126728799</v>
      </c>
      <c r="M26" s="64">
        <v>3802879.0192212602</v>
      </c>
      <c r="N26" s="64">
        <v>9.3907370934532803</v>
      </c>
      <c r="O26" s="64">
        <v>-9.4000108137303595</v>
      </c>
      <c r="P26" s="64">
        <v>18.790747907183601</v>
      </c>
      <c r="Q26" s="64">
        <v>3802934.6276499401</v>
      </c>
      <c r="R26" s="64">
        <v>6.6005616075689097</v>
      </c>
      <c r="S26" s="64">
        <v>-6.8074433048675704</v>
      </c>
      <c r="T26" s="64">
        <v>13.4080049124365</v>
      </c>
      <c r="U26" s="64">
        <v>3802858.1523216399</v>
      </c>
      <c r="V26" s="64">
        <v>4.5986384575612096</v>
      </c>
      <c r="W26" s="64">
        <v>-4.4395481843982996</v>
      </c>
      <c r="X26" s="64">
        <v>9.0381866419595092</v>
      </c>
      <c r="Y26" s="64">
        <v>3802893.7494489299</v>
      </c>
      <c r="Z26" s="63" t="b">
        <f t="shared" si="0"/>
        <v>0</v>
      </c>
      <c r="AA26" s="64" t="b">
        <f t="shared" si="1"/>
        <v>0</v>
      </c>
      <c r="AB26" s="64" t="b">
        <f t="shared" si="2"/>
        <v>1</v>
      </c>
      <c r="AC26" s="64" t="b">
        <f t="shared" si="3"/>
        <v>1</v>
      </c>
      <c r="AD26" s="64" t="b">
        <f t="shared" si="4"/>
        <v>1</v>
      </c>
      <c r="AE26" s="64" t="b">
        <f t="shared" si="5"/>
        <v>1</v>
      </c>
      <c r="AF26" s="64" t="b">
        <f t="shared" si="6"/>
        <v>1</v>
      </c>
      <c r="AG26" s="64" t="b">
        <f t="shared" si="7"/>
        <v>1</v>
      </c>
      <c r="AH26" s="64" t="b">
        <f t="shared" si="8"/>
        <v>1</v>
      </c>
      <c r="AI26" s="64" t="b">
        <f t="shared" si="9"/>
        <v>1</v>
      </c>
      <c r="AJ26" s="64" t="b">
        <f t="shared" si="10"/>
        <v>1</v>
      </c>
      <c r="AK26" s="64" t="b">
        <f t="shared" si="11"/>
        <v>1</v>
      </c>
      <c r="AL26" s="64" t="b">
        <f t="shared" si="12"/>
        <v>1</v>
      </c>
      <c r="AM26" s="64" t="b">
        <f t="shared" si="13"/>
        <v>1</v>
      </c>
      <c r="AN26" s="64" t="b">
        <f t="shared" si="14"/>
        <v>1</v>
      </c>
      <c r="AO26" s="64" t="b">
        <f t="shared" si="15"/>
        <v>1</v>
      </c>
      <c r="AP26" s="64" t="b">
        <f t="shared" si="16"/>
        <v>1</v>
      </c>
      <c r="AQ26" s="64" t="b">
        <f t="shared" si="17"/>
        <v>1</v>
      </c>
      <c r="AR26" s="64" t="b">
        <f t="shared" si="18"/>
        <v>1</v>
      </c>
      <c r="AS26" s="42" t="b">
        <f t="shared" si="19"/>
        <v>1</v>
      </c>
      <c r="AT26" s="65" t="s">
        <v>102</v>
      </c>
      <c r="AU26" s="66" t="s">
        <v>104</v>
      </c>
    </row>
    <row r="27" spans="1:47" x14ac:dyDescent="0.45">
      <c r="A27" s="5" t="s">
        <v>10</v>
      </c>
      <c r="B27" s="6">
        <v>10000</v>
      </c>
      <c r="C27" s="13">
        <v>-0.3</v>
      </c>
      <c r="D27" s="6">
        <f>B27*0.7</f>
        <v>7000</v>
      </c>
      <c r="E27" s="7" t="s">
        <v>108</v>
      </c>
      <c r="F27" s="63">
        <v>0.22596711478345</v>
      </c>
      <c r="G27" s="64">
        <v>-0.214306636976486</v>
      </c>
      <c r="H27" s="64">
        <v>0.44027375175993599</v>
      </c>
      <c r="I27" s="64">
        <v>3805653.1890060198</v>
      </c>
      <c r="J27" s="64">
        <v>0.22972675395613901</v>
      </c>
      <c r="K27" s="64">
        <v>-0.22700936986088099</v>
      </c>
      <c r="L27" s="64">
        <v>0.45673612381702</v>
      </c>
      <c r="M27" s="64">
        <v>3805666.4317307398</v>
      </c>
      <c r="N27" s="64">
        <v>9.4832271116922708</v>
      </c>
      <c r="O27" s="64">
        <v>-9.4178706640190804</v>
      </c>
      <c r="P27" s="64">
        <v>18.901097775711399</v>
      </c>
      <c r="Q27" s="64">
        <v>3805718.69769791</v>
      </c>
      <c r="R27" s="64">
        <v>6.7447946686130598</v>
      </c>
      <c r="S27" s="64">
        <v>-6.7412806098855702</v>
      </c>
      <c r="T27" s="64">
        <v>13.4860752784986</v>
      </c>
      <c r="U27" s="64">
        <v>3805643.3377262801</v>
      </c>
      <c r="V27" s="64">
        <v>4.6198535727196104</v>
      </c>
      <c r="W27" s="64">
        <v>-4.4696504439018199</v>
      </c>
      <c r="X27" s="64">
        <v>9.0895040166214294</v>
      </c>
      <c r="Y27" s="64">
        <v>3805617.4595234701</v>
      </c>
      <c r="Z27" s="63" t="b">
        <f t="shared" si="0"/>
        <v>1</v>
      </c>
      <c r="AA27" s="64" t="b">
        <f t="shared" si="1"/>
        <v>0</v>
      </c>
      <c r="AB27" s="64" t="b">
        <f t="shared" si="2"/>
        <v>1</v>
      </c>
      <c r="AC27" s="64" t="b">
        <f t="shared" si="3"/>
        <v>1</v>
      </c>
      <c r="AD27" s="64" t="b">
        <f t="shared" si="4"/>
        <v>1</v>
      </c>
      <c r="AE27" s="64" t="b">
        <f t="shared" si="5"/>
        <v>1</v>
      </c>
      <c r="AF27" s="64" t="b">
        <f t="shared" si="6"/>
        <v>1</v>
      </c>
      <c r="AG27" s="64" t="b">
        <f t="shared" si="7"/>
        <v>1</v>
      </c>
      <c r="AH27" s="64" t="b">
        <f t="shared" si="8"/>
        <v>1</v>
      </c>
      <c r="AI27" s="64" t="b">
        <f t="shared" si="9"/>
        <v>1</v>
      </c>
      <c r="AJ27" s="64" t="b">
        <f t="shared" si="10"/>
        <v>1</v>
      </c>
      <c r="AK27" s="64" t="b">
        <f t="shared" si="11"/>
        <v>1</v>
      </c>
      <c r="AL27" s="64" t="b">
        <f t="shared" si="12"/>
        <v>1</v>
      </c>
      <c r="AM27" s="64" t="b">
        <f t="shared" si="13"/>
        <v>1</v>
      </c>
      <c r="AN27" s="64" t="b">
        <f t="shared" si="14"/>
        <v>1</v>
      </c>
      <c r="AO27" s="64" t="b">
        <f t="shared" si="15"/>
        <v>1</v>
      </c>
      <c r="AP27" s="64" t="b">
        <f t="shared" si="16"/>
        <v>1</v>
      </c>
      <c r="AQ27" s="64" t="b">
        <f t="shared" si="17"/>
        <v>1</v>
      </c>
      <c r="AR27" s="64" t="b">
        <f t="shared" si="18"/>
        <v>1</v>
      </c>
      <c r="AS27" s="42" t="b">
        <f t="shared" si="19"/>
        <v>1</v>
      </c>
      <c r="AT27" s="65" t="s">
        <v>107</v>
      </c>
      <c r="AU27" s="66" t="s">
        <v>104</v>
      </c>
    </row>
    <row r="28" spans="1:47" x14ac:dyDescent="0.45">
      <c r="A28" s="5" t="s">
        <v>10</v>
      </c>
      <c r="B28" s="6">
        <v>10000</v>
      </c>
      <c r="C28" s="13">
        <v>0.3</v>
      </c>
      <c r="D28" s="6">
        <f>B28*1.3</f>
        <v>13000</v>
      </c>
      <c r="E28" s="7" t="s">
        <v>108</v>
      </c>
      <c r="F28" s="63">
        <v>0.21415029634607599</v>
      </c>
      <c r="G28" s="64">
        <v>-0.224740332464439</v>
      </c>
      <c r="H28" s="64">
        <v>0.43889062881051499</v>
      </c>
      <c r="I28" s="64">
        <v>3817049.4251676602</v>
      </c>
      <c r="J28" s="64">
        <v>0.23270415686951401</v>
      </c>
      <c r="K28" s="64">
        <v>-0.227848363698329</v>
      </c>
      <c r="L28" s="64">
        <v>0.46055252056784302</v>
      </c>
      <c r="M28" s="64">
        <v>3817063.9853651701</v>
      </c>
      <c r="N28" s="64">
        <v>9.6407994810209594</v>
      </c>
      <c r="O28" s="64">
        <v>-9.4612628104009193</v>
      </c>
      <c r="P28" s="64">
        <v>19.102062291421898</v>
      </c>
      <c r="Q28" s="64">
        <v>3817092.6576184998</v>
      </c>
      <c r="R28" s="64">
        <v>7.0107888646871404</v>
      </c>
      <c r="S28" s="64">
        <v>-6.62136252832269</v>
      </c>
      <c r="T28" s="64">
        <v>13.632151393009799</v>
      </c>
      <c r="U28" s="64">
        <v>3817205.87795729</v>
      </c>
      <c r="V28" s="64">
        <v>4.6495103667820201</v>
      </c>
      <c r="W28" s="64">
        <v>-4.5381175252509296</v>
      </c>
      <c r="X28" s="64">
        <v>9.1876278920329497</v>
      </c>
      <c r="Y28" s="64">
        <v>3817100.5868540499</v>
      </c>
      <c r="Z28" s="63" t="b">
        <f t="shared" si="0"/>
        <v>0</v>
      </c>
      <c r="AA28" s="64" t="b">
        <f t="shared" si="1"/>
        <v>1</v>
      </c>
      <c r="AB28" s="64" t="b">
        <f t="shared" si="2"/>
        <v>1</v>
      </c>
      <c r="AC28" s="64" t="b">
        <f t="shared" si="3"/>
        <v>1</v>
      </c>
      <c r="AD28" s="64" t="b">
        <f t="shared" si="4"/>
        <v>1</v>
      </c>
      <c r="AE28" s="64" t="b">
        <f t="shared" si="5"/>
        <v>1</v>
      </c>
      <c r="AF28" s="64" t="b">
        <f t="shared" si="6"/>
        <v>1</v>
      </c>
      <c r="AG28" s="64" t="b">
        <f t="shared" si="7"/>
        <v>1</v>
      </c>
      <c r="AH28" s="64" t="b">
        <f t="shared" si="8"/>
        <v>1</v>
      </c>
      <c r="AI28" s="64" t="b">
        <f t="shared" si="9"/>
        <v>1</v>
      </c>
      <c r="AJ28" s="64" t="b">
        <f t="shared" si="10"/>
        <v>1</v>
      </c>
      <c r="AK28" s="64" t="b">
        <f t="shared" si="11"/>
        <v>1</v>
      </c>
      <c r="AL28" s="64" t="b">
        <f t="shared" si="12"/>
        <v>1</v>
      </c>
      <c r="AM28" s="64" t="b">
        <f t="shared" si="13"/>
        <v>1</v>
      </c>
      <c r="AN28" s="64" t="b">
        <f t="shared" si="14"/>
        <v>1</v>
      </c>
      <c r="AO28" s="64" t="b">
        <f t="shared" si="15"/>
        <v>1</v>
      </c>
      <c r="AP28" s="64" t="b">
        <f t="shared" si="16"/>
        <v>1</v>
      </c>
      <c r="AQ28" s="64" t="b">
        <f t="shared" si="17"/>
        <v>1</v>
      </c>
      <c r="AR28" s="64" t="b">
        <f t="shared" si="18"/>
        <v>1</v>
      </c>
      <c r="AS28" s="42" t="b">
        <f t="shared" si="19"/>
        <v>1</v>
      </c>
      <c r="AT28" s="65" t="s">
        <v>107</v>
      </c>
      <c r="AU28" s="66" t="s">
        <v>104</v>
      </c>
    </row>
    <row r="29" spans="1:47" x14ac:dyDescent="0.45">
      <c r="A29" s="5" t="s">
        <v>10</v>
      </c>
      <c r="B29" s="6">
        <v>10000</v>
      </c>
      <c r="C29" s="13">
        <v>0.5</v>
      </c>
      <c r="D29" s="6">
        <f>B29*1.5</f>
        <v>15000</v>
      </c>
      <c r="E29" s="7" t="s">
        <v>108</v>
      </c>
      <c r="F29" s="63">
        <v>0.211242103267544</v>
      </c>
      <c r="G29" s="64">
        <v>-0.22708322518996801</v>
      </c>
      <c r="H29" s="64">
        <v>0.43832532845751299</v>
      </c>
      <c r="I29" s="64">
        <v>3821822.0389725999</v>
      </c>
      <c r="J29" s="64">
        <v>0.23340048142226699</v>
      </c>
      <c r="K29" s="64">
        <v>-0.22788522134856701</v>
      </c>
      <c r="L29" s="64">
        <v>0.46128570277083503</v>
      </c>
      <c r="M29" s="64">
        <v>3821741.46589889</v>
      </c>
      <c r="N29" s="64">
        <v>9.6732076099547495</v>
      </c>
      <c r="O29" s="64">
        <v>-9.4588600195792694</v>
      </c>
      <c r="P29" s="64">
        <v>19.132067629533999</v>
      </c>
      <c r="Q29" s="64">
        <v>3821755.7068148199</v>
      </c>
      <c r="R29" s="64">
        <v>7.0688897803124497</v>
      </c>
      <c r="S29" s="64">
        <v>-6.58258997672276</v>
      </c>
      <c r="T29" s="64">
        <v>13.651479757035199</v>
      </c>
      <c r="U29" s="64">
        <v>3821698.1776305698</v>
      </c>
      <c r="V29" s="64">
        <v>4.65920057832846</v>
      </c>
      <c r="W29" s="64">
        <v>-4.5427594799536104</v>
      </c>
      <c r="X29" s="64">
        <v>9.2019600582820704</v>
      </c>
      <c r="Y29" s="64">
        <v>3821762.9287646702</v>
      </c>
      <c r="Z29" s="63" t="b">
        <f t="shared" si="0"/>
        <v>0</v>
      </c>
      <c r="AA29" s="64" t="b">
        <f t="shared" si="1"/>
        <v>1</v>
      </c>
      <c r="AB29" s="64" t="b">
        <f t="shared" si="2"/>
        <v>1</v>
      </c>
      <c r="AC29" s="64" t="b">
        <f t="shared" si="3"/>
        <v>1</v>
      </c>
      <c r="AD29" s="64" t="b">
        <f t="shared" si="4"/>
        <v>1</v>
      </c>
      <c r="AE29" s="64" t="b">
        <f t="shared" si="5"/>
        <v>1</v>
      </c>
      <c r="AF29" s="64" t="b">
        <f t="shared" si="6"/>
        <v>1</v>
      </c>
      <c r="AG29" s="64" t="b">
        <f t="shared" si="7"/>
        <v>1</v>
      </c>
      <c r="AH29" s="64" t="b">
        <f t="shared" si="8"/>
        <v>1</v>
      </c>
      <c r="AI29" s="64" t="b">
        <f t="shared" si="9"/>
        <v>1</v>
      </c>
      <c r="AJ29" s="64" t="b">
        <f t="shared" si="10"/>
        <v>1</v>
      </c>
      <c r="AK29" s="64" t="b">
        <f t="shared" si="11"/>
        <v>1</v>
      </c>
      <c r="AL29" s="64" t="b">
        <f t="shared" si="12"/>
        <v>1</v>
      </c>
      <c r="AM29" s="64" t="b">
        <f t="shared" si="13"/>
        <v>1</v>
      </c>
      <c r="AN29" s="64" t="b">
        <f t="shared" si="14"/>
        <v>1</v>
      </c>
      <c r="AO29" s="64" t="b">
        <f t="shared" si="15"/>
        <v>1</v>
      </c>
      <c r="AP29" s="64" t="b">
        <f t="shared" si="16"/>
        <v>1</v>
      </c>
      <c r="AQ29" s="64" t="b">
        <f t="shared" si="17"/>
        <v>1</v>
      </c>
      <c r="AR29" s="64" t="b">
        <f t="shared" si="18"/>
        <v>1</v>
      </c>
      <c r="AS29" s="42" t="b">
        <f t="shared" si="19"/>
        <v>1</v>
      </c>
      <c r="AT29" s="65" t="s">
        <v>102</v>
      </c>
      <c r="AU29" s="66" t="s">
        <v>104</v>
      </c>
    </row>
    <row r="30" spans="1:47" x14ac:dyDescent="0.45">
      <c r="A30" s="5"/>
      <c r="B30" s="6"/>
      <c r="C30" s="6"/>
      <c r="D30" s="6"/>
      <c r="E30" s="7"/>
      <c r="F30" s="6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3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42"/>
      <c r="AT30" s="65"/>
      <c r="AU30" s="66"/>
    </row>
    <row r="31" spans="1:47" x14ac:dyDescent="0.45">
      <c r="A31" s="5" t="s">
        <v>11</v>
      </c>
      <c r="B31" s="6">
        <v>10000</v>
      </c>
      <c r="C31" s="13">
        <v>-0.5</v>
      </c>
      <c r="D31" s="6">
        <f>B31*0.5</f>
        <v>5000</v>
      </c>
      <c r="E31" s="7" t="s">
        <v>109</v>
      </c>
      <c r="F31" s="63">
        <v>0.20994365940990001</v>
      </c>
      <c r="G31" s="64">
        <v>0.11190940613100001</v>
      </c>
      <c r="H31" s="64">
        <v>9.8034253278900002E-2</v>
      </c>
      <c r="I31" s="64" t="s">
        <v>101</v>
      </c>
      <c r="J31" s="64">
        <v>-0.24298384864120001</v>
      </c>
      <c r="K31" s="64">
        <v>-0.43771163346629999</v>
      </c>
      <c r="L31" s="64">
        <v>0.1947277848251</v>
      </c>
      <c r="M31" s="64" t="s">
        <v>101</v>
      </c>
      <c r="N31" s="64">
        <v>-13.36752683884</v>
      </c>
      <c r="O31" s="64">
        <v>-13.3675463375</v>
      </c>
      <c r="P31" s="67">
        <v>1.9498659998617999E-5</v>
      </c>
      <c r="Q31" s="64" t="s">
        <v>101</v>
      </c>
      <c r="R31" s="64" t="s">
        <v>101</v>
      </c>
      <c r="S31" s="64" t="s">
        <v>101</v>
      </c>
      <c r="T31" s="64" t="s">
        <v>101</v>
      </c>
      <c r="U31" s="64" t="s">
        <v>101</v>
      </c>
      <c r="V31" s="64" t="s">
        <v>101</v>
      </c>
      <c r="W31" s="64" t="s">
        <v>101</v>
      </c>
      <c r="X31" s="64" t="s">
        <v>101</v>
      </c>
      <c r="Y31" s="64" t="s">
        <v>101</v>
      </c>
      <c r="Z31" s="63" t="b">
        <f t="shared" si="0"/>
        <v>0</v>
      </c>
      <c r="AA31" s="64" t="b">
        <f t="shared" si="1"/>
        <v>0</v>
      </c>
      <c r="AB31" s="64" t="b">
        <f t="shared" si="2"/>
        <v>0</v>
      </c>
      <c r="AC31" s="64" t="b">
        <f t="shared" si="3"/>
        <v>0</v>
      </c>
      <c r="AD31" s="64" t="b">
        <f t="shared" si="4"/>
        <v>0</v>
      </c>
      <c r="AE31" s="64" t="b">
        <f t="shared" si="5"/>
        <v>0</v>
      </c>
      <c r="AF31" s="64" t="b">
        <f t="shared" si="6"/>
        <v>0</v>
      </c>
      <c r="AG31" s="64" t="b">
        <f t="shared" si="7"/>
        <v>0</v>
      </c>
      <c r="AH31" s="64" t="b">
        <f t="shared" si="8"/>
        <v>0</v>
      </c>
      <c r="AI31" s="64" t="b">
        <f t="shared" si="9"/>
        <v>0</v>
      </c>
      <c r="AJ31" s="64" t="b">
        <f t="shared" si="10"/>
        <v>0</v>
      </c>
      <c r="AK31" s="64" t="b">
        <f t="shared" si="11"/>
        <v>0</v>
      </c>
      <c r="AL31" s="64" t="b">
        <f t="shared" si="12"/>
        <v>0</v>
      </c>
      <c r="AM31" s="64" t="b">
        <f t="shared" si="13"/>
        <v>0</v>
      </c>
      <c r="AN31" s="64" t="b">
        <f t="shared" si="14"/>
        <v>0</v>
      </c>
      <c r="AO31" s="64" t="b">
        <f t="shared" si="15"/>
        <v>0</v>
      </c>
      <c r="AP31" s="64" t="b">
        <f t="shared" si="16"/>
        <v>0</v>
      </c>
      <c r="AQ31" s="64" t="b">
        <f t="shared" si="17"/>
        <v>0</v>
      </c>
      <c r="AR31" s="64" t="b">
        <f t="shared" si="18"/>
        <v>0</v>
      </c>
      <c r="AS31" s="42" t="b">
        <f t="shared" si="19"/>
        <v>0</v>
      </c>
      <c r="AT31" s="65" t="s">
        <v>102</v>
      </c>
      <c r="AU31" s="66" t="s">
        <v>102</v>
      </c>
    </row>
    <row r="32" spans="1:47" x14ac:dyDescent="0.45">
      <c r="A32" s="5" t="s">
        <v>11</v>
      </c>
      <c r="B32" s="6">
        <v>10000</v>
      </c>
      <c r="C32" s="13">
        <v>-0.3</v>
      </c>
      <c r="D32" s="6">
        <f>B32*0.7</f>
        <v>7000</v>
      </c>
      <c r="E32" s="7" t="s">
        <v>109</v>
      </c>
      <c r="F32" s="63">
        <v>0.178572033928588</v>
      </c>
      <c r="G32" s="64">
        <v>-3.4104198562997901E-2</v>
      </c>
      <c r="H32" s="64">
        <v>0.21267623249158599</v>
      </c>
      <c r="I32" s="64">
        <v>7466553.1579905301</v>
      </c>
      <c r="J32" s="64">
        <v>6.3170570923302805E-2</v>
      </c>
      <c r="K32" s="64">
        <v>-0.278234669865075</v>
      </c>
      <c r="L32" s="64">
        <v>0.34140524078837797</v>
      </c>
      <c r="M32" s="64">
        <v>7482027.2313938597</v>
      </c>
      <c r="N32" s="64">
        <v>-1.46090223888186</v>
      </c>
      <c r="O32" s="64">
        <v>-11.076615913262801</v>
      </c>
      <c r="P32" s="64">
        <v>9.6157136743809204</v>
      </c>
      <c r="Q32" s="64">
        <v>2098272.4859719798</v>
      </c>
      <c r="R32" s="64">
        <v>-1.31454469689765</v>
      </c>
      <c r="S32" s="64">
        <v>-8.2162820933450007</v>
      </c>
      <c r="T32" s="64">
        <v>6.9017373964473503</v>
      </c>
      <c r="U32" s="64">
        <v>7486415.0250553703</v>
      </c>
      <c r="V32" s="64">
        <v>-1.6965275145700001</v>
      </c>
      <c r="W32" s="64">
        <v>-6.2248328039994503</v>
      </c>
      <c r="X32" s="64">
        <v>4.5283052894294498</v>
      </c>
      <c r="Y32" s="64">
        <v>7486633.0836850498</v>
      </c>
      <c r="Z32" s="63" t="b">
        <f t="shared" si="0"/>
        <v>0</v>
      </c>
      <c r="AA32" s="64" t="b">
        <f t="shared" si="1"/>
        <v>0</v>
      </c>
      <c r="AB32" s="64" t="b">
        <f t="shared" si="2"/>
        <v>0</v>
      </c>
      <c r="AC32" s="64" t="b">
        <f t="shared" si="3"/>
        <v>0</v>
      </c>
      <c r="AD32" s="64" t="b">
        <f t="shared" si="4"/>
        <v>0</v>
      </c>
      <c r="AE32" s="64" t="b">
        <f t="shared" si="5"/>
        <v>0</v>
      </c>
      <c r="AF32" s="64" t="b">
        <f t="shared" si="6"/>
        <v>0</v>
      </c>
      <c r="AG32" s="64" t="b">
        <f t="shared" si="7"/>
        <v>0</v>
      </c>
      <c r="AH32" s="64" t="b">
        <f t="shared" si="8"/>
        <v>0</v>
      </c>
      <c r="AI32" s="64" t="b">
        <f t="shared" si="9"/>
        <v>0</v>
      </c>
      <c r="AJ32" s="64" t="b">
        <f t="shared" si="10"/>
        <v>0</v>
      </c>
      <c r="AK32" s="64" t="b">
        <f t="shared" si="11"/>
        <v>0</v>
      </c>
      <c r="AL32" s="64" t="b">
        <f t="shared" si="12"/>
        <v>0</v>
      </c>
      <c r="AM32" s="64" t="b">
        <f t="shared" si="13"/>
        <v>0</v>
      </c>
      <c r="AN32" s="64" t="b">
        <f t="shared" si="14"/>
        <v>0</v>
      </c>
      <c r="AO32" s="64" t="b">
        <f t="shared" si="15"/>
        <v>0</v>
      </c>
      <c r="AP32" s="64" t="b">
        <f t="shared" si="16"/>
        <v>0</v>
      </c>
      <c r="AQ32" s="64" t="b">
        <f t="shared" si="17"/>
        <v>0</v>
      </c>
      <c r="AR32" s="64" t="b">
        <f t="shared" si="18"/>
        <v>0</v>
      </c>
      <c r="AS32" s="42" t="b">
        <f t="shared" si="19"/>
        <v>0</v>
      </c>
      <c r="AT32" s="65" t="s">
        <v>102</v>
      </c>
      <c r="AU32" s="66" t="s">
        <v>102</v>
      </c>
    </row>
    <row r="33" spans="1:47" x14ac:dyDescent="0.45">
      <c r="A33" s="5" t="s">
        <v>11</v>
      </c>
      <c r="B33" s="6">
        <v>10000</v>
      </c>
      <c r="C33" s="13">
        <v>0.3</v>
      </c>
      <c r="D33" s="6">
        <f>B33*1.3</f>
        <v>13000</v>
      </c>
      <c r="E33" s="7" t="s">
        <v>109</v>
      </c>
      <c r="F33" s="63">
        <v>0.222134819263168</v>
      </c>
      <c r="G33" s="64">
        <v>-0.212682837739782</v>
      </c>
      <c r="H33" s="64">
        <v>0.43481765700295</v>
      </c>
      <c r="I33" s="64">
        <v>3852925.2425476601</v>
      </c>
      <c r="J33" s="64">
        <v>0.17725279556392401</v>
      </c>
      <c r="K33" s="64">
        <v>-0.174370451224722</v>
      </c>
      <c r="L33" s="64">
        <v>0.35162324678864598</v>
      </c>
      <c r="M33" s="64">
        <v>3852804.5529555799</v>
      </c>
      <c r="N33" s="64">
        <v>7.28465550569911</v>
      </c>
      <c r="O33" s="64">
        <v>-7.2107031278392402</v>
      </c>
      <c r="P33" s="64">
        <v>14.4953586335384</v>
      </c>
      <c r="Q33" s="64">
        <v>3852915.6234059799</v>
      </c>
      <c r="R33" s="64">
        <v>5.1938580605389397</v>
      </c>
      <c r="S33" s="64">
        <v>-5.1392169710019999</v>
      </c>
      <c r="T33" s="64">
        <v>10.333075031540901</v>
      </c>
      <c r="U33" s="64">
        <v>3852866.11732639</v>
      </c>
      <c r="V33" s="64">
        <v>3.5341266033440402</v>
      </c>
      <c r="W33" s="64">
        <v>-3.4243462957905701</v>
      </c>
      <c r="X33" s="64">
        <v>6.9584728991346099</v>
      </c>
      <c r="Y33" s="64">
        <v>3852856.1968052899</v>
      </c>
      <c r="Z33" s="63" t="b">
        <f t="shared" si="0"/>
        <v>1</v>
      </c>
      <c r="AA33" s="64" t="b">
        <f t="shared" si="1"/>
        <v>0</v>
      </c>
      <c r="AB33" s="64" t="b">
        <f t="shared" si="2"/>
        <v>1</v>
      </c>
      <c r="AC33" s="64" t="b">
        <f t="shared" si="3"/>
        <v>1</v>
      </c>
      <c r="AD33" s="64" t="b">
        <f t="shared" si="4"/>
        <v>0</v>
      </c>
      <c r="AE33" s="64" t="b">
        <f t="shared" si="5"/>
        <v>0</v>
      </c>
      <c r="AF33" s="64" t="b">
        <f t="shared" si="6"/>
        <v>0</v>
      </c>
      <c r="AG33" s="64" t="b">
        <f t="shared" si="7"/>
        <v>1</v>
      </c>
      <c r="AH33" s="64" t="b">
        <f t="shared" si="8"/>
        <v>0</v>
      </c>
      <c r="AI33" s="64" t="b">
        <f t="shared" si="9"/>
        <v>0</v>
      </c>
      <c r="AJ33" s="64" t="b">
        <f t="shared" si="10"/>
        <v>0</v>
      </c>
      <c r="AK33" s="64" t="b">
        <f t="shared" si="11"/>
        <v>1</v>
      </c>
      <c r="AL33" s="64" t="b">
        <f t="shared" si="12"/>
        <v>0</v>
      </c>
      <c r="AM33" s="64" t="b">
        <f t="shared" si="13"/>
        <v>0</v>
      </c>
      <c r="AN33" s="64" t="b">
        <f t="shared" si="14"/>
        <v>0</v>
      </c>
      <c r="AO33" s="64" t="b">
        <f t="shared" si="15"/>
        <v>1</v>
      </c>
      <c r="AP33" s="64" t="b">
        <f t="shared" si="16"/>
        <v>0</v>
      </c>
      <c r="AQ33" s="64" t="b">
        <f t="shared" si="17"/>
        <v>0</v>
      </c>
      <c r="AR33" s="64" t="b">
        <f t="shared" si="18"/>
        <v>0</v>
      </c>
      <c r="AS33" s="42" t="b">
        <f t="shared" si="19"/>
        <v>1</v>
      </c>
      <c r="AT33" s="65" t="s">
        <v>102</v>
      </c>
      <c r="AU33" s="66" t="s">
        <v>102</v>
      </c>
    </row>
    <row r="34" spans="1:47" x14ac:dyDescent="0.45">
      <c r="A34" s="5" t="s">
        <v>11</v>
      </c>
      <c r="B34" s="6">
        <v>10000</v>
      </c>
      <c r="C34" s="13">
        <v>0.5</v>
      </c>
      <c r="D34" s="6">
        <f>B34*1.5</f>
        <v>15000</v>
      </c>
      <c r="E34" s="7" t="s">
        <v>109</v>
      </c>
      <c r="F34" s="63">
        <v>0.22463464048299001</v>
      </c>
      <c r="G34" s="64">
        <v>-0.20816141088769699</v>
      </c>
      <c r="H34" s="64">
        <v>0.432796051370687</v>
      </c>
      <c r="I34" s="64">
        <v>3870643.1920666699</v>
      </c>
      <c r="J34" s="64">
        <v>0.153230159291254</v>
      </c>
      <c r="K34" s="64">
        <v>-0.15086852706074699</v>
      </c>
      <c r="L34" s="64">
        <v>0.30409868635199999</v>
      </c>
      <c r="M34" s="64">
        <v>3870613.6893062401</v>
      </c>
      <c r="N34" s="64">
        <v>6.2772733195261301</v>
      </c>
      <c r="O34" s="64">
        <v>-6.2303687804141701</v>
      </c>
      <c r="P34" s="64">
        <v>12.5076420999403</v>
      </c>
      <c r="Q34" s="64">
        <v>3870616.7381201</v>
      </c>
      <c r="R34" s="64">
        <v>4.44420471388091</v>
      </c>
      <c r="S34" s="64">
        <v>-4.4679445577681003</v>
      </c>
      <c r="T34" s="64">
        <v>8.9121492716490103</v>
      </c>
      <c r="U34" s="64">
        <v>3870653.1184776798</v>
      </c>
      <c r="V34" s="64">
        <v>3.0489736448841702</v>
      </c>
      <c r="W34" s="64">
        <v>-2.9510132169455798</v>
      </c>
      <c r="X34" s="64">
        <v>5.9999868618297496</v>
      </c>
      <c r="Y34" s="64">
        <v>3870585.4562866599</v>
      </c>
      <c r="Z34" s="63" t="b">
        <f t="shared" si="0"/>
        <v>1</v>
      </c>
      <c r="AA34" s="64" t="b">
        <f t="shared" si="1"/>
        <v>0</v>
      </c>
      <c r="AB34" s="64" t="b">
        <f t="shared" si="2"/>
        <v>1</v>
      </c>
      <c r="AC34" s="64" t="b">
        <f t="shared" si="3"/>
        <v>0</v>
      </c>
      <c r="AD34" s="64" t="b">
        <f t="shared" si="4"/>
        <v>0</v>
      </c>
      <c r="AE34" s="64" t="b">
        <f t="shared" si="5"/>
        <v>0</v>
      </c>
      <c r="AF34" s="64" t="b">
        <f t="shared" si="6"/>
        <v>0</v>
      </c>
      <c r="AG34" s="64" t="b">
        <f t="shared" si="7"/>
        <v>0</v>
      </c>
      <c r="AH34" s="64" t="b">
        <f t="shared" si="8"/>
        <v>0</v>
      </c>
      <c r="AI34" s="64" t="b">
        <f t="shared" si="9"/>
        <v>0</v>
      </c>
      <c r="AJ34" s="64" t="b">
        <f t="shared" si="10"/>
        <v>0</v>
      </c>
      <c r="AK34" s="64" t="b">
        <f t="shared" si="11"/>
        <v>0</v>
      </c>
      <c r="AL34" s="64" t="b">
        <f t="shared" si="12"/>
        <v>0</v>
      </c>
      <c r="AM34" s="64" t="b">
        <f t="shared" si="13"/>
        <v>0</v>
      </c>
      <c r="AN34" s="64" t="b">
        <f t="shared" si="14"/>
        <v>0</v>
      </c>
      <c r="AO34" s="64" t="b">
        <f t="shared" si="15"/>
        <v>0</v>
      </c>
      <c r="AP34" s="64" t="b">
        <f t="shared" si="16"/>
        <v>0</v>
      </c>
      <c r="AQ34" s="64" t="b">
        <f t="shared" si="17"/>
        <v>0</v>
      </c>
      <c r="AR34" s="64" t="b">
        <f t="shared" si="18"/>
        <v>0</v>
      </c>
      <c r="AS34" s="42" t="b">
        <f t="shared" si="19"/>
        <v>0</v>
      </c>
      <c r="AT34" s="65" t="s">
        <v>102</v>
      </c>
      <c r="AU34" s="66" t="s">
        <v>102</v>
      </c>
    </row>
    <row r="35" spans="1:47" x14ac:dyDescent="0.45">
      <c r="A35" s="5"/>
      <c r="B35" s="6"/>
      <c r="C35" s="6"/>
      <c r="D35" s="6"/>
      <c r="E35" s="7"/>
      <c r="F35" s="63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3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42"/>
      <c r="AT35" s="65"/>
      <c r="AU35" s="66"/>
    </row>
    <row r="36" spans="1:47" x14ac:dyDescent="0.45">
      <c r="A36" s="5" t="s">
        <v>12</v>
      </c>
      <c r="B36" s="6">
        <v>10000</v>
      </c>
      <c r="C36" s="13">
        <v>-0.5</v>
      </c>
      <c r="D36" s="6">
        <f>B36*0.5</f>
        <v>5000</v>
      </c>
      <c r="E36" s="7" t="s">
        <v>110</v>
      </c>
      <c r="F36" s="63">
        <v>0.19451133133100099</v>
      </c>
      <c r="G36" s="64">
        <v>-0.235083007590035</v>
      </c>
      <c r="H36" s="64">
        <v>0.42959433892103599</v>
      </c>
      <c r="I36" s="64">
        <v>3895081.6618343801</v>
      </c>
      <c r="J36" s="64">
        <v>0.11565904476762499</v>
      </c>
      <c r="K36" s="64">
        <v>-0.109897044001268</v>
      </c>
      <c r="L36" s="64">
        <v>0.22555608876889299</v>
      </c>
      <c r="M36" s="64">
        <v>3895163.71466078</v>
      </c>
      <c r="N36" s="64">
        <v>4.6542757407937501</v>
      </c>
      <c r="O36" s="64">
        <v>-4.4219615008863604</v>
      </c>
      <c r="P36" s="64">
        <v>9.0762372416801096</v>
      </c>
      <c r="Q36" s="64">
        <v>3895227.1530350498</v>
      </c>
      <c r="R36" s="64">
        <v>3.4888523354534899</v>
      </c>
      <c r="S36" s="64">
        <v>-2.9727055294319098</v>
      </c>
      <c r="T36" s="64">
        <v>6.4615578648853997</v>
      </c>
      <c r="U36" s="64">
        <v>3895192.3572641602</v>
      </c>
      <c r="V36" s="64">
        <v>2.1938157022608702</v>
      </c>
      <c r="W36" s="64">
        <v>-2.1553066218430201</v>
      </c>
      <c r="X36" s="64">
        <v>4.3491223241038899</v>
      </c>
      <c r="Y36" s="64">
        <v>3895156.4399921801</v>
      </c>
      <c r="Z36" s="63" t="b">
        <f t="shared" si="0"/>
        <v>0</v>
      </c>
      <c r="AA36" s="64" t="b">
        <f t="shared" si="1"/>
        <v>0</v>
      </c>
      <c r="AB36" s="64" t="b">
        <f t="shared" si="2"/>
        <v>0</v>
      </c>
      <c r="AC36" s="64" t="b">
        <f t="shared" si="3"/>
        <v>0</v>
      </c>
      <c r="AD36" s="64" t="b">
        <f t="shared" si="4"/>
        <v>0</v>
      </c>
      <c r="AE36" s="64" t="b">
        <f t="shared" si="5"/>
        <v>0</v>
      </c>
      <c r="AF36" s="64" t="b">
        <f t="shared" si="6"/>
        <v>0</v>
      </c>
      <c r="AG36" s="64" t="b">
        <f t="shared" si="7"/>
        <v>0</v>
      </c>
      <c r="AH36" s="64" t="b">
        <f t="shared" si="8"/>
        <v>0</v>
      </c>
      <c r="AI36" s="64" t="b">
        <f t="shared" si="9"/>
        <v>0</v>
      </c>
      <c r="AJ36" s="64" t="b">
        <f t="shared" si="10"/>
        <v>0</v>
      </c>
      <c r="AK36" s="64" t="b">
        <f t="shared" si="11"/>
        <v>0</v>
      </c>
      <c r="AL36" s="64" t="b">
        <f t="shared" si="12"/>
        <v>0</v>
      </c>
      <c r="AM36" s="64" t="b">
        <f t="shared" si="13"/>
        <v>0</v>
      </c>
      <c r="AN36" s="64" t="b">
        <f t="shared" si="14"/>
        <v>0</v>
      </c>
      <c r="AO36" s="64" t="b">
        <f t="shared" si="15"/>
        <v>0</v>
      </c>
      <c r="AP36" s="64" t="b">
        <f t="shared" si="16"/>
        <v>0</v>
      </c>
      <c r="AQ36" s="64" t="b">
        <f t="shared" si="17"/>
        <v>0</v>
      </c>
      <c r="AR36" s="64" t="b">
        <f t="shared" si="18"/>
        <v>0</v>
      </c>
      <c r="AS36" s="42" t="b">
        <f t="shared" si="19"/>
        <v>0</v>
      </c>
      <c r="AT36" s="65" t="s">
        <v>102</v>
      </c>
      <c r="AU36" s="66" t="s">
        <v>102</v>
      </c>
    </row>
    <row r="37" spans="1:47" x14ac:dyDescent="0.45">
      <c r="A37" s="5" t="s">
        <v>12</v>
      </c>
      <c r="B37" s="6">
        <v>10000</v>
      </c>
      <c r="C37" s="13">
        <v>-0.3</v>
      </c>
      <c r="D37" s="6">
        <f>B37*0.7</f>
        <v>7000</v>
      </c>
      <c r="E37" s="7" t="s">
        <v>110</v>
      </c>
      <c r="F37" s="63">
        <v>0.20825938973198299</v>
      </c>
      <c r="G37" s="64">
        <v>-0.22612376317351099</v>
      </c>
      <c r="H37" s="64">
        <v>0.43438315290549401</v>
      </c>
      <c r="I37" s="64">
        <v>3856889.1170995799</v>
      </c>
      <c r="J37" s="64">
        <v>0.16139191784924101</v>
      </c>
      <c r="K37" s="64">
        <v>-0.15652855399021801</v>
      </c>
      <c r="L37" s="64">
        <v>0.31792047183945799</v>
      </c>
      <c r="M37" s="64">
        <v>3856904.0934708598</v>
      </c>
      <c r="N37" s="64">
        <v>6.5888201589643396</v>
      </c>
      <c r="O37" s="64">
        <v>-6.4041902589071302</v>
      </c>
      <c r="P37" s="64">
        <v>12.993010417871499</v>
      </c>
      <c r="Q37" s="64">
        <v>3856836.2963088499</v>
      </c>
      <c r="R37" s="64">
        <v>4.8279122865629001</v>
      </c>
      <c r="S37" s="64">
        <v>-4.4316486700931899</v>
      </c>
      <c r="T37" s="64">
        <v>9.2595609566560899</v>
      </c>
      <c r="U37" s="64">
        <v>3856795.04056881</v>
      </c>
      <c r="V37" s="64">
        <v>3.1551481675248301</v>
      </c>
      <c r="W37" s="64">
        <v>-3.0803831394164898</v>
      </c>
      <c r="X37" s="64">
        <v>6.2355313069413203</v>
      </c>
      <c r="Y37" s="64">
        <v>3856884.1045382498</v>
      </c>
      <c r="Z37" s="63" t="b">
        <f t="shared" si="0"/>
        <v>0</v>
      </c>
      <c r="AA37" s="64" t="b">
        <f t="shared" si="1"/>
        <v>1</v>
      </c>
      <c r="AB37" s="64" t="b">
        <f t="shared" si="2"/>
        <v>1</v>
      </c>
      <c r="AC37" s="64" t="b">
        <f t="shared" si="3"/>
        <v>1</v>
      </c>
      <c r="AD37" s="64" t="b">
        <f t="shared" si="4"/>
        <v>0</v>
      </c>
      <c r="AE37" s="64" t="b">
        <f t="shared" si="5"/>
        <v>0</v>
      </c>
      <c r="AF37" s="64" t="b">
        <f t="shared" si="6"/>
        <v>0</v>
      </c>
      <c r="AG37" s="64" t="b">
        <f t="shared" si="7"/>
        <v>1</v>
      </c>
      <c r="AH37" s="64" t="b">
        <f t="shared" si="8"/>
        <v>0</v>
      </c>
      <c r="AI37" s="64" t="b">
        <f t="shared" si="9"/>
        <v>0</v>
      </c>
      <c r="AJ37" s="64" t="b">
        <f t="shared" si="10"/>
        <v>0</v>
      </c>
      <c r="AK37" s="64" t="b">
        <f t="shared" si="11"/>
        <v>1</v>
      </c>
      <c r="AL37" s="64" t="b">
        <f t="shared" si="12"/>
        <v>0</v>
      </c>
      <c r="AM37" s="64" t="b">
        <f t="shared" si="13"/>
        <v>0</v>
      </c>
      <c r="AN37" s="64" t="b">
        <f t="shared" si="14"/>
        <v>0</v>
      </c>
      <c r="AO37" s="64" t="b">
        <f t="shared" si="15"/>
        <v>1</v>
      </c>
      <c r="AP37" s="64" t="b">
        <f t="shared" si="16"/>
        <v>0</v>
      </c>
      <c r="AQ37" s="64" t="b">
        <f t="shared" si="17"/>
        <v>0</v>
      </c>
      <c r="AR37" s="64" t="b">
        <f t="shared" si="18"/>
        <v>0</v>
      </c>
      <c r="AS37" s="42" t="b">
        <f t="shared" si="19"/>
        <v>1</v>
      </c>
      <c r="AT37" s="65" t="s">
        <v>102</v>
      </c>
      <c r="AU37" s="66" t="s">
        <v>102</v>
      </c>
    </row>
    <row r="38" spans="1:47" x14ac:dyDescent="0.45">
      <c r="A38" s="5" t="s">
        <v>12</v>
      </c>
      <c r="B38" s="6">
        <v>10000</v>
      </c>
      <c r="C38" s="13">
        <v>0.3</v>
      </c>
      <c r="D38" s="6">
        <f>B38*1.3</f>
        <v>13000</v>
      </c>
      <c r="E38" s="7" t="s">
        <v>110</v>
      </c>
      <c r="F38" s="63">
        <v>0.17100950818156399</v>
      </c>
      <c r="G38" s="64">
        <v>-9.8733990004000002E-2</v>
      </c>
      <c r="H38" s="64">
        <v>0.26974349818556398</v>
      </c>
      <c r="I38" s="64">
        <v>6092818.3827892896</v>
      </c>
      <c r="J38" s="64">
        <v>0.15496261662976199</v>
      </c>
      <c r="K38" s="64">
        <v>-0.229227173926909</v>
      </c>
      <c r="L38" s="64">
        <v>0.38418979055667102</v>
      </c>
      <c r="M38" s="64">
        <v>6092735.7089292398</v>
      </c>
      <c r="N38" s="64">
        <v>4.7260022667736203</v>
      </c>
      <c r="O38" s="64">
        <v>-8.9260285649758195</v>
      </c>
      <c r="P38" s="64">
        <v>13.6520308317494</v>
      </c>
      <c r="Q38" s="64">
        <v>6092950.8978119902</v>
      </c>
      <c r="R38" s="64">
        <v>3.0360025241647302</v>
      </c>
      <c r="S38" s="64">
        <v>-6.6052327585243598</v>
      </c>
      <c r="T38" s="64">
        <v>9.6412352826890899</v>
      </c>
      <c r="U38" s="64">
        <v>6092920.0085640596</v>
      </c>
      <c r="V38" s="64">
        <v>1.8028038125832799</v>
      </c>
      <c r="W38" s="64">
        <v>-4.6291565357935101</v>
      </c>
      <c r="X38" s="64">
        <v>6.4319603483767898</v>
      </c>
      <c r="Y38" s="64">
        <v>6092913.0489013596</v>
      </c>
      <c r="Z38" s="63" t="b">
        <f t="shared" si="0"/>
        <v>0</v>
      </c>
      <c r="AA38" s="64" t="b">
        <f t="shared" si="1"/>
        <v>0</v>
      </c>
      <c r="AB38" s="64" t="b">
        <f t="shared" si="2"/>
        <v>0</v>
      </c>
      <c r="AC38" s="64" t="b">
        <f t="shared" si="3"/>
        <v>0</v>
      </c>
      <c r="AD38" s="64" t="b">
        <f t="shared" si="4"/>
        <v>0</v>
      </c>
      <c r="AE38" s="64" t="b">
        <f t="shared" si="5"/>
        <v>1</v>
      </c>
      <c r="AF38" s="64" t="b">
        <f t="shared" si="6"/>
        <v>0</v>
      </c>
      <c r="AG38" s="64" t="b">
        <f t="shared" si="7"/>
        <v>0</v>
      </c>
      <c r="AH38" s="64" t="b">
        <f t="shared" si="8"/>
        <v>0</v>
      </c>
      <c r="AI38" s="64" t="b">
        <f t="shared" si="9"/>
        <v>0</v>
      </c>
      <c r="AJ38" s="64" t="b">
        <f t="shared" si="10"/>
        <v>0</v>
      </c>
      <c r="AK38" s="64" t="b">
        <f t="shared" si="11"/>
        <v>0</v>
      </c>
      <c r="AL38" s="64" t="b">
        <f t="shared" si="12"/>
        <v>0</v>
      </c>
      <c r="AM38" s="64" t="b">
        <f t="shared" si="13"/>
        <v>1</v>
      </c>
      <c r="AN38" s="64" t="b">
        <f t="shared" si="14"/>
        <v>0</v>
      </c>
      <c r="AO38" s="64" t="b">
        <f t="shared" si="15"/>
        <v>0</v>
      </c>
      <c r="AP38" s="64" t="b">
        <f t="shared" si="16"/>
        <v>0</v>
      </c>
      <c r="AQ38" s="64" t="b">
        <f t="shared" si="17"/>
        <v>1</v>
      </c>
      <c r="AR38" s="64" t="b">
        <f t="shared" si="18"/>
        <v>0</v>
      </c>
      <c r="AS38" s="42" t="b">
        <f t="shared" si="19"/>
        <v>0</v>
      </c>
      <c r="AT38" s="65" t="s">
        <v>102</v>
      </c>
      <c r="AU38" s="66" t="s">
        <v>102</v>
      </c>
    </row>
    <row r="39" spans="1:47" x14ac:dyDescent="0.45">
      <c r="A39" s="5" t="s">
        <v>12</v>
      </c>
      <c r="B39" s="6">
        <v>10000</v>
      </c>
      <c r="C39" s="13">
        <v>0.5</v>
      </c>
      <c r="D39" s="6">
        <f>B39*1.5</f>
        <v>15000</v>
      </c>
      <c r="E39" s="7" t="s">
        <v>110</v>
      </c>
      <c r="F39" s="63">
        <v>0.20684448945180001</v>
      </c>
      <c r="G39" s="64">
        <v>-1.8478748206033301E-3</v>
      </c>
      <c r="H39" s="64">
        <v>0.20869236427240301</v>
      </c>
      <c r="I39" s="64">
        <v>5776080.7842466701</v>
      </c>
      <c r="J39" s="64">
        <v>3.5611129527656701E-2</v>
      </c>
      <c r="K39" s="64">
        <v>-0.32058469441780002</v>
      </c>
      <c r="L39" s="64">
        <v>0.35619582394545701</v>
      </c>
      <c r="M39" s="64">
        <v>7151055.6091272496</v>
      </c>
      <c r="N39" s="64">
        <v>-5.2266898464788003</v>
      </c>
      <c r="O39" s="64">
        <v>-12.016850699084999</v>
      </c>
      <c r="P39" s="64">
        <v>6.7901608526062001</v>
      </c>
      <c r="Q39" s="64">
        <v>752240.35220565903</v>
      </c>
      <c r="R39" s="64">
        <v>-2.7814321200587502</v>
      </c>
      <c r="S39" s="64">
        <v>-8.3904368064646704</v>
      </c>
      <c r="T39" s="64">
        <v>5.6090046864059202</v>
      </c>
      <c r="U39" s="64">
        <v>7221803.9979277803</v>
      </c>
      <c r="V39" s="64">
        <v>-1.7764399254550001</v>
      </c>
      <c r="W39" s="64">
        <v>-5.5208527329613304</v>
      </c>
      <c r="X39" s="64">
        <v>3.7444128075063299</v>
      </c>
      <c r="Y39" s="64">
        <v>7259686.76436284</v>
      </c>
      <c r="Z39" s="63" t="b">
        <f t="shared" si="0"/>
        <v>0</v>
      </c>
      <c r="AA39" s="64" t="b">
        <f t="shared" si="1"/>
        <v>0</v>
      </c>
      <c r="AB39" s="64" t="b">
        <f t="shared" si="2"/>
        <v>0</v>
      </c>
      <c r="AC39" s="64" t="b">
        <f t="shared" si="3"/>
        <v>0</v>
      </c>
      <c r="AD39" s="64" t="b">
        <f t="shared" si="4"/>
        <v>0</v>
      </c>
      <c r="AE39" s="64" t="b">
        <f t="shared" si="5"/>
        <v>0</v>
      </c>
      <c r="AF39" s="64" t="b">
        <f t="shared" si="6"/>
        <v>0</v>
      </c>
      <c r="AG39" s="64" t="b">
        <f t="shared" si="7"/>
        <v>0</v>
      </c>
      <c r="AH39" s="64" t="b">
        <f t="shared" si="8"/>
        <v>0</v>
      </c>
      <c r="AI39" s="64" t="b">
        <f t="shared" si="9"/>
        <v>0</v>
      </c>
      <c r="AJ39" s="64" t="b">
        <f t="shared" si="10"/>
        <v>0</v>
      </c>
      <c r="AK39" s="64" t="b">
        <f t="shared" si="11"/>
        <v>0</v>
      </c>
      <c r="AL39" s="64" t="b">
        <f t="shared" si="12"/>
        <v>0</v>
      </c>
      <c r="AM39" s="64" t="b">
        <f t="shared" si="13"/>
        <v>0</v>
      </c>
      <c r="AN39" s="64" t="b">
        <f t="shared" si="14"/>
        <v>0</v>
      </c>
      <c r="AO39" s="64" t="b">
        <f t="shared" si="15"/>
        <v>0</v>
      </c>
      <c r="AP39" s="64" t="b">
        <f t="shared" si="16"/>
        <v>0</v>
      </c>
      <c r="AQ39" s="64" t="b">
        <f t="shared" si="17"/>
        <v>0</v>
      </c>
      <c r="AR39" s="64" t="b">
        <f t="shared" si="18"/>
        <v>0</v>
      </c>
      <c r="AS39" s="42" t="b">
        <f t="shared" si="19"/>
        <v>0</v>
      </c>
      <c r="AT39" s="65" t="s">
        <v>102</v>
      </c>
      <c r="AU39" s="66" t="s">
        <v>102</v>
      </c>
    </row>
    <row r="40" spans="1:47" x14ac:dyDescent="0.45">
      <c r="A40" s="5"/>
      <c r="B40" s="6"/>
      <c r="C40" s="6"/>
      <c r="D40" s="6"/>
      <c r="E40" s="7"/>
      <c r="F40" s="63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3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42"/>
      <c r="AT40" s="65"/>
      <c r="AU40" s="66"/>
    </row>
    <row r="41" spans="1:47" x14ac:dyDescent="0.45">
      <c r="A41" s="5" t="s">
        <v>13</v>
      </c>
      <c r="B41" s="6">
        <v>10000</v>
      </c>
      <c r="C41" s="13">
        <v>-0.5</v>
      </c>
      <c r="D41" s="6">
        <f>B41*0.5</f>
        <v>5000</v>
      </c>
      <c r="E41" s="7" t="s">
        <v>111</v>
      </c>
      <c r="F41" s="63">
        <v>0.219613500604142</v>
      </c>
      <c r="G41" s="64">
        <v>-0.18603985928609801</v>
      </c>
      <c r="H41" s="64">
        <v>0.40565335989023998</v>
      </c>
      <c r="I41" s="64">
        <v>4120305.8535946701</v>
      </c>
      <c r="J41" s="64">
        <v>0.19805773478873501</v>
      </c>
      <c r="K41" s="64">
        <v>-0.22858852768607699</v>
      </c>
      <c r="L41" s="64">
        <v>0.42664626247481102</v>
      </c>
      <c r="M41" s="64">
        <v>4120306.6354706599</v>
      </c>
      <c r="N41" s="64">
        <v>8.9423382078899607</v>
      </c>
      <c r="O41" s="64">
        <v>-9.0179541677338193</v>
      </c>
      <c r="P41" s="64">
        <v>17.960292375623801</v>
      </c>
      <c r="Q41" s="64">
        <v>4120284.3929124302</v>
      </c>
      <c r="R41" s="64">
        <v>6.1869045305432602</v>
      </c>
      <c r="S41" s="64">
        <v>-6.5773005323669498</v>
      </c>
      <c r="T41" s="64">
        <v>12.7642050629102</v>
      </c>
      <c r="U41" s="64">
        <v>4120319.52874794</v>
      </c>
      <c r="V41" s="64">
        <v>4.3712457998529599</v>
      </c>
      <c r="W41" s="64">
        <v>-4.2028847065338102</v>
      </c>
      <c r="X41" s="64">
        <v>8.5741305063867692</v>
      </c>
      <c r="Y41" s="64">
        <v>4120269.32472202</v>
      </c>
      <c r="Z41" s="63" t="b">
        <f t="shared" si="0"/>
        <v>1</v>
      </c>
      <c r="AA41" s="64" t="b">
        <f t="shared" si="1"/>
        <v>0</v>
      </c>
      <c r="AB41" s="64" t="b">
        <f t="shared" si="2"/>
        <v>0</v>
      </c>
      <c r="AC41" s="64" t="b">
        <f t="shared" si="3"/>
        <v>0</v>
      </c>
      <c r="AD41" s="64" t="b">
        <f t="shared" si="4"/>
        <v>0</v>
      </c>
      <c r="AE41" s="64" t="b">
        <f t="shared" si="5"/>
        <v>1</v>
      </c>
      <c r="AF41" s="64" t="b">
        <f t="shared" si="6"/>
        <v>0</v>
      </c>
      <c r="AG41" s="64" t="b">
        <f t="shared" si="7"/>
        <v>0</v>
      </c>
      <c r="AH41" s="64" t="b">
        <f t="shared" si="8"/>
        <v>0</v>
      </c>
      <c r="AI41" s="64" t="b">
        <f t="shared" si="9"/>
        <v>0</v>
      </c>
      <c r="AJ41" s="64" t="b">
        <f t="shared" si="10"/>
        <v>0</v>
      </c>
      <c r="AK41" s="64" t="b">
        <f t="shared" si="11"/>
        <v>0</v>
      </c>
      <c r="AL41" s="64" t="b">
        <f t="shared" si="12"/>
        <v>0</v>
      </c>
      <c r="AM41" s="64" t="b">
        <f t="shared" si="13"/>
        <v>1</v>
      </c>
      <c r="AN41" s="64" t="b">
        <f t="shared" si="14"/>
        <v>0</v>
      </c>
      <c r="AO41" s="64" t="b">
        <f t="shared" si="15"/>
        <v>0</v>
      </c>
      <c r="AP41" s="64" t="b">
        <f t="shared" si="16"/>
        <v>0</v>
      </c>
      <c r="AQ41" s="64" t="b">
        <f t="shared" si="17"/>
        <v>0</v>
      </c>
      <c r="AR41" s="64" t="b">
        <f t="shared" si="18"/>
        <v>0</v>
      </c>
      <c r="AS41" s="42" t="b">
        <f t="shared" si="19"/>
        <v>0</v>
      </c>
      <c r="AT41" s="65" t="s">
        <v>102</v>
      </c>
      <c r="AU41" s="66" t="s">
        <v>102</v>
      </c>
    </row>
    <row r="42" spans="1:47" x14ac:dyDescent="0.45">
      <c r="A42" s="5" t="s">
        <v>13</v>
      </c>
      <c r="B42" s="6">
        <v>10000</v>
      </c>
      <c r="C42" s="13">
        <v>-0.3</v>
      </c>
      <c r="D42" s="6">
        <f>B42*0.7</f>
        <v>7000</v>
      </c>
      <c r="E42" s="7" t="s">
        <v>111</v>
      </c>
      <c r="F42" s="63">
        <v>0.21942602957122001</v>
      </c>
      <c r="G42" s="64">
        <v>-0.199873520142926</v>
      </c>
      <c r="H42" s="64">
        <v>0.41929954971414601</v>
      </c>
      <c r="I42" s="64">
        <v>3990889.4961825698</v>
      </c>
      <c r="J42" s="64">
        <v>0.21147723488477199</v>
      </c>
      <c r="K42" s="64">
        <v>-0.22808707782339399</v>
      </c>
      <c r="L42" s="64">
        <v>0.43956431270816598</v>
      </c>
      <c r="M42" s="64">
        <v>3990894.93926387</v>
      </c>
      <c r="N42" s="64">
        <v>9.2164278362160292</v>
      </c>
      <c r="O42" s="64">
        <v>-9.2031737145288393</v>
      </c>
      <c r="P42" s="64">
        <v>18.4196015507449</v>
      </c>
      <c r="Q42" s="64">
        <v>3990906.2611792898</v>
      </c>
      <c r="R42" s="64">
        <v>6.4842944294402702</v>
      </c>
      <c r="S42" s="64">
        <v>-6.62728613037826</v>
      </c>
      <c r="T42" s="64">
        <v>13.111580559818499</v>
      </c>
      <c r="U42" s="64">
        <v>3990894.9504414499</v>
      </c>
      <c r="V42" s="64">
        <v>4.4846262316697096</v>
      </c>
      <c r="W42" s="64">
        <v>-4.3354313970000797</v>
      </c>
      <c r="X42" s="64">
        <v>8.8200576286697903</v>
      </c>
      <c r="Y42" s="64">
        <v>3991036.1754666599</v>
      </c>
      <c r="Z42" s="63" t="b">
        <f t="shared" si="0"/>
        <v>1</v>
      </c>
      <c r="AA42" s="64" t="b">
        <f t="shared" si="1"/>
        <v>0</v>
      </c>
      <c r="AB42" s="64" t="b">
        <f t="shared" si="2"/>
        <v>0</v>
      </c>
      <c r="AC42" s="64" t="b">
        <f t="shared" si="3"/>
        <v>0</v>
      </c>
      <c r="AD42" s="64" t="b">
        <f t="shared" si="4"/>
        <v>0</v>
      </c>
      <c r="AE42" s="64" t="b">
        <f t="shared" si="5"/>
        <v>1</v>
      </c>
      <c r="AF42" s="64" t="b">
        <f t="shared" si="6"/>
        <v>0</v>
      </c>
      <c r="AG42" s="64" t="b">
        <f t="shared" si="7"/>
        <v>0</v>
      </c>
      <c r="AH42" s="64" t="b">
        <f t="shared" si="8"/>
        <v>1</v>
      </c>
      <c r="AI42" s="64" t="b">
        <f t="shared" si="9"/>
        <v>1</v>
      </c>
      <c r="AJ42" s="64" t="b">
        <f t="shared" si="10"/>
        <v>1</v>
      </c>
      <c r="AK42" s="64" t="b">
        <f t="shared" si="11"/>
        <v>0</v>
      </c>
      <c r="AL42" s="64" t="b">
        <f t="shared" si="12"/>
        <v>0</v>
      </c>
      <c r="AM42" s="64" t="b">
        <f t="shared" si="13"/>
        <v>1</v>
      </c>
      <c r="AN42" s="64" t="b">
        <f t="shared" si="14"/>
        <v>1</v>
      </c>
      <c r="AO42" s="64" t="b">
        <f t="shared" si="15"/>
        <v>0</v>
      </c>
      <c r="AP42" s="64" t="b">
        <f t="shared" si="16"/>
        <v>1</v>
      </c>
      <c r="AQ42" s="64" t="b">
        <f t="shared" si="17"/>
        <v>1</v>
      </c>
      <c r="AR42" s="64" t="b">
        <f t="shared" si="18"/>
        <v>1</v>
      </c>
      <c r="AS42" s="42" t="b">
        <f t="shared" si="19"/>
        <v>0</v>
      </c>
      <c r="AT42" s="65" t="s">
        <v>102</v>
      </c>
      <c r="AU42" s="66" t="s">
        <v>102</v>
      </c>
    </row>
    <row r="43" spans="1:47" x14ac:dyDescent="0.45">
      <c r="A43" s="5" t="s">
        <v>13</v>
      </c>
      <c r="B43" s="6">
        <v>10000</v>
      </c>
      <c r="C43" s="13">
        <v>0.3</v>
      </c>
      <c r="D43" s="6">
        <f>B43*1.3</f>
        <v>13000</v>
      </c>
      <c r="E43" s="7" t="s">
        <v>111</v>
      </c>
      <c r="F43" s="63">
        <v>0.218776119507508</v>
      </c>
      <c r="G43" s="64">
        <v>-0.24073154303935801</v>
      </c>
      <c r="H43" s="64">
        <v>0.45950766254686598</v>
      </c>
      <c r="I43" s="64">
        <v>3650606.03685197</v>
      </c>
      <c r="J43" s="64">
        <v>0.251370244645439</v>
      </c>
      <c r="K43" s="64">
        <v>-0.22673535523775801</v>
      </c>
      <c r="L43" s="64">
        <v>0.47810559988319701</v>
      </c>
      <c r="M43" s="64">
        <v>3650566.00395633</v>
      </c>
      <c r="N43" s="64">
        <v>9.8967677724970997</v>
      </c>
      <c r="O43" s="64">
        <v>-9.6411783540772191</v>
      </c>
      <c r="P43" s="64">
        <v>19.537946126574301</v>
      </c>
      <c r="Q43" s="64">
        <v>3650516.6067793202</v>
      </c>
      <c r="R43" s="64">
        <v>7.28393668644103</v>
      </c>
      <c r="S43" s="64">
        <v>-6.6866811448802501</v>
      </c>
      <c r="T43" s="64">
        <v>13.970617831321301</v>
      </c>
      <c r="U43" s="64">
        <v>3650561.3872863799</v>
      </c>
      <c r="V43" s="64">
        <v>4.7706462484278598</v>
      </c>
      <c r="W43" s="64">
        <v>-4.66249948456821</v>
      </c>
      <c r="X43" s="64">
        <v>9.43314573299606</v>
      </c>
      <c r="Y43" s="64">
        <v>3650613.9535155701</v>
      </c>
      <c r="Z43" s="63" t="b">
        <f t="shared" si="0"/>
        <v>1</v>
      </c>
      <c r="AA43" s="64" t="b">
        <f t="shared" si="1"/>
        <v>0</v>
      </c>
      <c r="AB43" s="64" t="b">
        <f t="shared" si="2"/>
        <v>0</v>
      </c>
      <c r="AC43" s="64" t="b">
        <f t="shared" si="3"/>
        <v>0</v>
      </c>
      <c r="AD43" s="64" t="b">
        <f t="shared" si="4"/>
        <v>0</v>
      </c>
      <c r="AE43" s="64" t="b">
        <f t="shared" si="5"/>
        <v>1</v>
      </c>
      <c r="AF43" s="64" t="b">
        <f t="shared" si="6"/>
        <v>1</v>
      </c>
      <c r="AG43" s="64" t="b">
        <f t="shared" si="7"/>
        <v>0</v>
      </c>
      <c r="AH43" s="64" t="b">
        <f t="shared" si="8"/>
        <v>1</v>
      </c>
      <c r="AI43" s="64" t="b">
        <f t="shared" si="9"/>
        <v>1</v>
      </c>
      <c r="AJ43" s="64" t="b">
        <f t="shared" si="10"/>
        <v>1</v>
      </c>
      <c r="AK43" s="64" t="b">
        <f t="shared" si="11"/>
        <v>0</v>
      </c>
      <c r="AL43" s="64" t="b">
        <f t="shared" si="12"/>
        <v>1</v>
      </c>
      <c r="AM43" s="64" t="b">
        <f t="shared" si="13"/>
        <v>1</v>
      </c>
      <c r="AN43" s="64" t="b">
        <f t="shared" si="14"/>
        <v>1</v>
      </c>
      <c r="AO43" s="64" t="b">
        <f t="shared" si="15"/>
        <v>0</v>
      </c>
      <c r="AP43" s="64" t="b">
        <f t="shared" si="16"/>
        <v>1</v>
      </c>
      <c r="AQ43" s="64" t="b">
        <f t="shared" si="17"/>
        <v>1</v>
      </c>
      <c r="AR43" s="64" t="b">
        <f t="shared" si="18"/>
        <v>1</v>
      </c>
      <c r="AS43" s="42" t="b">
        <f t="shared" si="19"/>
        <v>0</v>
      </c>
      <c r="AT43" s="65" t="s">
        <v>102</v>
      </c>
      <c r="AU43" s="66" t="s">
        <v>102</v>
      </c>
    </row>
    <row r="44" spans="1:47" x14ac:dyDescent="0.45">
      <c r="A44" s="5" t="s">
        <v>13</v>
      </c>
      <c r="B44" s="6">
        <v>10000</v>
      </c>
      <c r="C44" s="13">
        <v>0.5</v>
      </c>
      <c r="D44" s="6">
        <f>B44*1.5</f>
        <v>15000</v>
      </c>
      <c r="E44" s="7" t="s">
        <v>111</v>
      </c>
      <c r="F44" s="63">
        <v>0.21842052660806699</v>
      </c>
      <c r="G44" s="64">
        <v>-0.25436053712926698</v>
      </c>
      <c r="H44" s="64">
        <v>0.47278106373733397</v>
      </c>
      <c r="I44" s="64">
        <v>3552484.55735568</v>
      </c>
      <c r="J44" s="64">
        <v>0.26481058944776997</v>
      </c>
      <c r="K44" s="64">
        <v>-0.226277780787561</v>
      </c>
      <c r="L44" s="64">
        <v>0.49108837023533197</v>
      </c>
      <c r="M44" s="64">
        <v>3552513.3075321498</v>
      </c>
      <c r="N44" s="64">
        <v>10.0993210596738</v>
      </c>
      <c r="O44" s="64">
        <v>-9.7560739956833498</v>
      </c>
      <c r="P44" s="64">
        <v>19.855395055357199</v>
      </c>
      <c r="Q44" s="64">
        <v>3552568.6286347201</v>
      </c>
      <c r="R44" s="64">
        <v>7.5256070912592197</v>
      </c>
      <c r="S44" s="64">
        <v>-6.68672050629546</v>
      </c>
      <c r="T44" s="64">
        <v>14.212327597554699</v>
      </c>
      <c r="U44" s="64">
        <v>3552598.351911</v>
      </c>
      <c r="V44" s="64">
        <v>4.84259009572735</v>
      </c>
      <c r="W44" s="64">
        <v>-4.7656018404617599</v>
      </c>
      <c r="X44" s="64">
        <v>9.6081919361891099</v>
      </c>
      <c r="Y44" s="64">
        <v>3552738.7288595801</v>
      </c>
      <c r="Z44" s="63" t="b">
        <f t="shared" si="0"/>
        <v>1</v>
      </c>
      <c r="AA44" s="64" t="b">
        <f t="shared" si="1"/>
        <v>0</v>
      </c>
      <c r="AB44" s="64" t="b">
        <f t="shared" si="2"/>
        <v>0</v>
      </c>
      <c r="AC44" s="64" t="b">
        <f t="shared" si="3"/>
        <v>0</v>
      </c>
      <c r="AD44" s="64" t="b">
        <f t="shared" si="4"/>
        <v>0</v>
      </c>
      <c r="AE44" s="64" t="b">
        <f t="shared" si="5"/>
        <v>1</v>
      </c>
      <c r="AF44" s="64" t="b">
        <f t="shared" si="6"/>
        <v>0</v>
      </c>
      <c r="AG44" s="64" t="b">
        <f t="shared" si="7"/>
        <v>0</v>
      </c>
      <c r="AH44" s="64" t="b">
        <f t="shared" si="8"/>
        <v>1</v>
      </c>
      <c r="AI44" s="64" t="b">
        <f t="shared" si="9"/>
        <v>1</v>
      </c>
      <c r="AJ44" s="64" t="b">
        <f t="shared" si="10"/>
        <v>1</v>
      </c>
      <c r="AK44" s="64" t="b">
        <f t="shared" si="11"/>
        <v>0</v>
      </c>
      <c r="AL44" s="64" t="b">
        <f t="shared" si="12"/>
        <v>0</v>
      </c>
      <c r="AM44" s="64" t="b">
        <f t="shared" si="13"/>
        <v>1</v>
      </c>
      <c r="AN44" s="64" t="b">
        <f t="shared" si="14"/>
        <v>1</v>
      </c>
      <c r="AO44" s="64" t="b">
        <f t="shared" si="15"/>
        <v>0</v>
      </c>
      <c r="AP44" s="64" t="b">
        <f t="shared" si="16"/>
        <v>1</v>
      </c>
      <c r="AQ44" s="64" t="b">
        <f t="shared" si="17"/>
        <v>1</v>
      </c>
      <c r="AR44" s="64" t="b">
        <f t="shared" si="18"/>
        <v>1</v>
      </c>
      <c r="AS44" s="42" t="b">
        <f t="shared" si="19"/>
        <v>0</v>
      </c>
      <c r="AT44" s="65" t="s">
        <v>102</v>
      </c>
      <c r="AU44" s="66" t="s">
        <v>102</v>
      </c>
    </row>
    <row r="45" spans="1:47" x14ac:dyDescent="0.45">
      <c r="A45" s="5"/>
      <c r="B45" s="6"/>
      <c r="C45" s="6"/>
      <c r="D45" s="6"/>
      <c r="E45" s="7"/>
      <c r="F45" s="63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3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42"/>
      <c r="AT45" s="65"/>
      <c r="AU45" s="66"/>
    </row>
    <row r="46" spans="1:47" x14ac:dyDescent="0.45">
      <c r="A46" s="5" t="s">
        <v>14</v>
      </c>
      <c r="B46" s="6">
        <v>10000</v>
      </c>
      <c r="C46" s="13">
        <v>-0.5</v>
      </c>
      <c r="D46" s="6">
        <f>B46*0.5</f>
        <v>5000</v>
      </c>
      <c r="E46" s="7" t="s">
        <v>112</v>
      </c>
      <c r="F46" s="63">
        <v>0.25017164030860001</v>
      </c>
      <c r="G46" s="64">
        <v>0.11876031805249999</v>
      </c>
      <c r="H46" s="64">
        <v>0.1314113222561</v>
      </c>
      <c r="I46" s="64" t="s">
        <v>101</v>
      </c>
      <c r="J46" s="64">
        <v>-9.4190876783149996E-2</v>
      </c>
      <c r="K46" s="64">
        <v>-0.25833786439779999</v>
      </c>
      <c r="L46" s="64">
        <v>0.16414698761464999</v>
      </c>
      <c r="M46" s="64" t="s">
        <v>101</v>
      </c>
      <c r="N46" s="64">
        <v>9.9313122599999901E-2</v>
      </c>
      <c r="O46" s="64">
        <v>-13.36751791194</v>
      </c>
      <c r="P46" s="64">
        <v>13.46683103454</v>
      </c>
      <c r="Q46" s="64">
        <v>174049.12800135001</v>
      </c>
      <c r="R46" s="64">
        <v>9.9929256317269992</v>
      </c>
      <c r="S46" s="64" t="s">
        <v>101</v>
      </c>
      <c r="T46" s="64" t="s">
        <v>101</v>
      </c>
      <c r="U46" s="64" t="s">
        <v>101</v>
      </c>
      <c r="V46" s="64">
        <v>5.1845756919359998</v>
      </c>
      <c r="W46" s="64" t="s">
        <v>101</v>
      </c>
      <c r="X46" s="64" t="s">
        <v>101</v>
      </c>
      <c r="Y46" s="64" t="s">
        <v>101</v>
      </c>
      <c r="Z46" s="63" t="b">
        <f t="shared" si="0"/>
        <v>0</v>
      </c>
      <c r="AA46" s="64" t="b">
        <f t="shared" si="1"/>
        <v>0</v>
      </c>
      <c r="AB46" s="64" t="b">
        <f t="shared" si="2"/>
        <v>0</v>
      </c>
      <c r="AC46" s="64" t="b">
        <f t="shared" si="3"/>
        <v>0</v>
      </c>
      <c r="AD46" s="64" t="b">
        <f t="shared" si="4"/>
        <v>0</v>
      </c>
      <c r="AE46" s="64" t="b">
        <f t="shared" si="5"/>
        <v>0</v>
      </c>
      <c r="AF46" s="64" t="b">
        <f t="shared" si="6"/>
        <v>0</v>
      </c>
      <c r="AG46" s="64" t="b">
        <f t="shared" si="7"/>
        <v>0</v>
      </c>
      <c r="AH46" s="64" t="b">
        <f t="shared" si="8"/>
        <v>0</v>
      </c>
      <c r="AI46" s="64" t="b">
        <f t="shared" si="9"/>
        <v>0</v>
      </c>
      <c r="AJ46" s="64" t="b">
        <f t="shared" si="10"/>
        <v>0</v>
      </c>
      <c r="AK46" s="64" t="b">
        <f t="shared" si="11"/>
        <v>0</v>
      </c>
      <c r="AL46" s="64" t="b">
        <f t="shared" si="12"/>
        <v>0</v>
      </c>
      <c r="AM46" s="64" t="b">
        <f t="shared" si="13"/>
        <v>0</v>
      </c>
      <c r="AN46" s="64" t="b">
        <f t="shared" si="14"/>
        <v>0</v>
      </c>
      <c r="AO46" s="64" t="b">
        <f t="shared" si="15"/>
        <v>0</v>
      </c>
      <c r="AP46" s="64" t="b">
        <f t="shared" si="16"/>
        <v>0</v>
      </c>
      <c r="AQ46" s="64" t="b">
        <f t="shared" si="17"/>
        <v>0</v>
      </c>
      <c r="AR46" s="64" t="b">
        <f t="shared" si="18"/>
        <v>0</v>
      </c>
      <c r="AS46" s="42" t="b">
        <f t="shared" si="19"/>
        <v>0</v>
      </c>
      <c r="AT46" s="65" t="s">
        <v>102</v>
      </c>
      <c r="AU46" s="66" t="s">
        <v>102</v>
      </c>
    </row>
    <row r="47" spans="1:47" x14ac:dyDescent="0.45">
      <c r="A47" s="5" t="s">
        <v>14</v>
      </c>
      <c r="B47" s="6">
        <v>10000</v>
      </c>
      <c r="C47" s="13">
        <v>-0.3</v>
      </c>
      <c r="D47" s="6">
        <f>B47*0.7</f>
        <v>7000</v>
      </c>
      <c r="E47" s="7" t="s">
        <v>112</v>
      </c>
      <c r="F47" s="63">
        <v>0.2227979763357</v>
      </c>
      <c r="G47" s="64">
        <v>7.4689377457270001E-2</v>
      </c>
      <c r="H47" s="64">
        <v>0.14810859887843</v>
      </c>
      <c r="I47" s="64">
        <v>9944212.7276681792</v>
      </c>
      <c r="J47" s="64">
        <v>-5.1149119316614998E-2</v>
      </c>
      <c r="K47" s="64">
        <v>-0.23563150812854999</v>
      </c>
      <c r="L47" s="64">
        <v>0.18448238881193499</v>
      </c>
      <c r="M47" s="64">
        <v>10964661.587937299</v>
      </c>
      <c r="N47" s="64">
        <v>-10.423145095374</v>
      </c>
      <c r="O47" s="64">
        <v>-12.823918697857501</v>
      </c>
      <c r="P47" s="64">
        <v>2.4007736024835</v>
      </c>
      <c r="Q47" s="64">
        <v>144106.285287693</v>
      </c>
      <c r="R47" s="64">
        <v>-6.8221040034525</v>
      </c>
      <c r="S47" s="64">
        <v>-8.8806087388609996</v>
      </c>
      <c r="T47" s="64">
        <v>2.0585047354085</v>
      </c>
      <c r="U47" s="64">
        <v>11199924.9824796</v>
      </c>
      <c r="V47" s="64">
        <v>-5.619243722987</v>
      </c>
      <c r="W47" s="64">
        <v>-6.8449860591695</v>
      </c>
      <c r="X47" s="64">
        <v>1.2257423361824999</v>
      </c>
      <c r="Y47" s="64">
        <v>11195610.380577199</v>
      </c>
      <c r="Z47" s="63" t="b">
        <f t="shared" si="0"/>
        <v>1</v>
      </c>
      <c r="AA47" s="64" t="b">
        <f t="shared" si="1"/>
        <v>0</v>
      </c>
      <c r="AB47" s="64" t="b">
        <f t="shared" si="2"/>
        <v>0</v>
      </c>
      <c r="AC47" s="64" t="b">
        <f t="shared" si="3"/>
        <v>0</v>
      </c>
      <c r="AD47" s="64" t="b">
        <f t="shared" si="4"/>
        <v>0</v>
      </c>
      <c r="AE47" s="64" t="b">
        <f t="shared" si="5"/>
        <v>1</v>
      </c>
      <c r="AF47" s="64" t="b">
        <f t="shared" si="6"/>
        <v>0</v>
      </c>
      <c r="AG47" s="64" t="b">
        <f t="shared" si="7"/>
        <v>0</v>
      </c>
      <c r="AH47" s="64" t="b">
        <f t="shared" si="8"/>
        <v>0</v>
      </c>
      <c r="AI47" s="64" t="b">
        <f t="shared" si="9"/>
        <v>0</v>
      </c>
      <c r="AJ47" s="64" t="b">
        <f t="shared" si="10"/>
        <v>0</v>
      </c>
      <c r="AK47" s="64" t="b">
        <f t="shared" si="11"/>
        <v>0</v>
      </c>
      <c r="AL47" s="64" t="b">
        <f t="shared" si="12"/>
        <v>0</v>
      </c>
      <c r="AM47" s="64" t="b">
        <f t="shared" si="13"/>
        <v>0</v>
      </c>
      <c r="AN47" s="64" t="b">
        <f t="shared" si="14"/>
        <v>0</v>
      </c>
      <c r="AO47" s="64" t="b">
        <f t="shared" si="15"/>
        <v>0</v>
      </c>
      <c r="AP47" s="64" t="b">
        <f t="shared" si="16"/>
        <v>0</v>
      </c>
      <c r="AQ47" s="64" t="b">
        <f t="shared" si="17"/>
        <v>0</v>
      </c>
      <c r="AR47" s="64" t="b">
        <f t="shared" si="18"/>
        <v>0</v>
      </c>
      <c r="AS47" s="42" t="b">
        <f t="shared" si="19"/>
        <v>0</v>
      </c>
      <c r="AT47" s="65" t="s">
        <v>102</v>
      </c>
      <c r="AU47" s="66" t="s">
        <v>102</v>
      </c>
    </row>
    <row r="48" spans="1:47" x14ac:dyDescent="0.45">
      <c r="A48" s="5" t="s">
        <v>14</v>
      </c>
      <c r="B48" s="6">
        <v>10000</v>
      </c>
      <c r="C48" s="13">
        <v>0.3</v>
      </c>
      <c r="D48" s="6">
        <f>B48*1.3</f>
        <v>13000</v>
      </c>
      <c r="E48" s="7" t="s">
        <v>112</v>
      </c>
      <c r="F48" s="63">
        <v>0.19924854692212399</v>
      </c>
      <c r="G48" s="64">
        <v>-0.18213902757740899</v>
      </c>
      <c r="H48" s="64">
        <v>0.38138757449953298</v>
      </c>
      <c r="I48" s="64">
        <v>4372812.3351209396</v>
      </c>
      <c r="J48" s="64">
        <v>0.19460682203982399</v>
      </c>
      <c r="K48" s="64">
        <v>-0.208831979742094</v>
      </c>
      <c r="L48" s="64">
        <v>0.40343880178191699</v>
      </c>
      <c r="M48" s="64">
        <v>4372839.2853678102</v>
      </c>
      <c r="N48" s="64">
        <v>7.3136789194829603</v>
      </c>
      <c r="O48" s="64">
        <v>-7.2542816528890004</v>
      </c>
      <c r="P48" s="64">
        <v>14.567960572372</v>
      </c>
      <c r="Q48" s="64">
        <v>4372716.2829177799</v>
      </c>
      <c r="R48" s="64">
        <v>5.1618063787649602</v>
      </c>
      <c r="S48" s="64">
        <v>-5.1902757136145903</v>
      </c>
      <c r="T48" s="64">
        <v>10.352082092379501</v>
      </c>
      <c r="U48" s="64">
        <v>4372705.7351994403</v>
      </c>
      <c r="V48" s="64">
        <v>3.5492891205797701</v>
      </c>
      <c r="W48" s="64">
        <v>-3.4002519331052699</v>
      </c>
      <c r="X48" s="64">
        <v>6.9495410536850404</v>
      </c>
      <c r="Y48" s="64">
        <v>4372751.7239200901</v>
      </c>
      <c r="Z48" s="63" t="b">
        <f t="shared" si="0"/>
        <v>0</v>
      </c>
      <c r="AA48" s="64" t="b">
        <f t="shared" si="1"/>
        <v>0</v>
      </c>
      <c r="AB48" s="64" t="b">
        <f t="shared" si="2"/>
        <v>0</v>
      </c>
      <c r="AC48" s="64" t="b">
        <f t="shared" si="3"/>
        <v>0</v>
      </c>
      <c r="AD48" s="64" t="b">
        <f t="shared" si="4"/>
        <v>0</v>
      </c>
      <c r="AE48" s="64" t="b">
        <f t="shared" si="5"/>
        <v>0</v>
      </c>
      <c r="AF48" s="64" t="b">
        <f t="shared" si="6"/>
        <v>0</v>
      </c>
      <c r="AG48" s="64" t="b">
        <f t="shared" si="7"/>
        <v>0</v>
      </c>
      <c r="AH48" s="64" t="b">
        <f t="shared" si="8"/>
        <v>0</v>
      </c>
      <c r="AI48" s="64" t="b">
        <f t="shared" si="9"/>
        <v>0</v>
      </c>
      <c r="AJ48" s="64" t="b">
        <f t="shared" si="10"/>
        <v>0</v>
      </c>
      <c r="AK48" s="64" t="b">
        <f t="shared" si="11"/>
        <v>0</v>
      </c>
      <c r="AL48" s="64" t="b">
        <f t="shared" si="12"/>
        <v>0</v>
      </c>
      <c r="AM48" s="64" t="b">
        <f t="shared" si="13"/>
        <v>0</v>
      </c>
      <c r="AN48" s="64" t="b">
        <f t="shared" si="14"/>
        <v>0</v>
      </c>
      <c r="AO48" s="64" t="b">
        <f t="shared" si="15"/>
        <v>0</v>
      </c>
      <c r="AP48" s="64" t="b">
        <f t="shared" si="16"/>
        <v>0</v>
      </c>
      <c r="AQ48" s="64" t="b">
        <f t="shared" si="17"/>
        <v>0</v>
      </c>
      <c r="AR48" s="64" t="b">
        <f t="shared" si="18"/>
        <v>0</v>
      </c>
      <c r="AS48" s="42" t="b">
        <f t="shared" si="19"/>
        <v>0</v>
      </c>
      <c r="AT48" s="65" t="s">
        <v>102</v>
      </c>
      <c r="AU48" s="66" t="s">
        <v>102</v>
      </c>
    </row>
    <row r="49" spans="1:47" x14ac:dyDescent="0.45">
      <c r="A49" s="5" t="s">
        <v>14</v>
      </c>
      <c r="B49" s="6">
        <v>10000</v>
      </c>
      <c r="C49" s="13">
        <v>0.5</v>
      </c>
      <c r="D49" s="6">
        <f>B49*1.5</f>
        <v>15000</v>
      </c>
      <c r="E49" s="7" t="s">
        <v>112</v>
      </c>
      <c r="F49" s="63">
        <v>0.192497868807216</v>
      </c>
      <c r="G49" s="64">
        <v>-0.16329390110692699</v>
      </c>
      <c r="H49" s="64">
        <v>0.35579176991414202</v>
      </c>
      <c r="I49" s="64">
        <v>4673974.6712039802</v>
      </c>
      <c r="J49" s="64">
        <v>0.175799844353806</v>
      </c>
      <c r="K49" s="64">
        <v>-0.20218201373283301</v>
      </c>
      <c r="L49" s="64">
        <v>0.37798185808663898</v>
      </c>
      <c r="M49" s="64">
        <v>4674085.0178140895</v>
      </c>
      <c r="N49" s="64">
        <v>6.3987903915800404</v>
      </c>
      <c r="O49" s="64">
        <v>-6.3695990008787797</v>
      </c>
      <c r="P49" s="64">
        <v>12.768389392458801</v>
      </c>
      <c r="Q49" s="64">
        <v>4674256.5953659099</v>
      </c>
      <c r="R49" s="64">
        <v>4.4674050937888197</v>
      </c>
      <c r="S49" s="64">
        <v>-4.5974477986537003</v>
      </c>
      <c r="T49" s="64">
        <v>9.06485289244252</v>
      </c>
      <c r="U49" s="64">
        <v>4674179.7069437103</v>
      </c>
      <c r="V49" s="64">
        <v>3.1287006668900101</v>
      </c>
      <c r="W49" s="64">
        <v>-2.9512556075376399</v>
      </c>
      <c r="X49" s="64">
        <v>6.0799562744276496</v>
      </c>
      <c r="Y49" s="64">
        <v>4674292.4125032602</v>
      </c>
      <c r="Z49" s="63" t="b">
        <f t="shared" si="0"/>
        <v>0</v>
      </c>
      <c r="AA49" s="64" t="b">
        <f t="shared" si="1"/>
        <v>0</v>
      </c>
      <c r="AB49" s="64" t="b">
        <f t="shared" si="2"/>
        <v>0</v>
      </c>
      <c r="AC49" s="64" t="b">
        <f t="shared" si="3"/>
        <v>0</v>
      </c>
      <c r="AD49" s="64" t="b">
        <f t="shared" si="4"/>
        <v>0</v>
      </c>
      <c r="AE49" s="64" t="b">
        <f t="shared" si="5"/>
        <v>0</v>
      </c>
      <c r="AF49" s="64" t="b">
        <f t="shared" si="6"/>
        <v>0</v>
      </c>
      <c r="AG49" s="64" t="b">
        <f t="shared" si="7"/>
        <v>0</v>
      </c>
      <c r="AH49" s="64" t="b">
        <f t="shared" si="8"/>
        <v>0</v>
      </c>
      <c r="AI49" s="64" t="b">
        <f t="shared" si="9"/>
        <v>0</v>
      </c>
      <c r="AJ49" s="64" t="b">
        <f t="shared" si="10"/>
        <v>0</v>
      </c>
      <c r="AK49" s="64" t="b">
        <f t="shared" si="11"/>
        <v>0</v>
      </c>
      <c r="AL49" s="64" t="b">
        <f t="shared" si="12"/>
        <v>0</v>
      </c>
      <c r="AM49" s="64" t="b">
        <f t="shared" si="13"/>
        <v>0</v>
      </c>
      <c r="AN49" s="64" t="b">
        <f t="shared" si="14"/>
        <v>0</v>
      </c>
      <c r="AO49" s="64" t="b">
        <f t="shared" si="15"/>
        <v>0</v>
      </c>
      <c r="AP49" s="64" t="b">
        <f t="shared" si="16"/>
        <v>0</v>
      </c>
      <c r="AQ49" s="64" t="b">
        <f t="shared" si="17"/>
        <v>0</v>
      </c>
      <c r="AR49" s="64" t="b">
        <f t="shared" si="18"/>
        <v>0</v>
      </c>
      <c r="AS49" s="42" t="b">
        <f t="shared" si="19"/>
        <v>0</v>
      </c>
      <c r="AT49" s="65" t="s">
        <v>102</v>
      </c>
      <c r="AU49" s="66" t="s">
        <v>102</v>
      </c>
    </row>
    <row r="50" spans="1:47" x14ac:dyDescent="0.45">
      <c r="A50" s="5"/>
      <c r="B50" s="6"/>
      <c r="C50" s="6"/>
      <c r="D50" s="6"/>
      <c r="E50" s="7"/>
      <c r="F50" s="63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3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42"/>
      <c r="AT50" s="65"/>
      <c r="AU50" s="66"/>
    </row>
    <row r="51" spans="1:47" x14ac:dyDescent="0.45">
      <c r="A51" s="5" t="s">
        <v>15</v>
      </c>
      <c r="B51" s="6">
        <v>500000</v>
      </c>
      <c r="C51" s="13">
        <v>-0.5</v>
      </c>
      <c r="D51" s="6">
        <f>B51*0.5</f>
        <v>250000</v>
      </c>
      <c r="E51" s="7" t="s">
        <v>113</v>
      </c>
      <c r="F51" s="63">
        <v>0.16583334326295501</v>
      </c>
      <c r="G51" s="64">
        <v>-0.16995965968568399</v>
      </c>
      <c r="H51" s="64">
        <v>0.33579300294863901</v>
      </c>
      <c r="I51" s="64">
        <v>4942285.7940536803</v>
      </c>
      <c r="J51" s="64">
        <v>0.181879698672606</v>
      </c>
      <c r="K51" s="64">
        <v>-0.17488771978905299</v>
      </c>
      <c r="L51" s="64">
        <v>0.35676741846165899</v>
      </c>
      <c r="M51" s="64">
        <v>4942191.38849755</v>
      </c>
      <c r="N51" s="64">
        <v>4.4317173022751897</v>
      </c>
      <c r="O51" s="64">
        <v>-4.3112107620483799</v>
      </c>
      <c r="P51" s="64">
        <v>8.7429280643235607</v>
      </c>
      <c r="Q51" s="64">
        <v>4942216.6600321503</v>
      </c>
      <c r="R51" s="64">
        <v>3.1927543895954198</v>
      </c>
      <c r="S51" s="64">
        <v>-2.9806929395328501</v>
      </c>
      <c r="T51" s="64">
        <v>6.1734473291282796</v>
      </c>
      <c r="U51" s="64">
        <v>4942290.2458409602</v>
      </c>
      <c r="V51" s="64">
        <v>2.1078063220729302</v>
      </c>
      <c r="W51" s="64">
        <v>-2.0139879538443699</v>
      </c>
      <c r="X51" s="64">
        <v>4.1217942759172903</v>
      </c>
      <c r="Y51" s="64">
        <v>4942152.1879419498</v>
      </c>
      <c r="Z51" s="63" t="b">
        <f t="shared" si="0"/>
        <v>0</v>
      </c>
      <c r="AA51" s="64" t="b">
        <f t="shared" si="1"/>
        <v>0</v>
      </c>
      <c r="AB51" s="64" t="b">
        <f t="shared" si="2"/>
        <v>0</v>
      </c>
      <c r="AC51" s="64" t="b">
        <f t="shared" si="3"/>
        <v>0</v>
      </c>
      <c r="AD51" s="64" t="b">
        <f t="shared" si="4"/>
        <v>0</v>
      </c>
      <c r="AE51" s="64" t="b">
        <f t="shared" si="5"/>
        <v>0</v>
      </c>
      <c r="AF51" s="64" t="b">
        <f t="shared" si="6"/>
        <v>0</v>
      </c>
      <c r="AG51" s="64" t="b">
        <f t="shared" si="7"/>
        <v>0</v>
      </c>
      <c r="AH51" s="64" t="b">
        <f t="shared" si="8"/>
        <v>0</v>
      </c>
      <c r="AI51" s="64" t="b">
        <f t="shared" si="9"/>
        <v>0</v>
      </c>
      <c r="AJ51" s="64" t="b">
        <f t="shared" si="10"/>
        <v>0</v>
      </c>
      <c r="AK51" s="64" t="b">
        <f t="shared" si="11"/>
        <v>0</v>
      </c>
      <c r="AL51" s="64" t="b">
        <f t="shared" si="12"/>
        <v>0</v>
      </c>
      <c r="AM51" s="64" t="b">
        <f t="shared" si="13"/>
        <v>0</v>
      </c>
      <c r="AN51" s="64" t="b">
        <f t="shared" si="14"/>
        <v>0</v>
      </c>
      <c r="AO51" s="64" t="b">
        <f t="shared" si="15"/>
        <v>0</v>
      </c>
      <c r="AP51" s="64" t="b">
        <f t="shared" si="16"/>
        <v>0</v>
      </c>
      <c r="AQ51" s="64" t="b">
        <f t="shared" si="17"/>
        <v>0</v>
      </c>
      <c r="AR51" s="64" t="b">
        <f t="shared" si="18"/>
        <v>0</v>
      </c>
      <c r="AS51" s="42" t="b">
        <f t="shared" si="19"/>
        <v>0</v>
      </c>
      <c r="AT51" s="65" t="s">
        <v>102</v>
      </c>
      <c r="AU51" s="66" t="s">
        <v>102</v>
      </c>
    </row>
    <row r="52" spans="1:47" x14ac:dyDescent="0.45">
      <c r="A52" s="5" t="s">
        <v>15</v>
      </c>
      <c r="B52" s="6">
        <v>500000</v>
      </c>
      <c r="C52" s="13">
        <v>-0.3</v>
      </c>
      <c r="D52" s="6">
        <f>B52*0.7</f>
        <v>350000</v>
      </c>
      <c r="E52" s="7" t="s">
        <v>113</v>
      </c>
      <c r="F52" s="63">
        <v>0.18740514374662801</v>
      </c>
      <c r="G52" s="64">
        <v>-0.189761275604895</v>
      </c>
      <c r="H52" s="64">
        <v>0.37716641935152301</v>
      </c>
      <c r="I52" s="64">
        <v>4419605.1947864797</v>
      </c>
      <c r="J52" s="64">
        <v>0.20223440391264599</v>
      </c>
      <c r="K52" s="64">
        <v>-0.197110505956893</v>
      </c>
      <c r="L52" s="64">
        <v>0.39934490986953902</v>
      </c>
      <c r="M52" s="64">
        <v>4419572.6739892298</v>
      </c>
      <c r="N52" s="64">
        <v>6.4413858983354801</v>
      </c>
      <c r="O52" s="64">
        <v>-6.3210743235130797</v>
      </c>
      <c r="P52" s="64">
        <v>12.762460221848601</v>
      </c>
      <c r="Q52" s="64">
        <v>4419729.3268090198</v>
      </c>
      <c r="R52" s="64">
        <v>4.6320351494023502</v>
      </c>
      <c r="S52" s="64">
        <v>-4.4203581701935599</v>
      </c>
      <c r="T52" s="64">
        <v>9.0523933195959199</v>
      </c>
      <c r="U52" s="64">
        <v>4419637.6640379801</v>
      </c>
      <c r="V52" s="64">
        <v>3.0851741863957498</v>
      </c>
      <c r="W52" s="64">
        <v>-2.9832538534975201</v>
      </c>
      <c r="X52" s="64">
        <v>6.06842803989327</v>
      </c>
      <c r="Y52" s="64">
        <v>4419774.1129172901</v>
      </c>
      <c r="Z52" s="63" t="b">
        <f t="shared" si="0"/>
        <v>0</v>
      </c>
      <c r="AA52" s="64" t="b">
        <f t="shared" si="1"/>
        <v>0</v>
      </c>
      <c r="AB52" s="64" t="b">
        <f t="shared" si="2"/>
        <v>0</v>
      </c>
      <c r="AC52" s="64" t="b">
        <f t="shared" si="3"/>
        <v>0</v>
      </c>
      <c r="AD52" s="64" t="b">
        <f t="shared" si="4"/>
        <v>0</v>
      </c>
      <c r="AE52" s="64" t="b">
        <f t="shared" si="5"/>
        <v>0</v>
      </c>
      <c r="AF52" s="64" t="b">
        <f t="shared" si="6"/>
        <v>0</v>
      </c>
      <c r="AG52" s="64" t="b">
        <f t="shared" si="7"/>
        <v>0</v>
      </c>
      <c r="AH52" s="64" t="b">
        <f t="shared" si="8"/>
        <v>0</v>
      </c>
      <c r="AI52" s="64" t="b">
        <f t="shared" si="9"/>
        <v>0</v>
      </c>
      <c r="AJ52" s="64" t="b">
        <f t="shared" si="10"/>
        <v>0</v>
      </c>
      <c r="AK52" s="64" t="b">
        <f t="shared" si="11"/>
        <v>0</v>
      </c>
      <c r="AL52" s="64" t="b">
        <f t="shared" si="12"/>
        <v>0</v>
      </c>
      <c r="AM52" s="64" t="b">
        <f t="shared" si="13"/>
        <v>0</v>
      </c>
      <c r="AN52" s="64" t="b">
        <f t="shared" si="14"/>
        <v>0</v>
      </c>
      <c r="AO52" s="64" t="b">
        <f t="shared" si="15"/>
        <v>0</v>
      </c>
      <c r="AP52" s="64" t="b">
        <f t="shared" si="16"/>
        <v>0</v>
      </c>
      <c r="AQ52" s="64" t="b">
        <f t="shared" si="17"/>
        <v>0</v>
      </c>
      <c r="AR52" s="64" t="b">
        <f t="shared" si="18"/>
        <v>0</v>
      </c>
      <c r="AS52" s="42" t="b">
        <f t="shared" si="19"/>
        <v>0</v>
      </c>
      <c r="AT52" s="65" t="s">
        <v>102</v>
      </c>
      <c r="AU52" s="66" t="s">
        <v>102</v>
      </c>
    </row>
    <row r="53" spans="1:47" x14ac:dyDescent="0.45">
      <c r="A53" s="5" t="s">
        <v>15</v>
      </c>
      <c r="B53" s="6">
        <v>500000</v>
      </c>
      <c r="C53" s="13">
        <v>0.3</v>
      </c>
      <c r="D53" s="6">
        <f>B53*1.3</f>
        <v>650000</v>
      </c>
      <c r="E53" s="7" t="s">
        <v>113</v>
      </c>
      <c r="F53" s="63">
        <v>0.18834528309393</v>
      </c>
      <c r="G53" s="64">
        <v>-0.107931500358784</v>
      </c>
      <c r="H53" s="64">
        <v>0.29627678345271302</v>
      </c>
      <c r="I53" s="64">
        <v>5573194.7663739696</v>
      </c>
      <c r="J53" s="64">
        <v>0.12314904221162699</v>
      </c>
      <c r="K53" s="64">
        <v>-0.20140630708433499</v>
      </c>
      <c r="L53" s="64">
        <v>0.32455534929596203</v>
      </c>
      <c r="M53" s="64">
        <v>5578044.5932584601</v>
      </c>
      <c r="N53" s="64">
        <v>3.7756109866370098</v>
      </c>
      <c r="O53" s="64">
        <v>-9.4604224407076405</v>
      </c>
      <c r="P53" s="64">
        <v>13.2360334273446</v>
      </c>
      <c r="Q53" s="64">
        <v>5576734.1003505196</v>
      </c>
      <c r="R53" s="64">
        <v>2.2936549708229399</v>
      </c>
      <c r="S53" s="64">
        <v>-7.0875289487105304</v>
      </c>
      <c r="T53" s="64">
        <v>9.3811839195334699</v>
      </c>
      <c r="U53" s="64">
        <v>5577203.4443562804</v>
      </c>
      <c r="V53" s="64">
        <v>1.0803495322702199</v>
      </c>
      <c r="W53" s="64">
        <v>-5.2030164785308699</v>
      </c>
      <c r="X53" s="64">
        <v>6.2833660108010898</v>
      </c>
      <c r="Y53" s="64">
        <v>5577596.9766750801</v>
      </c>
      <c r="Z53" s="63" t="b">
        <f t="shared" si="0"/>
        <v>0</v>
      </c>
      <c r="AA53" s="64" t="b">
        <f t="shared" si="1"/>
        <v>0</v>
      </c>
      <c r="AB53" s="64" t="b">
        <f t="shared" si="2"/>
        <v>0</v>
      </c>
      <c r="AC53" s="64" t="b">
        <f t="shared" si="3"/>
        <v>0</v>
      </c>
      <c r="AD53" s="64" t="b">
        <f t="shared" si="4"/>
        <v>0</v>
      </c>
      <c r="AE53" s="64" t="b">
        <f t="shared" si="5"/>
        <v>0</v>
      </c>
      <c r="AF53" s="64" t="b">
        <f t="shared" si="6"/>
        <v>0</v>
      </c>
      <c r="AG53" s="64" t="b">
        <f t="shared" si="7"/>
        <v>0</v>
      </c>
      <c r="AH53" s="64" t="b">
        <f t="shared" si="8"/>
        <v>0</v>
      </c>
      <c r="AI53" s="64" t="b">
        <f t="shared" si="9"/>
        <v>1</v>
      </c>
      <c r="AJ53" s="64" t="b">
        <f t="shared" si="10"/>
        <v>0</v>
      </c>
      <c r="AK53" s="64" t="b">
        <f t="shared" si="11"/>
        <v>0</v>
      </c>
      <c r="AL53" s="64" t="b">
        <f t="shared" si="12"/>
        <v>0</v>
      </c>
      <c r="AM53" s="64" t="b">
        <f t="shared" si="13"/>
        <v>1</v>
      </c>
      <c r="AN53" s="64" t="b">
        <f t="shared" si="14"/>
        <v>0</v>
      </c>
      <c r="AO53" s="64" t="b">
        <f t="shared" si="15"/>
        <v>0</v>
      </c>
      <c r="AP53" s="64" t="b">
        <f t="shared" si="16"/>
        <v>0</v>
      </c>
      <c r="AQ53" s="64" t="b">
        <f t="shared" si="17"/>
        <v>0</v>
      </c>
      <c r="AR53" s="64" t="b">
        <f t="shared" si="18"/>
        <v>0</v>
      </c>
      <c r="AS53" s="42" t="b">
        <f t="shared" si="19"/>
        <v>0</v>
      </c>
      <c r="AT53" s="65" t="s">
        <v>102</v>
      </c>
      <c r="AU53" s="66" t="s">
        <v>102</v>
      </c>
    </row>
    <row r="54" spans="1:47" x14ac:dyDescent="0.45">
      <c r="A54" s="5" t="s">
        <v>15</v>
      </c>
      <c r="B54" s="6">
        <v>500000</v>
      </c>
      <c r="C54" s="13">
        <v>0.5</v>
      </c>
      <c r="D54" s="6">
        <f>B54*1.5</f>
        <v>750000</v>
      </c>
      <c r="E54" s="7" t="s">
        <v>113</v>
      </c>
      <c r="F54" s="63">
        <v>0.24839674893970001</v>
      </c>
      <c r="G54" s="64">
        <v>0.110558967493135</v>
      </c>
      <c r="H54" s="64">
        <v>0.137837781446565</v>
      </c>
      <c r="I54" s="64">
        <v>9634807.4249510393</v>
      </c>
      <c r="J54" s="64">
        <v>-8.7854372556080002E-2</v>
      </c>
      <c r="K54" s="64">
        <v>-0.25987827915930001</v>
      </c>
      <c r="L54" s="64">
        <v>0.17202390660322001</v>
      </c>
      <c r="M54" s="64">
        <v>11003084.0756044</v>
      </c>
      <c r="N54" s="64">
        <v>-12.136087865446999</v>
      </c>
      <c r="O54" s="64">
        <v>-13.366310828274999</v>
      </c>
      <c r="P54" s="64">
        <v>1.2302229628279999</v>
      </c>
      <c r="Q54" s="64">
        <v>389502.36812370201</v>
      </c>
      <c r="R54" s="64">
        <v>-7.3750515497269999</v>
      </c>
      <c r="S54" s="64">
        <v>-9.7192314851549995</v>
      </c>
      <c r="T54" s="64">
        <v>2.344179935428</v>
      </c>
      <c r="U54" s="64" t="s">
        <v>101</v>
      </c>
      <c r="V54" s="64">
        <v>-5.3244556513039996</v>
      </c>
      <c r="W54" s="64">
        <v>-6.7361675387600002</v>
      </c>
      <c r="X54" s="64">
        <v>1.411711887456</v>
      </c>
      <c r="Y54" s="64" t="s">
        <v>101</v>
      </c>
      <c r="Z54" s="63" t="b">
        <f t="shared" si="0"/>
        <v>0</v>
      </c>
      <c r="AA54" s="64" t="b">
        <f t="shared" si="1"/>
        <v>0</v>
      </c>
      <c r="AB54" s="64" t="b">
        <f t="shared" si="2"/>
        <v>0</v>
      </c>
      <c r="AC54" s="64" t="b">
        <f t="shared" si="3"/>
        <v>0</v>
      </c>
      <c r="AD54" s="64" t="b">
        <f t="shared" si="4"/>
        <v>0</v>
      </c>
      <c r="AE54" s="64" t="b">
        <f t="shared" si="5"/>
        <v>0</v>
      </c>
      <c r="AF54" s="64" t="b">
        <f t="shared" si="6"/>
        <v>0</v>
      </c>
      <c r="AG54" s="64" t="b">
        <f t="shared" si="7"/>
        <v>0</v>
      </c>
      <c r="AH54" s="64" t="b">
        <f t="shared" si="8"/>
        <v>0</v>
      </c>
      <c r="AI54" s="64" t="b">
        <f t="shared" si="9"/>
        <v>0</v>
      </c>
      <c r="AJ54" s="64" t="b">
        <f t="shared" si="10"/>
        <v>0</v>
      </c>
      <c r="AK54" s="64" t="b">
        <f t="shared" si="11"/>
        <v>0</v>
      </c>
      <c r="AL54" s="64" t="b">
        <f t="shared" si="12"/>
        <v>0</v>
      </c>
      <c r="AM54" s="64" t="b">
        <f t="shared" si="13"/>
        <v>0</v>
      </c>
      <c r="AN54" s="64" t="b">
        <f t="shared" si="14"/>
        <v>0</v>
      </c>
      <c r="AO54" s="64" t="b">
        <f t="shared" si="15"/>
        <v>0</v>
      </c>
      <c r="AP54" s="64" t="b">
        <f t="shared" si="16"/>
        <v>0</v>
      </c>
      <c r="AQ54" s="64" t="b">
        <f t="shared" si="17"/>
        <v>0</v>
      </c>
      <c r="AR54" s="64" t="b">
        <f t="shared" si="18"/>
        <v>0</v>
      </c>
      <c r="AS54" s="42" t="b">
        <f t="shared" si="19"/>
        <v>0</v>
      </c>
      <c r="AT54" s="65" t="s">
        <v>102</v>
      </c>
      <c r="AU54" s="66" t="s">
        <v>102</v>
      </c>
    </row>
    <row r="55" spans="1:47" x14ac:dyDescent="0.45">
      <c r="A55" s="5"/>
      <c r="B55" s="6"/>
      <c r="C55" s="6"/>
      <c r="D55" s="6"/>
      <c r="E55" s="7"/>
      <c r="F55" s="63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3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42"/>
      <c r="AT55" s="65"/>
      <c r="AU55" s="66"/>
    </row>
    <row r="56" spans="1:47" x14ac:dyDescent="0.45">
      <c r="A56" s="5" t="s">
        <v>16</v>
      </c>
      <c r="B56" s="6">
        <v>10000</v>
      </c>
      <c r="C56" s="13">
        <v>-0.5</v>
      </c>
      <c r="D56" s="6">
        <f>B56*0.5</f>
        <v>5000</v>
      </c>
      <c r="E56" s="7" t="s">
        <v>114</v>
      </c>
      <c r="F56" s="63">
        <v>0.22137756018611399</v>
      </c>
      <c r="G56" s="64">
        <v>-0.221541695900563</v>
      </c>
      <c r="H56" s="64">
        <v>0.44291925608667698</v>
      </c>
      <c r="I56" s="64">
        <v>3786079.3996978002</v>
      </c>
      <c r="J56" s="64">
        <v>0.232529560835328</v>
      </c>
      <c r="K56" s="64">
        <v>-0.22955819587260201</v>
      </c>
      <c r="L56" s="64">
        <v>0.46208775670793001</v>
      </c>
      <c r="M56" s="64">
        <v>3786131.3526091101</v>
      </c>
      <c r="N56" s="64">
        <v>9.6352752305174203</v>
      </c>
      <c r="O56" s="64">
        <v>-9.5492585870555597</v>
      </c>
      <c r="P56" s="64">
        <v>19.184533817573001</v>
      </c>
      <c r="Q56" s="64">
        <v>3786143.3031804701</v>
      </c>
      <c r="R56" s="64">
        <v>6.9560530568118599</v>
      </c>
      <c r="S56" s="64">
        <v>-6.7348239643446597</v>
      </c>
      <c r="T56" s="64">
        <v>13.690877021156499</v>
      </c>
      <c r="U56" s="64">
        <v>3786157.5289194598</v>
      </c>
      <c r="V56" s="64">
        <v>4.6793800016106601</v>
      </c>
      <c r="W56" s="64">
        <v>-4.5499058067179297</v>
      </c>
      <c r="X56" s="64">
        <v>9.2292858083285907</v>
      </c>
      <c r="Y56" s="64">
        <v>3786062.7489123601</v>
      </c>
      <c r="Z56" s="63" t="b">
        <f t="shared" si="0"/>
        <v>1</v>
      </c>
      <c r="AA56" s="64" t="b">
        <f t="shared" si="1"/>
        <v>1</v>
      </c>
      <c r="AB56" s="64" t="b">
        <f t="shared" si="2"/>
        <v>1</v>
      </c>
      <c r="AC56" s="64" t="b">
        <f t="shared" si="3"/>
        <v>1</v>
      </c>
      <c r="AD56" s="64" t="b">
        <f t="shared" si="4"/>
        <v>1</v>
      </c>
      <c r="AE56" s="64" t="b">
        <f t="shared" si="5"/>
        <v>1</v>
      </c>
      <c r="AF56" s="64" t="b">
        <f t="shared" si="6"/>
        <v>1</v>
      </c>
      <c r="AG56" s="64" t="b">
        <f t="shared" si="7"/>
        <v>1</v>
      </c>
      <c r="AH56" s="64" t="b">
        <f t="shared" si="8"/>
        <v>1</v>
      </c>
      <c r="AI56" s="64" t="b">
        <f t="shared" si="9"/>
        <v>1</v>
      </c>
      <c r="AJ56" s="64" t="b">
        <f t="shared" si="10"/>
        <v>1</v>
      </c>
      <c r="AK56" s="64" t="b">
        <f t="shared" si="11"/>
        <v>1</v>
      </c>
      <c r="AL56" s="64" t="b">
        <f t="shared" si="12"/>
        <v>1</v>
      </c>
      <c r="AM56" s="64" t="b">
        <f t="shared" si="13"/>
        <v>1</v>
      </c>
      <c r="AN56" s="64" t="b">
        <f t="shared" si="14"/>
        <v>1</v>
      </c>
      <c r="AO56" s="64" t="b">
        <f t="shared" si="15"/>
        <v>1</v>
      </c>
      <c r="AP56" s="64" t="b">
        <f t="shared" si="16"/>
        <v>1</v>
      </c>
      <c r="AQ56" s="64" t="b">
        <f t="shared" si="17"/>
        <v>1</v>
      </c>
      <c r="AR56" s="64" t="b">
        <f t="shared" si="18"/>
        <v>1</v>
      </c>
      <c r="AS56" s="42" t="b">
        <f t="shared" si="19"/>
        <v>1</v>
      </c>
      <c r="AT56" s="65" t="s">
        <v>104</v>
      </c>
      <c r="AU56" s="66" t="s">
        <v>104</v>
      </c>
    </row>
    <row r="57" spans="1:47" x14ac:dyDescent="0.45">
      <c r="A57" s="5" t="s">
        <v>16</v>
      </c>
      <c r="B57" s="6">
        <v>10000</v>
      </c>
      <c r="C57" s="13">
        <v>-0.3</v>
      </c>
      <c r="D57" s="6">
        <f>B57*0.7</f>
        <v>7000</v>
      </c>
      <c r="E57" s="7" t="s">
        <v>114</v>
      </c>
      <c r="F57" s="63">
        <v>0.22021199358235499</v>
      </c>
      <c r="G57" s="64">
        <v>-0.220699922805427</v>
      </c>
      <c r="H57" s="64">
        <v>0.44091191638778199</v>
      </c>
      <c r="I57" s="64">
        <v>3801620.6309567099</v>
      </c>
      <c r="J57" s="64">
        <v>0.23173047431961599</v>
      </c>
      <c r="K57" s="64">
        <v>-0.22842873804247299</v>
      </c>
      <c r="L57" s="64">
        <v>0.46015921236208901</v>
      </c>
      <c r="M57" s="64">
        <v>3801568.4568276699</v>
      </c>
      <c r="N57" s="64">
        <v>9.5926260155483298</v>
      </c>
      <c r="O57" s="64">
        <v>-9.4899149740162301</v>
      </c>
      <c r="P57" s="64">
        <v>19.082540989564599</v>
      </c>
      <c r="Q57" s="64">
        <v>3801602.4952629702</v>
      </c>
      <c r="R57" s="64">
        <v>6.9207363037137002</v>
      </c>
      <c r="S57" s="64">
        <v>-6.6967246220598797</v>
      </c>
      <c r="T57" s="64">
        <v>13.617460925773599</v>
      </c>
      <c r="U57" s="64">
        <v>3801628.3263159301</v>
      </c>
      <c r="V57" s="64">
        <v>4.6558401892627703</v>
      </c>
      <c r="W57" s="64">
        <v>-4.5223846973019004</v>
      </c>
      <c r="X57" s="64">
        <v>9.1782248865646601</v>
      </c>
      <c r="Y57" s="64">
        <v>3801494.6668249802</v>
      </c>
      <c r="Z57" s="63" t="b">
        <f t="shared" si="0"/>
        <v>1</v>
      </c>
      <c r="AA57" s="64" t="b">
        <f t="shared" si="1"/>
        <v>1</v>
      </c>
      <c r="AB57" s="64" t="b">
        <f t="shared" si="2"/>
        <v>1</v>
      </c>
      <c r="AC57" s="64" t="b">
        <f t="shared" si="3"/>
        <v>1</v>
      </c>
      <c r="AD57" s="64" t="b">
        <f t="shared" si="4"/>
        <v>1</v>
      </c>
      <c r="AE57" s="64" t="b">
        <f t="shared" si="5"/>
        <v>1</v>
      </c>
      <c r="AF57" s="64" t="b">
        <f t="shared" si="6"/>
        <v>1</v>
      </c>
      <c r="AG57" s="64" t="b">
        <f t="shared" si="7"/>
        <v>1</v>
      </c>
      <c r="AH57" s="64" t="b">
        <f t="shared" si="8"/>
        <v>1</v>
      </c>
      <c r="AI57" s="64" t="b">
        <f t="shared" si="9"/>
        <v>1</v>
      </c>
      <c r="AJ57" s="64" t="b">
        <f t="shared" si="10"/>
        <v>1</v>
      </c>
      <c r="AK57" s="64" t="b">
        <f t="shared" si="11"/>
        <v>1</v>
      </c>
      <c r="AL57" s="64" t="b">
        <f t="shared" si="12"/>
        <v>1</v>
      </c>
      <c r="AM57" s="64" t="b">
        <f t="shared" si="13"/>
        <v>1</v>
      </c>
      <c r="AN57" s="64" t="b">
        <f t="shared" si="14"/>
        <v>1</v>
      </c>
      <c r="AO57" s="64" t="b">
        <f t="shared" si="15"/>
        <v>1</v>
      </c>
      <c r="AP57" s="64" t="b">
        <f t="shared" si="16"/>
        <v>1</v>
      </c>
      <c r="AQ57" s="64" t="b">
        <f t="shared" si="17"/>
        <v>1</v>
      </c>
      <c r="AR57" s="64" t="b">
        <f t="shared" si="18"/>
        <v>1</v>
      </c>
      <c r="AS57" s="42" t="b">
        <f t="shared" si="19"/>
        <v>1</v>
      </c>
      <c r="AT57" s="65" t="s">
        <v>104</v>
      </c>
      <c r="AU57" s="66" t="s">
        <v>104</v>
      </c>
    </row>
    <row r="58" spans="1:47" x14ac:dyDescent="0.45">
      <c r="A58" s="5" t="s">
        <v>16</v>
      </c>
      <c r="B58" s="6">
        <v>10000</v>
      </c>
      <c r="C58" s="13">
        <v>0.3</v>
      </c>
      <c r="D58" s="6">
        <f>B58*1.3</f>
        <v>13000</v>
      </c>
      <c r="E58" s="7" t="s">
        <v>114</v>
      </c>
      <c r="F58" s="63">
        <v>0.21875836743673499</v>
      </c>
      <c r="G58" s="64">
        <v>-0.22006600353556399</v>
      </c>
      <c r="H58" s="64">
        <v>0.43882437097229898</v>
      </c>
      <c r="I58" s="64">
        <v>3818772.17718744</v>
      </c>
      <c r="J58" s="64">
        <v>0.23113653742661799</v>
      </c>
      <c r="K58" s="64">
        <v>-0.227022916794579</v>
      </c>
      <c r="L58" s="64">
        <v>0.45815945422119703</v>
      </c>
      <c r="M58" s="64">
        <v>3818820.3456506301</v>
      </c>
      <c r="N58" s="64">
        <v>9.5606575919467591</v>
      </c>
      <c r="O58" s="64">
        <v>-9.4166774823327408</v>
      </c>
      <c r="P58" s="64">
        <v>18.977335074279502</v>
      </c>
      <c r="Q58" s="64">
        <v>3818896.5929683601</v>
      </c>
      <c r="R58" s="64">
        <v>6.8827852560098997</v>
      </c>
      <c r="S58" s="64">
        <v>-6.6585132358796697</v>
      </c>
      <c r="T58" s="64">
        <v>13.5412984918896</v>
      </c>
      <c r="U58" s="64">
        <v>3818821.3720774702</v>
      </c>
      <c r="V58" s="64">
        <v>4.6300495584536403</v>
      </c>
      <c r="W58" s="64">
        <v>-4.4964633304856401</v>
      </c>
      <c r="X58" s="64">
        <v>9.1265128889392901</v>
      </c>
      <c r="Y58" s="64">
        <v>3818864.1006239001</v>
      </c>
      <c r="Z58" s="63" t="b">
        <f t="shared" si="0"/>
        <v>1</v>
      </c>
      <c r="AA58" s="64" t="b">
        <f t="shared" si="1"/>
        <v>1</v>
      </c>
      <c r="AB58" s="64" t="b">
        <f t="shared" si="2"/>
        <v>1</v>
      </c>
      <c r="AC58" s="64" t="b">
        <f t="shared" si="3"/>
        <v>1</v>
      </c>
      <c r="AD58" s="64" t="b">
        <f t="shared" si="4"/>
        <v>1</v>
      </c>
      <c r="AE58" s="64" t="b">
        <f t="shared" si="5"/>
        <v>1</v>
      </c>
      <c r="AF58" s="64" t="b">
        <f t="shared" si="6"/>
        <v>1</v>
      </c>
      <c r="AG58" s="64" t="b">
        <f t="shared" si="7"/>
        <v>1</v>
      </c>
      <c r="AH58" s="64" t="b">
        <f t="shared" si="8"/>
        <v>1</v>
      </c>
      <c r="AI58" s="64" t="b">
        <f t="shared" si="9"/>
        <v>1</v>
      </c>
      <c r="AJ58" s="64" t="b">
        <f t="shared" si="10"/>
        <v>1</v>
      </c>
      <c r="AK58" s="64" t="b">
        <f t="shared" si="11"/>
        <v>1</v>
      </c>
      <c r="AL58" s="64" t="b">
        <f t="shared" si="12"/>
        <v>1</v>
      </c>
      <c r="AM58" s="64" t="b">
        <f t="shared" si="13"/>
        <v>1</v>
      </c>
      <c r="AN58" s="64" t="b">
        <f t="shared" si="14"/>
        <v>1</v>
      </c>
      <c r="AO58" s="64" t="b">
        <f t="shared" si="15"/>
        <v>1</v>
      </c>
      <c r="AP58" s="64" t="b">
        <f t="shared" si="16"/>
        <v>1</v>
      </c>
      <c r="AQ58" s="64" t="b">
        <f t="shared" si="17"/>
        <v>1</v>
      </c>
      <c r="AR58" s="64" t="b">
        <f t="shared" si="18"/>
        <v>1</v>
      </c>
      <c r="AS58" s="42" t="b">
        <f t="shared" si="19"/>
        <v>1</v>
      </c>
      <c r="AT58" s="65" t="s">
        <v>104</v>
      </c>
      <c r="AU58" s="66" t="s">
        <v>104</v>
      </c>
    </row>
    <row r="59" spans="1:47" x14ac:dyDescent="0.45">
      <c r="A59" s="5" t="s">
        <v>16</v>
      </c>
      <c r="B59" s="6">
        <v>10000</v>
      </c>
      <c r="C59" s="13">
        <v>0.5</v>
      </c>
      <c r="D59" s="6">
        <f>B59*1.5</f>
        <v>15000</v>
      </c>
      <c r="E59" s="7" t="s">
        <v>114</v>
      </c>
      <c r="F59" s="63">
        <v>0.21864140021078199</v>
      </c>
      <c r="G59" s="64">
        <v>-0.220120599056255</v>
      </c>
      <c r="H59" s="64">
        <v>0.43876199926703702</v>
      </c>
      <c r="I59" s="64">
        <v>3820453.51574877</v>
      </c>
      <c r="J59" s="64">
        <v>0.23119341612344099</v>
      </c>
      <c r="K59" s="64">
        <v>-0.226905210751429</v>
      </c>
      <c r="L59" s="64">
        <v>0.45809862687487002</v>
      </c>
      <c r="M59" s="64">
        <v>3820290.85499524</v>
      </c>
      <c r="N59" s="64">
        <v>9.5635571474342207</v>
      </c>
      <c r="O59" s="64">
        <v>-9.4102081828136299</v>
      </c>
      <c r="P59" s="64">
        <v>18.9737653302479</v>
      </c>
      <c r="Q59" s="64">
        <v>3820399.0444496199</v>
      </c>
      <c r="R59" s="64">
        <v>6.8795061801532</v>
      </c>
      <c r="S59" s="64">
        <v>-6.6594498451339996</v>
      </c>
      <c r="T59" s="64">
        <v>13.538956025287201</v>
      </c>
      <c r="U59" s="64">
        <v>3820448.7939651599</v>
      </c>
      <c r="V59" s="64">
        <v>4.6260846715328201</v>
      </c>
      <c r="W59" s="64">
        <v>-4.4987971278655303</v>
      </c>
      <c r="X59" s="64">
        <v>9.1248817993983504</v>
      </c>
      <c r="Y59" s="64">
        <v>3820329.40783718</v>
      </c>
      <c r="Z59" s="63" t="b">
        <f t="shared" si="0"/>
        <v>1</v>
      </c>
      <c r="AA59" s="64" t="b">
        <f t="shared" si="1"/>
        <v>1</v>
      </c>
      <c r="AB59" s="64" t="b">
        <f t="shared" si="2"/>
        <v>1</v>
      </c>
      <c r="AC59" s="64" t="b">
        <f t="shared" si="3"/>
        <v>1</v>
      </c>
      <c r="AD59" s="64" t="b">
        <f t="shared" si="4"/>
        <v>1</v>
      </c>
      <c r="AE59" s="64" t="b">
        <f t="shared" si="5"/>
        <v>1</v>
      </c>
      <c r="AF59" s="64" t="b">
        <f t="shared" si="6"/>
        <v>1</v>
      </c>
      <c r="AG59" s="64" t="b">
        <f t="shared" si="7"/>
        <v>1</v>
      </c>
      <c r="AH59" s="64" t="b">
        <f t="shared" si="8"/>
        <v>1</v>
      </c>
      <c r="AI59" s="64" t="b">
        <f t="shared" si="9"/>
        <v>1</v>
      </c>
      <c r="AJ59" s="64" t="b">
        <f t="shared" si="10"/>
        <v>1</v>
      </c>
      <c r="AK59" s="64" t="b">
        <f t="shared" si="11"/>
        <v>1</v>
      </c>
      <c r="AL59" s="64" t="b">
        <f t="shared" si="12"/>
        <v>1</v>
      </c>
      <c r="AM59" s="64" t="b">
        <f t="shared" si="13"/>
        <v>1</v>
      </c>
      <c r="AN59" s="64" t="b">
        <f t="shared" si="14"/>
        <v>1</v>
      </c>
      <c r="AO59" s="64" t="b">
        <f t="shared" si="15"/>
        <v>1</v>
      </c>
      <c r="AP59" s="64" t="b">
        <f t="shared" si="16"/>
        <v>1</v>
      </c>
      <c r="AQ59" s="64" t="b">
        <f t="shared" si="17"/>
        <v>1</v>
      </c>
      <c r="AR59" s="64" t="b">
        <f t="shared" si="18"/>
        <v>1</v>
      </c>
      <c r="AS59" s="42" t="b">
        <f t="shared" si="19"/>
        <v>1</v>
      </c>
      <c r="AT59" s="65" t="s">
        <v>104</v>
      </c>
      <c r="AU59" s="66" t="s">
        <v>104</v>
      </c>
    </row>
    <row r="60" spans="1:47" x14ac:dyDescent="0.45">
      <c r="A60" s="5"/>
      <c r="B60" s="6"/>
      <c r="C60" s="6"/>
      <c r="D60" s="6"/>
      <c r="E60" s="7"/>
      <c r="F60" s="63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3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42"/>
      <c r="AT60" s="65"/>
      <c r="AU60" s="66"/>
    </row>
    <row r="61" spans="1:47" x14ac:dyDescent="0.45">
      <c r="A61" s="5" t="s">
        <v>17</v>
      </c>
      <c r="B61" s="6">
        <v>27000</v>
      </c>
      <c r="C61" s="13">
        <v>-0.5</v>
      </c>
      <c r="D61" s="6">
        <f>B61*0.5</f>
        <v>13500</v>
      </c>
      <c r="E61" s="7" t="s">
        <v>115</v>
      </c>
      <c r="F61" s="63">
        <v>0.21894936585809299</v>
      </c>
      <c r="G61" s="64">
        <v>-0.22079421823248399</v>
      </c>
      <c r="H61" s="64">
        <v>0.43974358409057701</v>
      </c>
      <c r="I61" s="64">
        <v>3811415.7846639799</v>
      </c>
      <c r="J61" s="64">
        <v>0.23182479473179499</v>
      </c>
      <c r="K61" s="64">
        <v>-0.22710814194553999</v>
      </c>
      <c r="L61" s="64">
        <v>0.45893293667733398</v>
      </c>
      <c r="M61" s="64">
        <v>3811481.7774237702</v>
      </c>
      <c r="N61" s="64">
        <v>9.5977010585244091</v>
      </c>
      <c r="O61" s="64">
        <v>-9.4269479594830301</v>
      </c>
      <c r="P61" s="64">
        <v>19.024649018007398</v>
      </c>
      <c r="Q61" s="64">
        <v>3811408.80092688</v>
      </c>
      <c r="R61" s="64">
        <v>6.8994311882210999</v>
      </c>
      <c r="S61" s="64">
        <v>-6.6767048601733503</v>
      </c>
      <c r="T61" s="64">
        <v>13.576136048394501</v>
      </c>
      <c r="U61" s="64">
        <v>3811408.8009261</v>
      </c>
      <c r="V61" s="64">
        <v>4.6402541130175798</v>
      </c>
      <c r="W61" s="64">
        <v>-4.5097019133679304</v>
      </c>
      <c r="X61" s="64">
        <v>9.1499560263854995</v>
      </c>
      <c r="Y61" s="64">
        <v>3811408.8009267901</v>
      </c>
      <c r="Z61" s="63" t="b">
        <f t="shared" si="0"/>
        <v>1</v>
      </c>
      <c r="AA61" s="64" t="b">
        <f t="shared" si="1"/>
        <v>1</v>
      </c>
      <c r="AB61" s="64" t="b">
        <f t="shared" si="2"/>
        <v>1</v>
      </c>
      <c r="AC61" s="64" t="b">
        <f t="shared" si="3"/>
        <v>1</v>
      </c>
      <c r="AD61" s="64" t="b">
        <f t="shared" si="4"/>
        <v>1</v>
      </c>
      <c r="AE61" s="64" t="b">
        <f t="shared" si="5"/>
        <v>1</v>
      </c>
      <c r="AF61" s="64" t="b">
        <f t="shared" si="6"/>
        <v>1</v>
      </c>
      <c r="AG61" s="64" t="b">
        <f t="shared" si="7"/>
        <v>1</v>
      </c>
      <c r="AH61" s="64" t="b">
        <f t="shared" si="8"/>
        <v>1</v>
      </c>
      <c r="AI61" s="64" t="b">
        <f t="shared" si="9"/>
        <v>1</v>
      </c>
      <c r="AJ61" s="64" t="b">
        <f t="shared" si="10"/>
        <v>1</v>
      </c>
      <c r="AK61" s="64" t="b">
        <f t="shared" si="11"/>
        <v>1</v>
      </c>
      <c r="AL61" s="64" t="b">
        <f t="shared" si="12"/>
        <v>1</v>
      </c>
      <c r="AM61" s="64" t="b">
        <f t="shared" si="13"/>
        <v>1</v>
      </c>
      <c r="AN61" s="64" t="b">
        <f t="shared" si="14"/>
        <v>1</v>
      </c>
      <c r="AO61" s="64" t="b">
        <f t="shared" si="15"/>
        <v>1</v>
      </c>
      <c r="AP61" s="64" t="b">
        <f t="shared" si="16"/>
        <v>1</v>
      </c>
      <c r="AQ61" s="64" t="b">
        <f t="shared" si="17"/>
        <v>1</v>
      </c>
      <c r="AR61" s="64" t="b">
        <f t="shared" si="18"/>
        <v>1</v>
      </c>
      <c r="AS61" s="42" t="b">
        <f t="shared" si="19"/>
        <v>1</v>
      </c>
      <c r="AT61" s="65" t="s">
        <v>104</v>
      </c>
      <c r="AU61" s="66" t="s">
        <v>104</v>
      </c>
    </row>
    <row r="62" spans="1:47" x14ac:dyDescent="0.45">
      <c r="A62" s="5" t="s">
        <v>17</v>
      </c>
      <c r="B62" s="6">
        <v>27000</v>
      </c>
      <c r="C62" s="13">
        <v>-0.3</v>
      </c>
      <c r="D62" s="6">
        <f>B62*0.7</f>
        <v>18900</v>
      </c>
      <c r="E62" s="7" t="s">
        <v>115</v>
      </c>
      <c r="F62" s="63">
        <v>0.21923163619080199</v>
      </c>
      <c r="G62" s="64">
        <v>-0.220527634048541</v>
      </c>
      <c r="H62" s="64">
        <v>0.43975927023934303</v>
      </c>
      <c r="I62" s="64">
        <v>3811504.1958663198</v>
      </c>
      <c r="J62" s="64">
        <v>0.23156073492451701</v>
      </c>
      <c r="K62" s="64">
        <v>-0.22735543293452201</v>
      </c>
      <c r="L62" s="64">
        <v>0.45891616785903899</v>
      </c>
      <c r="M62" s="64">
        <v>3811507.9302038299</v>
      </c>
      <c r="N62" s="64">
        <v>9.58402683091734</v>
      </c>
      <c r="O62" s="64">
        <v>-9.4394894934515605</v>
      </c>
      <c r="P62" s="64">
        <v>19.023516324368899</v>
      </c>
      <c r="Q62" s="64">
        <v>3811408.8009267901</v>
      </c>
      <c r="R62" s="64">
        <v>6.8969543028164804</v>
      </c>
      <c r="S62" s="64">
        <v>-6.6781706407270196</v>
      </c>
      <c r="T62" s="64">
        <v>13.5751249435435</v>
      </c>
      <c r="U62" s="64">
        <v>3811408.8009260101</v>
      </c>
      <c r="V62" s="64">
        <v>4.6376018744110699</v>
      </c>
      <c r="W62" s="64">
        <v>-4.5116307246659701</v>
      </c>
      <c r="X62" s="64">
        <v>9.14923259907704</v>
      </c>
      <c r="Y62" s="64">
        <v>3811408.8009266802</v>
      </c>
      <c r="Z62" s="63" t="b">
        <f t="shared" si="0"/>
        <v>1</v>
      </c>
      <c r="AA62" s="64" t="b">
        <f t="shared" si="1"/>
        <v>1</v>
      </c>
      <c r="AB62" s="64" t="b">
        <f t="shared" si="2"/>
        <v>1</v>
      </c>
      <c r="AC62" s="64" t="b">
        <f t="shared" si="3"/>
        <v>1</v>
      </c>
      <c r="AD62" s="64" t="b">
        <f t="shared" si="4"/>
        <v>1</v>
      </c>
      <c r="AE62" s="64" t="b">
        <f t="shared" si="5"/>
        <v>1</v>
      </c>
      <c r="AF62" s="64" t="b">
        <f t="shared" si="6"/>
        <v>1</v>
      </c>
      <c r="AG62" s="64" t="b">
        <f t="shared" si="7"/>
        <v>1</v>
      </c>
      <c r="AH62" s="64" t="b">
        <f t="shared" si="8"/>
        <v>1</v>
      </c>
      <c r="AI62" s="64" t="b">
        <f t="shared" si="9"/>
        <v>1</v>
      </c>
      <c r="AJ62" s="64" t="b">
        <f t="shared" si="10"/>
        <v>1</v>
      </c>
      <c r="AK62" s="64" t="b">
        <f t="shared" si="11"/>
        <v>1</v>
      </c>
      <c r="AL62" s="64" t="b">
        <f t="shared" si="12"/>
        <v>1</v>
      </c>
      <c r="AM62" s="64" t="b">
        <f t="shared" si="13"/>
        <v>1</v>
      </c>
      <c r="AN62" s="64" t="b">
        <f t="shared" si="14"/>
        <v>1</v>
      </c>
      <c r="AO62" s="64" t="b">
        <f t="shared" si="15"/>
        <v>1</v>
      </c>
      <c r="AP62" s="64" t="b">
        <f t="shared" si="16"/>
        <v>1</v>
      </c>
      <c r="AQ62" s="64" t="b">
        <f t="shared" si="17"/>
        <v>1</v>
      </c>
      <c r="AR62" s="64" t="b">
        <f t="shared" si="18"/>
        <v>1</v>
      </c>
      <c r="AS62" s="42" t="b">
        <f t="shared" si="19"/>
        <v>1</v>
      </c>
      <c r="AT62" s="65" t="s">
        <v>104</v>
      </c>
      <c r="AU62" s="66" t="s">
        <v>104</v>
      </c>
    </row>
    <row r="63" spans="1:47" x14ac:dyDescent="0.45">
      <c r="A63" s="5" t="s">
        <v>17</v>
      </c>
      <c r="B63" s="6">
        <v>27000</v>
      </c>
      <c r="C63" s="13">
        <v>0.3</v>
      </c>
      <c r="D63" s="6">
        <f>B63*1.3</f>
        <v>35100</v>
      </c>
      <c r="E63" s="7" t="s">
        <v>115</v>
      </c>
      <c r="F63" s="63">
        <v>0.21952285982294301</v>
      </c>
      <c r="G63" s="64">
        <v>-0.220164812769305</v>
      </c>
      <c r="H63" s="64">
        <v>0.439687672592248</v>
      </c>
      <c r="I63" s="64">
        <v>3811885.8584041502</v>
      </c>
      <c r="J63" s="64">
        <v>0.231208130112912</v>
      </c>
      <c r="K63" s="64">
        <v>-0.22767381879939999</v>
      </c>
      <c r="L63" s="64">
        <v>0.45888194891231199</v>
      </c>
      <c r="M63" s="64">
        <v>3811948.58008321</v>
      </c>
      <c r="N63" s="64">
        <v>9.5661883257589295</v>
      </c>
      <c r="O63" s="64">
        <v>-9.4556032610421994</v>
      </c>
      <c r="P63" s="64">
        <v>19.0217915868011</v>
      </c>
      <c r="Q63" s="64">
        <v>3811877.4915907602</v>
      </c>
      <c r="R63" s="64">
        <v>6.8995279346211396</v>
      </c>
      <c r="S63" s="64">
        <v>-6.6742771599982298</v>
      </c>
      <c r="T63" s="64">
        <v>13.5738050946194</v>
      </c>
      <c r="U63" s="64">
        <v>3811877.4915899802</v>
      </c>
      <c r="V63" s="64">
        <v>4.64150201492762</v>
      </c>
      <c r="W63" s="64">
        <v>-4.50676708040276</v>
      </c>
      <c r="X63" s="64">
        <v>9.1482690953303791</v>
      </c>
      <c r="Y63" s="64">
        <v>3811877.4915906698</v>
      </c>
      <c r="Z63" s="63" t="b">
        <f t="shared" si="0"/>
        <v>1</v>
      </c>
      <c r="AA63" s="64" t="b">
        <f t="shared" si="1"/>
        <v>1</v>
      </c>
      <c r="AB63" s="64" t="b">
        <f t="shared" si="2"/>
        <v>1</v>
      </c>
      <c r="AC63" s="64" t="b">
        <f t="shared" si="3"/>
        <v>1</v>
      </c>
      <c r="AD63" s="64" t="b">
        <f t="shared" si="4"/>
        <v>1</v>
      </c>
      <c r="AE63" s="64" t="b">
        <f t="shared" si="5"/>
        <v>1</v>
      </c>
      <c r="AF63" s="64" t="b">
        <f t="shared" si="6"/>
        <v>1</v>
      </c>
      <c r="AG63" s="64" t="b">
        <f t="shared" si="7"/>
        <v>1</v>
      </c>
      <c r="AH63" s="64" t="b">
        <f t="shared" si="8"/>
        <v>1</v>
      </c>
      <c r="AI63" s="64" t="b">
        <f t="shared" si="9"/>
        <v>1</v>
      </c>
      <c r="AJ63" s="64" t="b">
        <f t="shared" si="10"/>
        <v>1</v>
      </c>
      <c r="AK63" s="64" t="b">
        <f t="shared" si="11"/>
        <v>1</v>
      </c>
      <c r="AL63" s="64" t="b">
        <f t="shared" si="12"/>
        <v>1</v>
      </c>
      <c r="AM63" s="64" t="b">
        <f t="shared" si="13"/>
        <v>1</v>
      </c>
      <c r="AN63" s="64" t="b">
        <f t="shared" si="14"/>
        <v>1</v>
      </c>
      <c r="AO63" s="64" t="b">
        <f t="shared" si="15"/>
        <v>1</v>
      </c>
      <c r="AP63" s="64" t="b">
        <f t="shared" si="16"/>
        <v>1</v>
      </c>
      <c r="AQ63" s="64" t="b">
        <f t="shared" si="17"/>
        <v>1</v>
      </c>
      <c r="AR63" s="64" t="b">
        <f t="shared" si="18"/>
        <v>1</v>
      </c>
      <c r="AS63" s="42" t="b">
        <f t="shared" si="19"/>
        <v>1</v>
      </c>
      <c r="AT63" s="65" t="s">
        <v>104</v>
      </c>
      <c r="AU63" s="66" t="s">
        <v>104</v>
      </c>
    </row>
    <row r="64" spans="1:47" x14ac:dyDescent="0.45">
      <c r="A64" s="5" t="s">
        <v>17</v>
      </c>
      <c r="B64" s="6">
        <v>27000</v>
      </c>
      <c r="C64" s="13">
        <v>0.5</v>
      </c>
      <c r="D64" s="6">
        <f>B64*1.5</f>
        <v>40500</v>
      </c>
      <c r="E64" s="7" t="s">
        <v>115</v>
      </c>
      <c r="F64" s="63">
        <v>0.21960489720606599</v>
      </c>
      <c r="G64" s="64">
        <v>-0.22013051916160001</v>
      </c>
      <c r="H64" s="64">
        <v>0.439735416367666</v>
      </c>
      <c r="I64" s="64">
        <v>3812234.6792753199</v>
      </c>
      <c r="J64" s="64">
        <v>0.23117641992378199</v>
      </c>
      <c r="K64" s="64">
        <v>-0.22775338493466701</v>
      </c>
      <c r="L64" s="64">
        <v>0.45892980485844898</v>
      </c>
      <c r="M64" s="64">
        <v>3812301.4786210498</v>
      </c>
      <c r="N64" s="64">
        <v>9.56390048501979</v>
      </c>
      <c r="O64" s="64">
        <v>-9.4597279390702909</v>
      </c>
      <c r="P64" s="64">
        <v>19.023628424090099</v>
      </c>
      <c r="Q64" s="64">
        <v>3812346.2975390302</v>
      </c>
      <c r="R64" s="64">
        <v>6.8996921663795403</v>
      </c>
      <c r="S64" s="64">
        <v>-6.6753667892944302</v>
      </c>
      <c r="T64" s="64">
        <v>13.575058955674001</v>
      </c>
      <c r="U64" s="64">
        <v>3812346.2975398102</v>
      </c>
      <c r="V64" s="64">
        <v>4.6411679378891604</v>
      </c>
      <c r="W64" s="64">
        <v>-4.5079909061489403</v>
      </c>
      <c r="X64" s="64">
        <v>9.1491588440380998</v>
      </c>
      <c r="Y64" s="64">
        <v>3812190.0160775101</v>
      </c>
      <c r="Z64" s="63" t="b">
        <f t="shared" si="0"/>
        <v>1</v>
      </c>
      <c r="AA64" s="64" t="b">
        <f t="shared" si="1"/>
        <v>1</v>
      </c>
      <c r="AB64" s="64" t="b">
        <f t="shared" si="2"/>
        <v>1</v>
      </c>
      <c r="AC64" s="64" t="b">
        <f t="shared" si="3"/>
        <v>1</v>
      </c>
      <c r="AD64" s="64" t="b">
        <f t="shared" si="4"/>
        <v>1</v>
      </c>
      <c r="AE64" s="64" t="b">
        <f t="shared" si="5"/>
        <v>1</v>
      </c>
      <c r="AF64" s="64" t="b">
        <f t="shared" si="6"/>
        <v>1</v>
      </c>
      <c r="AG64" s="64" t="b">
        <f t="shared" si="7"/>
        <v>1</v>
      </c>
      <c r="AH64" s="64" t="b">
        <f t="shared" si="8"/>
        <v>1</v>
      </c>
      <c r="AI64" s="64" t="b">
        <f t="shared" si="9"/>
        <v>1</v>
      </c>
      <c r="AJ64" s="64" t="b">
        <f t="shared" si="10"/>
        <v>1</v>
      </c>
      <c r="AK64" s="64" t="b">
        <f t="shared" si="11"/>
        <v>1</v>
      </c>
      <c r="AL64" s="64" t="b">
        <f t="shared" si="12"/>
        <v>1</v>
      </c>
      <c r="AM64" s="64" t="b">
        <f t="shared" si="13"/>
        <v>1</v>
      </c>
      <c r="AN64" s="64" t="b">
        <f t="shared" si="14"/>
        <v>1</v>
      </c>
      <c r="AO64" s="64" t="b">
        <f t="shared" si="15"/>
        <v>1</v>
      </c>
      <c r="AP64" s="64" t="b">
        <f t="shared" si="16"/>
        <v>1</v>
      </c>
      <c r="AQ64" s="64" t="b">
        <f t="shared" si="17"/>
        <v>1</v>
      </c>
      <c r="AR64" s="64" t="b">
        <f t="shared" si="18"/>
        <v>1</v>
      </c>
      <c r="AS64" s="42" t="b">
        <f t="shared" si="19"/>
        <v>1</v>
      </c>
      <c r="AT64" s="65" t="s">
        <v>104</v>
      </c>
      <c r="AU64" s="66" t="s">
        <v>104</v>
      </c>
    </row>
    <row r="65" spans="1:47" x14ac:dyDescent="0.45">
      <c r="A65" s="5"/>
      <c r="B65" s="6"/>
      <c r="C65" s="6"/>
      <c r="D65" s="6"/>
      <c r="E65" s="7"/>
      <c r="F65" s="63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3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42"/>
      <c r="AT65" s="65"/>
      <c r="AU65" s="66"/>
    </row>
    <row r="66" spans="1:47" x14ac:dyDescent="0.45">
      <c r="A66" s="5" t="s">
        <v>18</v>
      </c>
      <c r="B66" s="6">
        <v>10000</v>
      </c>
      <c r="C66" s="13">
        <v>-0.5</v>
      </c>
      <c r="D66" s="6">
        <f>B66*0.5</f>
        <v>5000</v>
      </c>
      <c r="E66" s="7" t="s">
        <v>116</v>
      </c>
      <c r="F66" s="63">
        <v>0.20937844169280001</v>
      </c>
      <c r="G66" s="64">
        <v>-0.209570427842041</v>
      </c>
      <c r="H66" s="64">
        <v>0.41894886953484101</v>
      </c>
      <c r="I66" s="64">
        <v>3993965.2694233102</v>
      </c>
      <c r="J66" s="64">
        <v>0.221130686615545</v>
      </c>
      <c r="K66" s="64">
        <v>-0.21804289949959799</v>
      </c>
      <c r="L66" s="64">
        <v>0.43917358611514301</v>
      </c>
      <c r="M66" s="64">
        <v>3994015.1259026402</v>
      </c>
      <c r="N66" s="64">
        <v>9.0302779575094494</v>
      </c>
      <c r="O66" s="64">
        <v>-8.9433942813982394</v>
      </c>
      <c r="P66" s="64">
        <v>17.973672238907699</v>
      </c>
      <c r="Q66" s="64">
        <v>3994059.9020340601</v>
      </c>
      <c r="R66" s="64">
        <v>7.6419858035740402</v>
      </c>
      <c r="S66" s="64">
        <v>-7.4150811020457601</v>
      </c>
      <c r="T66" s="64">
        <v>15.0570669056198</v>
      </c>
      <c r="U66" s="64">
        <v>3993986.4979873602</v>
      </c>
      <c r="V66" s="64">
        <v>5.1406093072713199</v>
      </c>
      <c r="W66" s="64">
        <v>-4.9879055071811402</v>
      </c>
      <c r="X66" s="64">
        <v>10.128514814452499</v>
      </c>
      <c r="Y66" s="64">
        <v>3993971.9787618699</v>
      </c>
      <c r="Z66" s="63" t="b">
        <f t="shared" si="0"/>
        <v>0</v>
      </c>
      <c r="AA66" s="64" t="b">
        <f t="shared" si="1"/>
        <v>0</v>
      </c>
      <c r="AB66" s="64" t="b">
        <f t="shared" si="2"/>
        <v>0</v>
      </c>
      <c r="AC66" s="64" t="b">
        <f t="shared" si="3"/>
        <v>0</v>
      </c>
      <c r="AD66" s="64" t="b">
        <f t="shared" si="4"/>
        <v>0</v>
      </c>
      <c r="AE66" s="64" t="b">
        <f t="shared" si="5"/>
        <v>0</v>
      </c>
      <c r="AF66" s="64" t="b">
        <f t="shared" si="6"/>
        <v>0</v>
      </c>
      <c r="AG66" s="64" t="b">
        <f t="shared" si="7"/>
        <v>0</v>
      </c>
      <c r="AH66" s="64" t="b">
        <f t="shared" si="8"/>
        <v>0</v>
      </c>
      <c r="AI66" s="64" t="b">
        <f t="shared" si="9"/>
        <v>0</v>
      </c>
      <c r="AJ66" s="64" t="b">
        <f t="shared" si="10"/>
        <v>0</v>
      </c>
      <c r="AK66" s="64" t="b">
        <f t="shared" si="11"/>
        <v>0</v>
      </c>
      <c r="AL66" s="64" t="b">
        <f t="shared" si="12"/>
        <v>0</v>
      </c>
      <c r="AM66" s="64" t="b">
        <f t="shared" si="13"/>
        <v>0</v>
      </c>
      <c r="AN66" s="64" t="b">
        <f t="shared" si="14"/>
        <v>0</v>
      </c>
      <c r="AO66" s="64" t="b">
        <f t="shared" si="15"/>
        <v>0</v>
      </c>
      <c r="AP66" s="64" t="b">
        <f t="shared" si="16"/>
        <v>0</v>
      </c>
      <c r="AQ66" s="64" t="b">
        <f t="shared" si="17"/>
        <v>0</v>
      </c>
      <c r="AR66" s="64" t="b">
        <f t="shared" si="18"/>
        <v>0</v>
      </c>
      <c r="AS66" s="42" t="b">
        <f t="shared" si="19"/>
        <v>0</v>
      </c>
      <c r="AT66" s="65" t="s">
        <v>102</v>
      </c>
      <c r="AU66" s="66" t="s">
        <v>102</v>
      </c>
    </row>
    <row r="67" spans="1:47" x14ac:dyDescent="0.45">
      <c r="A67" s="5" t="s">
        <v>18</v>
      </c>
      <c r="B67" s="6">
        <v>10000</v>
      </c>
      <c r="C67" s="13">
        <v>-0.3</v>
      </c>
      <c r="D67" s="6">
        <f>B67*0.7</f>
        <v>7000</v>
      </c>
      <c r="E67" s="7" t="s">
        <v>116</v>
      </c>
      <c r="F67" s="63">
        <v>0.21366945331117801</v>
      </c>
      <c r="G67" s="64">
        <v>-0.21422314042547699</v>
      </c>
      <c r="H67" s="64">
        <v>0.427892593736655</v>
      </c>
      <c r="I67" s="64">
        <v>3912056.4127001199</v>
      </c>
      <c r="J67" s="64">
        <v>0.22555488593544701</v>
      </c>
      <c r="K67" s="64">
        <v>-0.22218495218918699</v>
      </c>
      <c r="L67" s="64">
        <v>0.44773983812463403</v>
      </c>
      <c r="M67" s="64">
        <v>3912010.4775740099</v>
      </c>
      <c r="N67" s="64">
        <v>9.2658814019864604</v>
      </c>
      <c r="O67" s="64">
        <v>-9.1651781251328508</v>
      </c>
      <c r="P67" s="64">
        <v>18.431059527119299</v>
      </c>
      <c r="Q67" s="64">
        <v>3912007.0920732198</v>
      </c>
      <c r="R67" s="64">
        <v>7.3329354099139499</v>
      </c>
      <c r="S67" s="64">
        <v>-7.11185951744603</v>
      </c>
      <c r="T67" s="64">
        <v>14.44479492736</v>
      </c>
      <c r="U67" s="64">
        <v>3912079.65712965</v>
      </c>
      <c r="V67" s="64">
        <v>4.9315183747535301</v>
      </c>
      <c r="W67" s="64">
        <v>-4.7937750997716302</v>
      </c>
      <c r="X67" s="64">
        <v>9.7252934745251594</v>
      </c>
      <c r="Y67" s="64">
        <v>3912048.69634233</v>
      </c>
      <c r="Z67" s="63" t="b">
        <f t="shared" si="0"/>
        <v>0</v>
      </c>
      <c r="AA67" s="64" t="b">
        <f t="shared" si="1"/>
        <v>0</v>
      </c>
      <c r="AB67" s="64" t="b">
        <f t="shared" si="2"/>
        <v>0</v>
      </c>
      <c r="AC67" s="64" t="b">
        <f t="shared" si="3"/>
        <v>0</v>
      </c>
      <c r="AD67" s="64" t="b">
        <f t="shared" si="4"/>
        <v>1</v>
      </c>
      <c r="AE67" s="64" t="b">
        <f t="shared" si="5"/>
        <v>1</v>
      </c>
      <c r="AF67" s="64" t="b">
        <f t="shared" si="6"/>
        <v>1</v>
      </c>
      <c r="AG67" s="64" t="b">
        <f t="shared" si="7"/>
        <v>0</v>
      </c>
      <c r="AH67" s="64" t="b">
        <f t="shared" si="8"/>
        <v>1</v>
      </c>
      <c r="AI67" s="64" t="b">
        <f t="shared" si="9"/>
        <v>1</v>
      </c>
      <c r="AJ67" s="64" t="b">
        <f t="shared" si="10"/>
        <v>1</v>
      </c>
      <c r="AK67" s="64" t="b">
        <f t="shared" si="11"/>
        <v>0</v>
      </c>
      <c r="AL67" s="64" t="b">
        <f t="shared" si="12"/>
        <v>0</v>
      </c>
      <c r="AM67" s="64" t="b">
        <f t="shared" si="13"/>
        <v>0</v>
      </c>
      <c r="AN67" s="64" t="b">
        <f t="shared" si="14"/>
        <v>0</v>
      </c>
      <c r="AO67" s="64" t="b">
        <f t="shared" si="15"/>
        <v>0</v>
      </c>
      <c r="AP67" s="64" t="b">
        <f t="shared" si="16"/>
        <v>1</v>
      </c>
      <c r="AQ67" s="64" t="b">
        <f t="shared" si="17"/>
        <v>1</v>
      </c>
      <c r="AR67" s="64" t="b">
        <f t="shared" si="18"/>
        <v>1</v>
      </c>
      <c r="AS67" s="42" t="b">
        <f t="shared" si="19"/>
        <v>0</v>
      </c>
      <c r="AT67" s="65" t="s">
        <v>102</v>
      </c>
      <c r="AU67" s="66" t="s">
        <v>102</v>
      </c>
    </row>
    <row r="68" spans="1:47" x14ac:dyDescent="0.45">
      <c r="A68" s="5" t="s">
        <v>18</v>
      </c>
      <c r="B68" s="6">
        <v>10000</v>
      </c>
      <c r="C68" s="13">
        <v>0.3</v>
      </c>
      <c r="D68" s="6">
        <f>B68*1.3</f>
        <v>13000</v>
      </c>
      <c r="E68" s="7" t="s">
        <v>116</v>
      </c>
      <c r="F68" s="63">
        <v>0.22412339706016801</v>
      </c>
      <c r="G68" s="64">
        <v>-0.225564941232027</v>
      </c>
      <c r="H68" s="64">
        <v>0.44968833829219401</v>
      </c>
      <c r="I68" s="64">
        <v>3729916.3687191801</v>
      </c>
      <c r="J68" s="64">
        <v>0.23642231881760101</v>
      </c>
      <c r="K68" s="64">
        <v>-0.232172689738989</v>
      </c>
      <c r="L68" s="64">
        <v>0.46859500855658998</v>
      </c>
      <c r="M68" s="64">
        <v>3730090.1855416098</v>
      </c>
      <c r="N68" s="64">
        <v>9.8390701221551993</v>
      </c>
      <c r="O68" s="64">
        <v>-9.6926330612792402</v>
      </c>
      <c r="P68" s="64">
        <v>19.531703183434399</v>
      </c>
      <c r="Q68" s="64">
        <v>3730017.4834535201</v>
      </c>
      <c r="R68" s="64">
        <v>6.5003644067303599</v>
      </c>
      <c r="S68" s="64">
        <v>-6.2796521140136496</v>
      </c>
      <c r="T68" s="64">
        <v>12.780016520744001</v>
      </c>
      <c r="U68" s="64">
        <v>3730012.0984313702</v>
      </c>
      <c r="V68" s="64">
        <v>4.3705688332703803</v>
      </c>
      <c r="W68" s="64">
        <v>-4.2503680009187104</v>
      </c>
      <c r="X68" s="64">
        <v>8.6209368341890897</v>
      </c>
      <c r="Y68" s="64">
        <v>3730018.4705725699</v>
      </c>
      <c r="Z68" s="63" t="b">
        <f t="shared" si="0"/>
        <v>1</v>
      </c>
      <c r="AA68" s="64" t="b">
        <f t="shared" si="1"/>
        <v>1</v>
      </c>
      <c r="AB68" s="64" t="b">
        <f t="shared" si="2"/>
        <v>1</v>
      </c>
      <c r="AC68" s="64" t="b">
        <f t="shared" si="3"/>
        <v>0</v>
      </c>
      <c r="AD68" s="64" t="b">
        <f t="shared" si="4"/>
        <v>1</v>
      </c>
      <c r="AE68" s="64" t="b">
        <f t="shared" si="5"/>
        <v>1</v>
      </c>
      <c r="AF68" s="64" t="b">
        <f t="shared" si="6"/>
        <v>1</v>
      </c>
      <c r="AG68" s="64" t="b">
        <f t="shared" si="7"/>
        <v>0</v>
      </c>
      <c r="AH68" s="64" t="b">
        <f t="shared" si="8"/>
        <v>1</v>
      </c>
      <c r="AI68" s="64" t="b">
        <f t="shared" si="9"/>
        <v>1</v>
      </c>
      <c r="AJ68" s="64" t="b">
        <f t="shared" si="10"/>
        <v>1</v>
      </c>
      <c r="AK68" s="64" t="b">
        <f t="shared" si="11"/>
        <v>0</v>
      </c>
      <c r="AL68" s="64" t="b">
        <f t="shared" si="12"/>
        <v>0</v>
      </c>
      <c r="AM68" s="64" t="b">
        <f t="shared" si="13"/>
        <v>0</v>
      </c>
      <c r="AN68" s="64" t="b">
        <f t="shared" si="14"/>
        <v>0</v>
      </c>
      <c r="AO68" s="64" t="b">
        <f t="shared" si="15"/>
        <v>0</v>
      </c>
      <c r="AP68" s="64" t="b">
        <f t="shared" si="16"/>
        <v>0</v>
      </c>
      <c r="AQ68" s="64" t="b">
        <f t="shared" si="17"/>
        <v>0</v>
      </c>
      <c r="AR68" s="64" t="b">
        <f t="shared" si="18"/>
        <v>0</v>
      </c>
      <c r="AS68" s="42" t="b">
        <f t="shared" si="19"/>
        <v>0</v>
      </c>
      <c r="AT68" s="65" t="s">
        <v>102</v>
      </c>
      <c r="AU68" s="66" t="s">
        <v>102</v>
      </c>
    </row>
    <row r="69" spans="1:47" x14ac:dyDescent="0.45">
      <c r="A69" s="5" t="s">
        <v>18</v>
      </c>
      <c r="B69" s="6">
        <v>10000</v>
      </c>
      <c r="C69" s="13">
        <v>0.5</v>
      </c>
      <c r="D69" s="6">
        <f>B69*1.5</f>
        <v>15000</v>
      </c>
      <c r="E69" s="7" t="s">
        <v>116</v>
      </c>
      <c r="F69" s="63">
        <v>0.226925166022095</v>
      </c>
      <c r="G69" s="64">
        <v>-0.22859962395067801</v>
      </c>
      <c r="H69" s="64">
        <v>0.45552478997277301</v>
      </c>
      <c r="I69" s="64">
        <v>3683440.4983691298</v>
      </c>
      <c r="J69" s="64">
        <v>0.23934365955163001</v>
      </c>
      <c r="K69" s="64">
        <v>-0.23488720591607501</v>
      </c>
      <c r="L69" s="64">
        <v>0.47423086546770499</v>
      </c>
      <c r="M69" s="64">
        <v>3683525.6457321998</v>
      </c>
      <c r="N69" s="64">
        <v>9.9916075152820607</v>
      </c>
      <c r="O69" s="64">
        <v>-9.8340353968830705</v>
      </c>
      <c r="P69" s="64">
        <v>19.825642912165101</v>
      </c>
      <c r="Q69" s="64">
        <v>3683442.27159055</v>
      </c>
      <c r="R69" s="64">
        <v>6.2521878773153698</v>
      </c>
      <c r="S69" s="64">
        <v>-6.0353218641496698</v>
      </c>
      <c r="T69" s="64">
        <v>12.287509741465</v>
      </c>
      <c r="U69" s="64">
        <v>3683442.2715914799</v>
      </c>
      <c r="V69" s="64">
        <v>4.2030649905064204</v>
      </c>
      <c r="W69" s="64">
        <v>-4.0897281973821196</v>
      </c>
      <c r="X69" s="64">
        <v>8.2927931878885399</v>
      </c>
      <c r="Y69" s="64">
        <v>3683475.6048121899</v>
      </c>
      <c r="Z69" s="63" t="b">
        <f t="shared" si="0"/>
        <v>0</v>
      </c>
      <c r="AA69" s="64" t="b">
        <f t="shared" si="1"/>
        <v>0</v>
      </c>
      <c r="AB69" s="64" t="b">
        <f t="shared" si="2"/>
        <v>0</v>
      </c>
      <c r="AC69" s="64" t="b">
        <f t="shared" si="3"/>
        <v>0</v>
      </c>
      <c r="AD69" s="64" t="b">
        <f t="shared" si="4"/>
        <v>1</v>
      </c>
      <c r="AE69" s="64" t="b">
        <f t="shared" si="5"/>
        <v>1</v>
      </c>
      <c r="AF69" s="64" t="b">
        <f t="shared" si="6"/>
        <v>1</v>
      </c>
      <c r="AG69" s="64" t="b">
        <f t="shared" si="7"/>
        <v>0</v>
      </c>
      <c r="AH69" s="64" t="b">
        <f t="shared" si="8"/>
        <v>1</v>
      </c>
      <c r="AI69" s="64" t="b">
        <f t="shared" si="9"/>
        <v>1</v>
      </c>
      <c r="AJ69" s="64" t="b">
        <f t="shared" si="10"/>
        <v>1</v>
      </c>
      <c r="AK69" s="64" t="b">
        <f t="shared" si="11"/>
        <v>0</v>
      </c>
      <c r="AL69" s="64" t="b">
        <f t="shared" si="12"/>
        <v>0</v>
      </c>
      <c r="AM69" s="64" t="b">
        <f t="shared" si="13"/>
        <v>0</v>
      </c>
      <c r="AN69" s="64" t="b">
        <f t="shared" si="14"/>
        <v>0</v>
      </c>
      <c r="AO69" s="64" t="b">
        <f t="shared" si="15"/>
        <v>0</v>
      </c>
      <c r="AP69" s="64" t="b">
        <f t="shared" si="16"/>
        <v>0</v>
      </c>
      <c r="AQ69" s="64" t="b">
        <f t="shared" si="17"/>
        <v>0</v>
      </c>
      <c r="AR69" s="64" t="b">
        <f t="shared" si="18"/>
        <v>0</v>
      </c>
      <c r="AS69" s="42" t="b">
        <f t="shared" si="19"/>
        <v>0</v>
      </c>
      <c r="AT69" s="65" t="s">
        <v>102</v>
      </c>
      <c r="AU69" s="66" t="s">
        <v>102</v>
      </c>
    </row>
    <row r="70" spans="1:47" x14ac:dyDescent="0.45">
      <c r="A70" s="5"/>
      <c r="B70" s="6"/>
      <c r="C70" s="6"/>
      <c r="D70" s="6"/>
      <c r="E70" s="7"/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3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42"/>
      <c r="AT70" s="65"/>
      <c r="AU70" s="66"/>
    </row>
    <row r="71" spans="1:47" x14ac:dyDescent="0.45">
      <c r="A71" s="5" t="s">
        <v>19</v>
      </c>
      <c r="B71" s="6">
        <v>27000</v>
      </c>
      <c r="C71" s="13">
        <v>-0.5</v>
      </c>
      <c r="D71" s="6">
        <f>B71*0.5</f>
        <v>13500</v>
      </c>
      <c r="E71" s="7" t="s">
        <v>117</v>
      </c>
      <c r="F71" s="63">
        <v>0.21409699653306499</v>
      </c>
      <c r="G71" s="64">
        <v>-0.21518387050933299</v>
      </c>
      <c r="H71" s="64">
        <v>0.42928086704239798</v>
      </c>
      <c r="I71" s="64">
        <v>3900422.3538303701</v>
      </c>
      <c r="J71" s="64">
        <v>0.22647375760621299</v>
      </c>
      <c r="K71" s="64">
        <v>-0.22258949355867499</v>
      </c>
      <c r="L71" s="64">
        <v>0.44906325116488899</v>
      </c>
      <c r="M71" s="64">
        <v>3900373.3117230502</v>
      </c>
      <c r="N71" s="64">
        <v>9.3127662502186208</v>
      </c>
      <c r="O71" s="64">
        <v>-9.1855673325105904</v>
      </c>
      <c r="P71" s="64">
        <v>18.498333582729199</v>
      </c>
      <c r="Q71" s="64">
        <v>3900386.2430199999</v>
      </c>
      <c r="R71" s="64">
        <v>5.3375923776744898</v>
      </c>
      <c r="S71" s="64">
        <v>-5.1406577750974298</v>
      </c>
      <c r="T71" s="64">
        <v>10.478250152771899</v>
      </c>
      <c r="U71" s="64">
        <v>3900485.8935517301</v>
      </c>
      <c r="V71" s="64">
        <v>3.5787416863601602</v>
      </c>
      <c r="W71" s="64">
        <v>-3.4768801014086002</v>
      </c>
      <c r="X71" s="64">
        <v>7.0556217877687599</v>
      </c>
      <c r="Y71" s="64">
        <v>3900472.2014856599</v>
      </c>
      <c r="Z71" s="63" t="b">
        <f t="shared" ref="Z71:Z115" si="20">AND(F71&lt;0.22624,F71&gt;0.21462)</f>
        <v>0</v>
      </c>
      <c r="AA71" s="64" t="b">
        <f t="shared" ref="AA71:AA115" si="21">AND(G71&lt;-0.21531,G71&gt;-0.22776)</f>
        <v>0</v>
      </c>
      <c r="AB71" s="64" t="b">
        <f t="shared" ref="AB71:AB115" si="22">AND(H71&lt;0.45373,H71&gt;0.4302)</f>
        <v>0</v>
      </c>
      <c r="AC71" s="64" t="b">
        <f t="shared" ref="AC71:AC115" si="23">AND(I71&lt;3864900,I71&gt;3752100)</f>
        <v>0</v>
      </c>
      <c r="AD71" s="64" t="b">
        <f t="shared" ref="AD71:AD115" si="24">AND(J71&lt;0.24333,J71&gt;0.22299)</f>
        <v>1</v>
      </c>
      <c r="AE71" s="64" t="b">
        <f t="shared" ref="AE71:AE115" si="25">AND(K71&lt;-0.21924,K71&gt;-0.23926)</f>
        <v>1</v>
      </c>
      <c r="AF71" s="64" t="b">
        <f t="shared" ref="AF71:AF115" si="26">AND(L71&lt;0.48252,L71&gt;0.44231)</f>
        <v>1</v>
      </c>
      <c r="AG71" s="64" t="b">
        <f t="shared" ref="AG71:AG115" si="27">AND(M71&lt;3865000,M71&gt;3752200)</f>
        <v>0</v>
      </c>
      <c r="AH71" s="64" t="b">
        <f t="shared" ref="AH71:AH115" si="28">AND(N71&lt;10.155,N71&gt;9.1488)</f>
        <v>1</v>
      </c>
      <c r="AI71" s="64" t="b">
        <f t="shared" ref="AI71:AI115" si="29">AND(O71&lt;-9.0273,O71&gt;-10.029)</f>
        <v>1</v>
      </c>
      <c r="AJ71" s="64" t="b">
        <f t="shared" ref="AJ71:AJ115" si="30">AND(P71&lt;20.185,P71&gt;18.176)</f>
        <v>1</v>
      </c>
      <c r="AK71" s="64" t="b">
        <f t="shared" ref="AK71:AK115" si="31">AND(Q71&lt;3865000,Q71&gt;3752200)</f>
        <v>0</v>
      </c>
      <c r="AL71" s="64" t="b">
        <f t="shared" ref="AL71:AL115" si="32">AND(R71&lt;7.3243,R71&gt;6.5763)</f>
        <v>0</v>
      </c>
      <c r="AM71" s="64" t="b">
        <f t="shared" ref="AM71:AM115" si="33">AND(S71&lt;-6.3609,S71&gt;-7.0927)</f>
        <v>0</v>
      </c>
      <c r="AN71" s="64" t="b">
        <f t="shared" ref="AN71:AN115" si="34">AND(T71&lt;14.416,T71&gt;12.939)</f>
        <v>0</v>
      </c>
      <c r="AO71" s="64" t="b">
        <f t="shared" ref="AO71:AO115" si="35">AND(U71&lt;3865000,U71&gt;3752100)</f>
        <v>0</v>
      </c>
      <c r="AP71" s="64" t="b">
        <f t="shared" ref="AP71:AP115" si="36">AND(V71&lt;4.9378,V71&gt;4.414)</f>
        <v>0</v>
      </c>
      <c r="AQ71" s="64" t="b">
        <f t="shared" ref="AQ71:AQ115" si="37">AND(W71&lt;-4.2901,W71&gt;-4.8035)</f>
        <v>0</v>
      </c>
      <c r="AR71" s="64" t="b">
        <f t="shared" ref="AR71:AR115" si="38">AND(X71&lt;9.7413,X71&gt;8.7042)</f>
        <v>0</v>
      </c>
      <c r="AS71" s="42" t="b">
        <f t="shared" ref="AS71:AS115" si="39">AND(Y71&lt;3865000,Y71&gt;3752100)</f>
        <v>0</v>
      </c>
      <c r="AT71" s="65" t="s">
        <v>102</v>
      </c>
      <c r="AU71" s="66" t="s">
        <v>102</v>
      </c>
    </row>
    <row r="72" spans="1:47" x14ac:dyDescent="0.45">
      <c r="A72" s="5" t="s">
        <v>19</v>
      </c>
      <c r="B72" s="6">
        <v>27000</v>
      </c>
      <c r="C72" s="13">
        <v>-0.3</v>
      </c>
      <c r="D72" s="6">
        <f>B72*0.7</f>
        <v>18900</v>
      </c>
      <c r="E72" s="7" t="s">
        <v>117</v>
      </c>
      <c r="F72" s="63">
        <v>0.21668437067690999</v>
      </c>
      <c r="G72" s="64">
        <v>-0.217729253147707</v>
      </c>
      <c r="H72" s="64">
        <v>0.43441362382461801</v>
      </c>
      <c r="I72" s="64">
        <v>3855495.3643288799</v>
      </c>
      <c r="J72" s="64">
        <v>0.22890522237351699</v>
      </c>
      <c r="K72" s="64">
        <v>-0.22503578701677401</v>
      </c>
      <c r="L72" s="64">
        <v>0.45394100939029097</v>
      </c>
      <c r="M72" s="64">
        <v>3855538.7063718699</v>
      </c>
      <c r="N72" s="64">
        <v>9.4428051850537997</v>
      </c>
      <c r="O72" s="64">
        <v>-9.3158819110201208</v>
      </c>
      <c r="P72" s="64">
        <v>18.758687096073899</v>
      </c>
      <c r="Q72" s="64">
        <v>3855437.1347887502</v>
      </c>
      <c r="R72" s="64">
        <v>6.1300363481603704</v>
      </c>
      <c r="S72" s="64">
        <v>-5.9173013128049501</v>
      </c>
      <c r="T72" s="64">
        <v>12.047337660965299</v>
      </c>
      <c r="U72" s="64">
        <v>3855530.3713176199</v>
      </c>
      <c r="V72" s="64">
        <v>4.1171708581115602</v>
      </c>
      <c r="W72" s="64">
        <v>-3.9984274292195301</v>
      </c>
      <c r="X72" s="64">
        <v>8.1155982873310908</v>
      </c>
      <c r="Y72" s="64">
        <v>3855672.8210391402</v>
      </c>
      <c r="Z72" s="63" t="b">
        <f t="shared" si="20"/>
        <v>1</v>
      </c>
      <c r="AA72" s="64" t="b">
        <f t="shared" si="21"/>
        <v>1</v>
      </c>
      <c r="AB72" s="64" t="b">
        <f t="shared" si="22"/>
        <v>1</v>
      </c>
      <c r="AC72" s="64" t="b">
        <f t="shared" si="23"/>
        <v>1</v>
      </c>
      <c r="AD72" s="64" t="b">
        <f t="shared" si="24"/>
        <v>1</v>
      </c>
      <c r="AE72" s="64" t="b">
        <f t="shared" si="25"/>
        <v>1</v>
      </c>
      <c r="AF72" s="64" t="b">
        <f t="shared" si="26"/>
        <v>1</v>
      </c>
      <c r="AG72" s="64" t="b">
        <f t="shared" si="27"/>
        <v>1</v>
      </c>
      <c r="AH72" s="64" t="b">
        <f t="shared" si="28"/>
        <v>1</v>
      </c>
      <c r="AI72" s="64" t="b">
        <f t="shared" si="29"/>
        <v>1</v>
      </c>
      <c r="AJ72" s="64" t="b">
        <f t="shared" si="30"/>
        <v>1</v>
      </c>
      <c r="AK72" s="64" t="b">
        <f t="shared" si="31"/>
        <v>1</v>
      </c>
      <c r="AL72" s="64" t="b">
        <f t="shared" si="32"/>
        <v>0</v>
      </c>
      <c r="AM72" s="64" t="b">
        <f t="shared" si="33"/>
        <v>0</v>
      </c>
      <c r="AN72" s="64" t="b">
        <f t="shared" si="34"/>
        <v>0</v>
      </c>
      <c r="AO72" s="64" t="b">
        <f t="shared" si="35"/>
        <v>1</v>
      </c>
      <c r="AP72" s="64" t="b">
        <f t="shared" si="36"/>
        <v>0</v>
      </c>
      <c r="AQ72" s="64" t="b">
        <f t="shared" si="37"/>
        <v>0</v>
      </c>
      <c r="AR72" s="64" t="b">
        <f t="shared" si="38"/>
        <v>0</v>
      </c>
      <c r="AS72" s="42" t="b">
        <f t="shared" si="39"/>
        <v>1</v>
      </c>
      <c r="AT72" s="65" t="s">
        <v>102</v>
      </c>
      <c r="AU72" s="66" t="s">
        <v>102</v>
      </c>
    </row>
    <row r="73" spans="1:47" x14ac:dyDescent="0.45">
      <c r="A73" s="5" t="s">
        <v>19</v>
      </c>
      <c r="B73" s="6">
        <v>27000</v>
      </c>
      <c r="C73" s="13">
        <v>0.3</v>
      </c>
      <c r="D73" s="6">
        <f>B73*1.3</f>
        <v>35100</v>
      </c>
      <c r="E73" s="7" t="s">
        <v>117</v>
      </c>
      <c r="F73" s="63">
        <v>0.220998474417515</v>
      </c>
      <c r="G73" s="64">
        <v>-0.221942466977916</v>
      </c>
      <c r="H73" s="64">
        <v>0.442940941395431</v>
      </c>
      <c r="I73" s="64">
        <v>3784561.0105279</v>
      </c>
      <c r="J73" s="64">
        <v>0.232930011188587</v>
      </c>
      <c r="K73" s="64">
        <v>-0.229179717404183</v>
      </c>
      <c r="L73" s="64">
        <v>0.46210972859277</v>
      </c>
      <c r="M73" s="64">
        <v>3784685.43942464</v>
      </c>
      <c r="N73" s="64">
        <v>9.6565147971939993</v>
      </c>
      <c r="O73" s="64">
        <v>-9.5355499906289207</v>
      </c>
      <c r="P73" s="64">
        <v>19.1920647878229</v>
      </c>
      <c r="Q73" s="64">
        <v>3784752.2128125499</v>
      </c>
      <c r="R73" s="64">
        <v>7.3958094467937103</v>
      </c>
      <c r="S73" s="64">
        <v>-7.1691578172168997</v>
      </c>
      <c r="T73" s="64">
        <v>14.564967264010599</v>
      </c>
      <c r="U73" s="64">
        <v>3784714.461472</v>
      </c>
      <c r="V73" s="64">
        <v>4.9776619004251597</v>
      </c>
      <c r="W73" s="64">
        <v>-4.8422752563680698</v>
      </c>
      <c r="X73" s="64">
        <v>9.8199371567932303</v>
      </c>
      <c r="Y73" s="64">
        <v>3784558.67402416</v>
      </c>
      <c r="Z73" s="63" t="b">
        <f t="shared" si="20"/>
        <v>1</v>
      </c>
      <c r="AA73" s="64" t="b">
        <f t="shared" si="21"/>
        <v>1</v>
      </c>
      <c r="AB73" s="64" t="b">
        <f t="shared" si="22"/>
        <v>1</v>
      </c>
      <c r="AC73" s="64" t="b">
        <f t="shared" si="23"/>
        <v>1</v>
      </c>
      <c r="AD73" s="64" t="b">
        <f t="shared" si="24"/>
        <v>1</v>
      </c>
      <c r="AE73" s="64" t="b">
        <f t="shared" si="25"/>
        <v>1</v>
      </c>
      <c r="AF73" s="64" t="b">
        <f t="shared" si="26"/>
        <v>1</v>
      </c>
      <c r="AG73" s="64" t="b">
        <f t="shared" si="27"/>
        <v>1</v>
      </c>
      <c r="AH73" s="64" t="b">
        <f t="shared" si="28"/>
        <v>1</v>
      </c>
      <c r="AI73" s="64" t="b">
        <f t="shared" si="29"/>
        <v>1</v>
      </c>
      <c r="AJ73" s="64" t="b">
        <f t="shared" si="30"/>
        <v>1</v>
      </c>
      <c r="AK73" s="64" t="b">
        <f t="shared" si="31"/>
        <v>1</v>
      </c>
      <c r="AL73" s="64" t="b">
        <f t="shared" si="32"/>
        <v>0</v>
      </c>
      <c r="AM73" s="64" t="b">
        <f t="shared" si="33"/>
        <v>0</v>
      </c>
      <c r="AN73" s="64" t="b">
        <f t="shared" si="34"/>
        <v>0</v>
      </c>
      <c r="AO73" s="64" t="b">
        <f t="shared" si="35"/>
        <v>1</v>
      </c>
      <c r="AP73" s="64" t="b">
        <f t="shared" si="36"/>
        <v>0</v>
      </c>
      <c r="AQ73" s="64" t="b">
        <f t="shared" si="37"/>
        <v>0</v>
      </c>
      <c r="AR73" s="64" t="b">
        <f t="shared" si="38"/>
        <v>0</v>
      </c>
      <c r="AS73" s="42" t="b">
        <f t="shared" si="39"/>
        <v>1</v>
      </c>
      <c r="AT73" s="65" t="s">
        <v>102</v>
      </c>
      <c r="AU73" s="66" t="s">
        <v>102</v>
      </c>
    </row>
    <row r="74" spans="1:47" x14ac:dyDescent="0.45">
      <c r="A74" s="5" t="s">
        <v>19</v>
      </c>
      <c r="B74" s="6">
        <v>27000</v>
      </c>
      <c r="C74" s="13">
        <v>0.5</v>
      </c>
      <c r="D74" s="6">
        <f>B74*1.5</f>
        <v>40500</v>
      </c>
      <c r="E74" s="7" t="s">
        <v>117</v>
      </c>
      <c r="F74" s="63">
        <v>0.22166675507282699</v>
      </c>
      <c r="G74" s="64">
        <v>-0.22265287531416</v>
      </c>
      <c r="H74" s="64">
        <v>0.44431963038698602</v>
      </c>
      <c r="I74" s="64">
        <v>3772875.00866572</v>
      </c>
      <c r="J74" s="64">
        <v>0.23359567618617999</v>
      </c>
      <c r="K74" s="64">
        <v>-0.229816747390999</v>
      </c>
      <c r="L74" s="64">
        <v>0.46341242357717899</v>
      </c>
      <c r="M74" s="64">
        <v>3772910.86565371</v>
      </c>
      <c r="N74" s="64">
        <v>9.6921897497088594</v>
      </c>
      <c r="O74" s="64">
        <v>-9.56889214965938</v>
      </c>
      <c r="P74" s="64">
        <v>19.2610818993682</v>
      </c>
      <c r="Q74" s="64">
        <v>3772878.7788703199</v>
      </c>
      <c r="R74" s="64">
        <v>7.6393748878005896</v>
      </c>
      <c r="S74" s="64">
        <v>-7.4025031084129296</v>
      </c>
      <c r="T74" s="64">
        <v>15.041877996213501</v>
      </c>
      <c r="U74" s="64">
        <v>3773003.1899839002</v>
      </c>
      <c r="V74" s="64">
        <v>5.1451011338571</v>
      </c>
      <c r="W74" s="64">
        <v>-4.9970403216007897</v>
      </c>
      <c r="X74" s="64">
        <v>10.142141455457899</v>
      </c>
      <c r="Y74" s="64">
        <v>3773034.6737806001</v>
      </c>
      <c r="Z74" s="63" t="b">
        <f t="shared" si="20"/>
        <v>1</v>
      </c>
      <c r="AA74" s="64" t="b">
        <f t="shared" si="21"/>
        <v>1</v>
      </c>
      <c r="AB74" s="64" t="b">
        <f t="shared" si="22"/>
        <v>1</v>
      </c>
      <c r="AC74" s="64" t="b">
        <f t="shared" si="23"/>
        <v>1</v>
      </c>
      <c r="AD74" s="64" t="b">
        <f t="shared" si="24"/>
        <v>1</v>
      </c>
      <c r="AE74" s="64" t="b">
        <f t="shared" si="25"/>
        <v>1</v>
      </c>
      <c r="AF74" s="64" t="b">
        <f t="shared" si="26"/>
        <v>1</v>
      </c>
      <c r="AG74" s="64" t="b">
        <f t="shared" si="27"/>
        <v>1</v>
      </c>
      <c r="AH74" s="64" t="b">
        <f t="shared" si="28"/>
        <v>1</v>
      </c>
      <c r="AI74" s="64" t="b">
        <f t="shared" si="29"/>
        <v>1</v>
      </c>
      <c r="AJ74" s="64" t="b">
        <f t="shared" si="30"/>
        <v>1</v>
      </c>
      <c r="AK74" s="64" t="b">
        <f t="shared" si="31"/>
        <v>1</v>
      </c>
      <c r="AL74" s="64" t="b">
        <f t="shared" si="32"/>
        <v>0</v>
      </c>
      <c r="AM74" s="64" t="b">
        <f t="shared" si="33"/>
        <v>0</v>
      </c>
      <c r="AN74" s="64" t="b">
        <f t="shared" si="34"/>
        <v>0</v>
      </c>
      <c r="AO74" s="64" t="b">
        <f t="shared" si="35"/>
        <v>1</v>
      </c>
      <c r="AP74" s="64" t="b">
        <f t="shared" si="36"/>
        <v>0</v>
      </c>
      <c r="AQ74" s="64" t="b">
        <f t="shared" si="37"/>
        <v>0</v>
      </c>
      <c r="AR74" s="64" t="b">
        <f t="shared" si="38"/>
        <v>0</v>
      </c>
      <c r="AS74" s="42" t="b">
        <f t="shared" si="39"/>
        <v>1</v>
      </c>
      <c r="AT74" s="65" t="s">
        <v>102</v>
      </c>
      <c r="AU74" s="66" t="s">
        <v>102</v>
      </c>
    </row>
    <row r="75" spans="1:47" x14ac:dyDescent="0.45">
      <c r="A75" s="5"/>
      <c r="B75" s="6"/>
      <c r="C75" s="6"/>
      <c r="D75" s="6"/>
      <c r="E75" s="7"/>
      <c r="F75" s="63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3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42"/>
      <c r="AT75" s="65"/>
      <c r="AU75" s="66"/>
    </row>
    <row r="76" spans="1:47" x14ac:dyDescent="0.45">
      <c r="A76" s="5" t="s">
        <v>20</v>
      </c>
      <c r="B76" s="6">
        <v>10000</v>
      </c>
      <c r="C76" s="13">
        <v>-0.5</v>
      </c>
      <c r="D76" s="6">
        <f>B76*0.5</f>
        <v>5000</v>
      </c>
      <c r="E76" s="7" t="s">
        <v>118</v>
      </c>
      <c r="F76" s="63">
        <v>0.22003945883735301</v>
      </c>
      <c r="G76" s="64">
        <v>-0.22105851084974801</v>
      </c>
      <c r="H76" s="64">
        <v>0.44109796968710102</v>
      </c>
      <c r="I76" s="64">
        <v>3799833.8295215699</v>
      </c>
      <c r="J76" s="64">
        <v>0.232077568629668</v>
      </c>
      <c r="K76" s="64">
        <v>-0.228258442202038</v>
      </c>
      <c r="L76" s="64">
        <v>0.460336010831706</v>
      </c>
      <c r="M76" s="64">
        <v>3799865.1395079</v>
      </c>
      <c r="N76" s="64">
        <v>9.6104511994194297</v>
      </c>
      <c r="O76" s="64">
        <v>-9.4864827316934992</v>
      </c>
      <c r="P76" s="64">
        <v>19.0969339311129</v>
      </c>
      <c r="Q76" s="64">
        <v>3799897.6298995102</v>
      </c>
      <c r="R76" s="64">
        <v>6.9400537754382796</v>
      </c>
      <c r="S76" s="64">
        <v>-6.6886843862046099</v>
      </c>
      <c r="T76" s="64">
        <v>13.6287381616429</v>
      </c>
      <c r="U76" s="64">
        <v>3799812.2694351701</v>
      </c>
      <c r="V76" s="64">
        <v>4.6598089742949398</v>
      </c>
      <c r="W76" s="64">
        <v>-4.5263637651817703</v>
      </c>
      <c r="X76" s="64">
        <v>9.1861727394767101</v>
      </c>
      <c r="Y76" s="64">
        <v>3799851.0215443601</v>
      </c>
      <c r="Z76" s="63" t="b">
        <f t="shared" si="20"/>
        <v>1</v>
      </c>
      <c r="AA76" s="64" t="b">
        <f t="shared" si="21"/>
        <v>1</v>
      </c>
      <c r="AB76" s="64" t="b">
        <f t="shared" si="22"/>
        <v>1</v>
      </c>
      <c r="AC76" s="64" t="b">
        <f t="shared" si="23"/>
        <v>1</v>
      </c>
      <c r="AD76" s="64" t="b">
        <f t="shared" si="24"/>
        <v>1</v>
      </c>
      <c r="AE76" s="64" t="b">
        <f t="shared" si="25"/>
        <v>1</v>
      </c>
      <c r="AF76" s="64" t="b">
        <f t="shared" si="26"/>
        <v>1</v>
      </c>
      <c r="AG76" s="64" t="b">
        <f t="shared" si="27"/>
        <v>1</v>
      </c>
      <c r="AH76" s="64" t="b">
        <f t="shared" si="28"/>
        <v>1</v>
      </c>
      <c r="AI76" s="64" t="b">
        <f t="shared" si="29"/>
        <v>1</v>
      </c>
      <c r="AJ76" s="64" t="b">
        <f t="shared" si="30"/>
        <v>1</v>
      </c>
      <c r="AK76" s="64" t="b">
        <f t="shared" si="31"/>
        <v>1</v>
      </c>
      <c r="AL76" s="64" t="b">
        <f t="shared" si="32"/>
        <v>1</v>
      </c>
      <c r="AM76" s="64" t="b">
        <f t="shared" si="33"/>
        <v>1</v>
      </c>
      <c r="AN76" s="64" t="b">
        <f t="shared" si="34"/>
        <v>1</v>
      </c>
      <c r="AO76" s="64" t="b">
        <f t="shared" si="35"/>
        <v>1</v>
      </c>
      <c r="AP76" s="64" t="b">
        <f t="shared" si="36"/>
        <v>1</v>
      </c>
      <c r="AQ76" s="64" t="b">
        <f t="shared" si="37"/>
        <v>1</v>
      </c>
      <c r="AR76" s="64" t="b">
        <f t="shared" si="38"/>
        <v>1</v>
      </c>
      <c r="AS76" s="42" t="b">
        <f t="shared" si="39"/>
        <v>1</v>
      </c>
      <c r="AT76" s="65" t="s">
        <v>104</v>
      </c>
      <c r="AU76" s="66" t="s">
        <v>104</v>
      </c>
    </row>
    <row r="77" spans="1:47" x14ac:dyDescent="0.45">
      <c r="A77" s="5" t="s">
        <v>20</v>
      </c>
      <c r="B77" s="6">
        <v>10000</v>
      </c>
      <c r="C77" s="13">
        <v>-0.3</v>
      </c>
      <c r="D77" s="6">
        <f>B77*0.7</f>
        <v>7000</v>
      </c>
      <c r="E77" s="7" t="s">
        <v>118</v>
      </c>
      <c r="F77" s="63">
        <v>0.21969481611873601</v>
      </c>
      <c r="G77" s="64">
        <v>-0.22073089918057101</v>
      </c>
      <c r="H77" s="64">
        <v>0.44042571529930702</v>
      </c>
      <c r="I77" s="64">
        <v>3806027.46666621</v>
      </c>
      <c r="J77" s="64">
        <v>0.231768432767231</v>
      </c>
      <c r="K77" s="64">
        <v>-0.227928461720172</v>
      </c>
      <c r="L77" s="64">
        <v>0.45969689448740297</v>
      </c>
      <c r="M77" s="64">
        <v>3805986.98096469</v>
      </c>
      <c r="N77" s="64">
        <v>9.5944766686889</v>
      </c>
      <c r="O77" s="64">
        <v>-9.4691030881198603</v>
      </c>
      <c r="P77" s="64">
        <v>19.063579756808799</v>
      </c>
      <c r="Q77" s="64">
        <v>3806050.1729426901</v>
      </c>
      <c r="R77" s="64">
        <v>6.9214919273768096</v>
      </c>
      <c r="S77" s="64">
        <v>-6.6829052179194699</v>
      </c>
      <c r="T77" s="64">
        <v>13.6043971452963</v>
      </c>
      <c r="U77" s="64">
        <v>3806024.7479960001</v>
      </c>
      <c r="V77" s="64">
        <v>4.64860988603525</v>
      </c>
      <c r="W77" s="64">
        <v>-4.52070105573834</v>
      </c>
      <c r="X77" s="64">
        <v>9.1693109417735794</v>
      </c>
      <c r="Y77" s="64">
        <v>3806033.63690098</v>
      </c>
      <c r="Z77" s="63" t="b">
        <f t="shared" si="20"/>
        <v>1</v>
      </c>
      <c r="AA77" s="64" t="b">
        <f t="shared" si="21"/>
        <v>1</v>
      </c>
      <c r="AB77" s="64" t="b">
        <f t="shared" si="22"/>
        <v>1</v>
      </c>
      <c r="AC77" s="64" t="b">
        <f t="shared" si="23"/>
        <v>1</v>
      </c>
      <c r="AD77" s="64" t="b">
        <f t="shared" si="24"/>
        <v>1</v>
      </c>
      <c r="AE77" s="64" t="b">
        <f t="shared" si="25"/>
        <v>1</v>
      </c>
      <c r="AF77" s="64" t="b">
        <f t="shared" si="26"/>
        <v>1</v>
      </c>
      <c r="AG77" s="64" t="b">
        <f t="shared" si="27"/>
        <v>1</v>
      </c>
      <c r="AH77" s="64" t="b">
        <f t="shared" si="28"/>
        <v>1</v>
      </c>
      <c r="AI77" s="64" t="b">
        <f t="shared" si="29"/>
        <v>1</v>
      </c>
      <c r="AJ77" s="64" t="b">
        <f t="shared" si="30"/>
        <v>1</v>
      </c>
      <c r="AK77" s="64" t="b">
        <f t="shared" si="31"/>
        <v>1</v>
      </c>
      <c r="AL77" s="64" t="b">
        <f t="shared" si="32"/>
        <v>1</v>
      </c>
      <c r="AM77" s="64" t="b">
        <f t="shared" si="33"/>
        <v>1</v>
      </c>
      <c r="AN77" s="64" t="b">
        <f t="shared" si="34"/>
        <v>1</v>
      </c>
      <c r="AO77" s="64" t="b">
        <f t="shared" si="35"/>
        <v>1</v>
      </c>
      <c r="AP77" s="64" t="b">
        <f t="shared" si="36"/>
        <v>1</v>
      </c>
      <c r="AQ77" s="64" t="b">
        <f t="shared" si="37"/>
        <v>1</v>
      </c>
      <c r="AR77" s="64" t="b">
        <f t="shared" si="38"/>
        <v>1</v>
      </c>
      <c r="AS77" s="42" t="b">
        <f t="shared" si="39"/>
        <v>1</v>
      </c>
      <c r="AT77" s="65" t="s">
        <v>104</v>
      </c>
      <c r="AU77" s="66" t="s">
        <v>104</v>
      </c>
    </row>
    <row r="78" spans="1:47" x14ac:dyDescent="0.45">
      <c r="A78" s="5" t="s">
        <v>20</v>
      </c>
      <c r="B78" s="6">
        <v>10000</v>
      </c>
      <c r="C78" s="13">
        <v>0.3</v>
      </c>
      <c r="D78" s="6">
        <f>B78*1.3</f>
        <v>13000</v>
      </c>
      <c r="E78" s="7" t="s">
        <v>118</v>
      </c>
      <c r="F78" s="63">
        <v>0.21915624436574699</v>
      </c>
      <c r="G78" s="64">
        <v>-0.22011183452342101</v>
      </c>
      <c r="H78" s="64">
        <v>0.43926807888916902</v>
      </c>
      <c r="I78" s="64">
        <v>3814640.9138324698</v>
      </c>
      <c r="J78" s="64">
        <v>0.23116970295115399</v>
      </c>
      <c r="K78" s="64">
        <v>-0.22741900895536801</v>
      </c>
      <c r="L78" s="64">
        <v>0.45858871190652201</v>
      </c>
      <c r="M78" s="64">
        <v>3814712.5812206198</v>
      </c>
      <c r="N78" s="64">
        <v>9.5627673882913999</v>
      </c>
      <c r="O78" s="64">
        <v>-9.4423595877410698</v>
      </c>
      <c r="P78" s="64">
        <v>19.0051269760325</v>
      </c>
      <c r="Q78" s="64">
        <v>3814736.49157885</v>
      </c>
      <c r="R78" s="64">
        <v>6.8842668534735596</v>
      </c>
      <c r="S78" s="64">
        <v>-6.6776264750267798</v>
      </c>
      <c r="T78" s="64">
        <v>13.5618933285003</v>
      </c>
      <c r="U78" s="64">
        <v>3814604.8293707701</v>
      </c>
      <c r="V78" s="64">
        <v>4.6354352348277201</v>
      </c>
      <c r="W78" s="64">
        <v>-4.5046014916189696</v>
      </c>
      <c r="X78" s="64">
        <v>9.1400367264466897</v>
      </c>
      <c r="Y78" s="64">
        <v>3814667.6641506702</v>
      </c>
      <c r="Z78" s="63" t="b">
        <f t="shared" si="20"/>
        <v>1</v>
      </c>
      <c r="AA78" s="64" t="b">
        <f t="shared" si="21"/>
        <v>1</v>
      </c>
      <c r="AB78" s="64" t="b">
        <f t="shared" si="22"/>
        <v>1</v>
      </c>
      <c r="AC78" s="64" t="b">
        <f t="shared" si="23"/>
        <v>1</v>
      </c>
      <c r="AD78" s="64" t="b">
        <f t="shared" si="24"/>
        <v>1</v>
      </c>
      <c r="AE78" s="64" t="b">
        <f t="shared" si="25"/>
        <v>1</v>
      </c>
      <c r="AF78" s="64" t="b">
        <f t="shared" si="26"/>
        <v>1</v>
      </c>
      <c r="AG78" s="64" t="b">
        <f t="shared" si="27"/>
        <v>1</v>
      </c>
      <c r="AH78" s="64" t="b">
        <f t="shared" si="28"/>
        <v>1</v>
      </c>
      <c r="AI78" s="64" t="b">
        <f t="shared" si="29"/>
        <v>1</v>
      </c>
      <c r="AJ78" s="64" t="b">
        <f t="shared" si="30"/>
        <v>1</v>
      </c>
      <c r="AK78" s="64" t="b">
        <f t="shared" si="31"/>
        <v>1</v>
      </c>
      <c r="AL78" s="64" t="b">
        <f t="shared" si="32"/>
        <v>1</v>
      </c>
      <c r="AM78" s="64" t="b">
        <f t="shared" si="33"/>
        <v>1</v>
      </c>
      <c r="AN78" s="64" t="b">
        <f t="shared" si="34"/>
        <v>1</v>
      </c>
      <c r="AO78" s="64" t="b">
        <f t="shared" si="35"/>
        <v>1</v>
      </c>
      <c r="AP78" s="64" t="b">
        <f t="shared" si="36"/>
        <v>1</v>
      </c>
      <c r="AQ78" s="64" t="b">
        <f t="shared" si="37"/>
        <v>1</v>
      </c>
      <c r="AR78" s="64" t="b">
        <f t="shared" si="38"/>
        <v>1</v>
      </c>
      <c r="AS78" s="42" t="b">
        <f t="shared" si="39"/>
        <v>1</v>
      </c>
      <c r="AT78" s="65" t="s">
        <v>104</v>
      </c>
      <c r="AU78" s="66" t="s">
        <v>104</v>
      </c>
    </row>
    <row r="79" spans="1:47" x14ac:dyDescent="0.45">
      <c r="A79" s="5" t="s">
        <v>20</v>
      </c>
      <c r="B79" s="6">
        <v>10000</v>
      </c>
      <c r="C79" s="13">
        <v>0.5</v>
      </c>
      <c r="D79" s="6">
        <f>B79*1.5</f>
        <v>15000</v>
      </c>
      <c r="E79" s="7" t="s">
        <v>118</v>
      </c>
      <c r="F79" s="63">
        <v>0.21926633822725999</v>
      </c>
      <c r="G79" s="64">
        <v>-0.22009998233785799</v>
      </c>
      <c r="H79" s="64">
        <v>0.43936632056511798</v>
      </c>
      <c r="I79" s="64">
        <v>3814834.5892505399</v>
      </c>
      <c r="J79" s="64">
        <v>0.23116458868442499</v>
      </c>
      <c r="K79" s="64">
        <v>-0.22752982680603501</v>
      </c>
      <c r="L79" s="64">
        <v>0.45869441549045997</v>
      </c>
      <c r="M79" s="64">
        <v>3814847.30689365</v>
      </c>
      <c r="N79" s="64">
        <v>9.5626564448301803</v>
      </c>
      <c r="O79" s="64">
        <v>-9.4477822891694299</v>
      </c>
      <c r="P79" s="64">
        <v>19.010438733999599</v>
      </c>
      <c r="Q79" s="64">
        <v>3814806.90158216</v>
      </c>
      <c r="R79" s="64">
        <v>6.8787964538861202</v>
      </c>
      <c r="S79" s="64">
        <v>-6.6871917756026296</v>
      </c>
      <c r="T79" s="64">
        <v>13.565988229488701</v>
      </c>
      <c r="U79" s="64">
        <v>3814874.1225877199</v>
      </c>
      <c r="V79" s="64">
        <v>4.6336791905247399</v>
      </c>
      <c r="W79" s="64">
        <v>-4.5093453862145196</v>
      </c>
      <c r="X79" s="64">
        <v>9.1430245767392595</v>
      </c>
      <c r="Y79" s="64">
        <v>3814946.4154724199</v>
      </c>
      <c r="Z79" s="63" t="b">
        <f t="shared" si="20"/>
        <v>1</v>
      </c>
      <c r="AA79" s="64" t="b">
        <f t="shared" si="21"/>
        <v>1</v>
      </c>
      <c r="AB79" s="64" t="b">
        <f t="shared" si="22"/>
        <v>1</v>
      </c>
      <c r="AC79" s="64" t="b">
        <f t="shared" si="23"/>
        <v>1</v>
      </c>
      <c r="AD79" s="64" t="b">
        <f t="shared" si="24"/>
        <v>1</v>
      </c>
      <c r="AE79" s="64" t="b">
        <f t="shared" si="25"/>
        <v>1</v>
      </c>
      <c r="AF79" s="64" t="b">
        <f t="shared" si="26"/>
        <v>1</v>
      </c>
      <c r="AG79" s="64" t="b">
        <f t="shared" si="27"/>
        <v>1</v>
      </c>
      <c r="AH79" s="64" t="b">
        <f t="shared" si="28"/>
        <v>1</v>
      </c>
      <c r="AI79" s="64" t="b">
        <f t="shared" si="29"/>
        <v>1</v>
      </c>
      <c r="AJ79" s="64" t="b">
        <f t="shared" si="30"/>
        <v>1</v>
      </c>
      <c r="AK79" s="64" t="b">
        <f t="shared" si="31"/>
        <v>1</v>
      </c>
      <c r="AL79" s="64" t="b">
        <f t="shared" si="32"/>
        <v>1</v>
      </c>
      <c r="AM79" s="64" t="b">
        <f t="shared" si="33"/>
        <v>1</v>
      </c>
      <c r="AN79" s="64" t="b">
        <f t="shared" si="34"/>
        <v>1</v>
      </c>
      <c r="AO79" s="64" t="b">
        <f t="shared" si="35"/>
        <v>1</v>
      </c>
      <c r="AP79" s="64" t="b">
        <f t="shared" si="36"/>
        <v>1</v>
      </c>
      <c r="AQ79" s="64" t="b">
        <f t="shared" si="37"/>
        <v>1</v>
      </c>
      <c r="AR79" s="64" t="b">
        <f t="shared" si="38"/>
        <v>1</v>
      </c>
      <c r="AS79" s="42" t="b">
        <f t="shared" si="39"/>
        <v>1</v>
      </c>
      <c r="AT79" s="65" t="s">
        <v>104</v>
      </c>
      <c r="AU79" s="66" t="s">
        <v>104</v>
      </c>
    </row>
    <row r="80" spans="1:47" x14ac:dyDescent="0.45">
      <c r="A80" s="5"/>
      <c r="B80" s="6"/>
      <c r="C80" s="6"/>
      <c r="D80" s="6"/>
      <c r="E80" s="7"/>
      <c r="F80" s="63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3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42"/>
      <c r="AT80" s="65"/>
      <c r="AU80" s="66"/>
    </row>
    <row r="81" spans="1:47" x14ac:dyDescent="0.45">
      <c r="A81" s="5" t="s">
        <v>21</v>
      </c>
      <c r="B81" s="6">
        <v>22000</v>
      </c>
      <c r="C81" s="13">
        <v>-0.5</v>
      </c>
      <c r="D81" s="6">
        <f>B81*0.5</f>
        <v>11000</v>
      </c>
      <c r="E81" s="7" t="s">
        <v>119</v>
      </c>
      <c r="F81" s="63">
        <v>0.219422041983802</v>
      </c>
      <c r="G81" s="64">
        <v>-0.22020269905801099</v>
      </c>
      <c r="H81" s="64">
        <v>0.43962474104181298</v>
      </c>
      <c r="I81" s="64">
        <v>3811982.1433715401</v>
      </c>
      <c r="J81" s="64">
        <v>0.23127303074328301</v>
      </c>
      <c r="K81" s="64">
        <v>-0.227674048635988</v>
      </c>
      <c r="L81" s="64">
        <v>0.45894707937927198</v>
      </c>
      <c r="M81" s="64">
        <v>3812007.24758106</v>
      </c>
      <c r="N81" s="64">
        <v>9.5692753792043295</v>
      </c>
      <c r="O81" s="64">
        <v>-9.4547454509310498</v>
      </c>
      <c r="P81" s="64">
        <v>19.024020830135399</v>
      </c>
      <c r="Q81" s="64">
        <v>3812015.2305883602</v>
      </c>
      <c r="R81" s="64">
        <v>6.8757496616750702</v>
      </c>
      <c r="S81" s="64">
        <v>-6.6994967631054498</v>
      </c>
      <c r="T81" s="64">
        <v>13.5752464247805</v>
      </c>
      <c r="U81" s="64">
        <v>3812015.2305891402</v>
      </c>
      <c r="V81" s="64">
        <v>4.64003314778006</v>
      </c>
      <c r="W81" s="64">
        <v>-4.5090635714274097</v>
      </c>
      <c r="X81" s="64">
        <v>9.1490967192074706</v>
      </c>
      <c r="Y81" s="64">
        <v>3812015.2305898299</v>
      </c>
      <c r="Z81" s="63" t="b">
        <f t="shared" si="20"/>
        <v>1</v>
      </c>
      <c r="AA81" s="64" t="b">
        <f t="shared" si="21"/>
        <v>1</v>
      </c>
      <c r="AB81" s="64" t="b">
        <f t="shared" si="22"/>
        <v>1</v>
      </c>
      <c r="AC81" s="64" t="b">
        <f t="shared" si="23"/>
        <v>1</v>
      </c>
      <c r="AD81" s="64" t="b">
        <f t="shared" si="24"/>
        <v>1</v>
      </c>
      <c r="AE81" s="64" t="b">
        <f t="shared" si="25"/>
        <v>1</v>
      </c>
      <c r="AF81" s="64" t="b">
        <f t="shared" si="26"/>
        <v>1</v>
      </c>
      <c r="AG81" s="64" t="b">
        <f t="shared" si="27"/>
        <v>1</v>
      </c>
      <c r="AH81" s="64" t="b">
        <f t="shared" si="28"/>
        <v>1</v>
      </c>
      <c r="AI81" s="64" t="b">
        <f t="shared" si="29"/>
        <v>1</v>
      </c>
      <c r="AJ81" s="64" t="b">
        <f t="shared" si="30"/>
        <v>1</v>
      </c>
      <c r="AK81" s="64" t="b">
        <f t="shared" si="31"/>
        <v>1</v>
      </c>
      <c r="AL81" s="64" t="b">
        <f t="shared" si="32"/>
        <v>1</v>
      </c>
      <c r="AM81" s="64" t="b">
        <f t="shared" si="33"/>
        <v>1</v>
      </c>
      <c r="AN81" s="64" t="b">
        <f t="shared" si="34"/>
        <v>1</v>
      </c>
      <c r="AO81" s="64" t="b">
        <f t="shared" si="35"/>
        <v>1</v>
      </c>
      <c r="AP81" s="64" t="b">
        <f t="shared" si="36"/>
        <v>1</v>
      </c>
      <c r="AQ81" s="64" t="b">
        <f t="shared" si="37"/>
        <v>1</v>
      </c>
      <c r="AR81" s="64" t="b">
        <f t="shared" si="38"/>
        <v>1</v>
      </c>
      <c r="AS81" s="42" t="b">
        <f t="shared" si="39"/>
        <v>1</v>
      </c>
      <c r="AT81" s="65" t="s">
        <v>104</v>
      </c>
      <c r="AU81" s="66" t="s">
        <v>104</v>
      </c>
    </row>
    <row r="82" spans="1:47" x14ac:dyDescent="0.45">
      <c r="A82" s="5" t="s">
        <v>21</v>
      </c>
      <c r="B82" s="6">
        <v>22000</v>
      </c>
      <c r="C82" s="13">
        <v>-0.3</v>
      </c>
      <c r="D82" s="6">
        <f>B82*0.7</f>
        <v>15399.999999999998</v>
      </c>
      <c r="E82" s="7" t="s">
        <v>119</v>
      </c>
      <c r="F82" s="63">
        <v>0.21944281235576299</v>
      </c>
      <c r="G82" s="64">
        <v>-0.220226246593859</v>
      </c>
      <c r="H82" s="64">
        <v>0.43966905894962199</v>
      </c>
      <c r="I82" s="64">
        <v>3812133.8999506799</v>
      </c>
      <c r="J82" s="64">
        <v>0.231283608832314</v>
      </c>
      <c r="K82" s="64">
        <v>-0.227695077801777</v>
      </c>
      <c r="L82" s="64">
        <v>0.45897868663409103</v>
      </c>
      <c r="M82" s="64">
        <v>3812157.5558511401</v>
      </c>
      <c r="N82" s="64">
        <v>9.5691683925711999</v>
      </c>
      <c r="O82" s="64">
        <v>-9.4563466258214905</v>
      </c>
      <c r="P82" s="64">
        <v>19.025515018392699</v>
      </c>
      <c r="Q82" s="64">
        <v>3812171.4977192902</v>
      </c>
      <c r="R82" s="64">
        <v>6.88208838020656</v>
      </c>
      <c r="S82" s="64">
        <v>-6.6943026249996898</v>
      </c>
      <c r="T82" s="64">
        <v>13.5763910052063</v>
      </c>
      <c r="U82" s="64">
        <v>3812171.4977200599</v>
      </c>
      <c r="V82" s="64">
        <v>4.6395936243649798</v>
      </c>
      <c r="W82" s="64">
        <v>-4.5104165754189802</v>
      </c>
      <c r="X82" s="64">
        <v>9.15001019978396</v>
      </c>
      <c r="Y82" s="64">
        <v>3812171.4977191901</v>
      </c>
      <c r="Z82" s="63" t="b">
        <f t="shared" si="20"/>
        <v>1</v>
      </c>
      <c r="AA82" s="64" t="b">
        <f t="shared" si="21"/>
        <v>1</v>
      </c>
      <c r="AB82" s="64" t="b">
        <f t="shared" si="22"/>
        <v>1</v>
      </c>
      <c r="AC82" s="64" t="b">
        <f t="shared" si="23"/>
        <v>1</v>
      </c>
      <c r="AD82" s="64" t="b">
        <f t="shared" si="24"/>
        <v>1</v>
      </c>
      <c r="AE82" s="64" t="b">
        <f t="shared" si="25"/>
        <v>1</v>
      </c>
      <c r="AF82" s="64" t="b">
        <f t="shared" si="26"/>
        <v>1</v>
      </c>
      <c r="AG82" s="64" t="b">
        <f t="shared" si="27"/>
        <v>1</v>
      </c>
      <c r="AH82" s="64" t="b">
        <f t="shared" si="28"/>
        <v>1</v>
      </c>
      <c r="AI82" s="64" t="b">
        <f t="shared" si="29"/>
        <v>1</v>
      </c>
      <c r="AJ82" s="64" t="b">
        <f t="shared" si="30"/>
        <v>1</v>
      </c>
      <c r="AK82" s="64" t="b">
        <f t="shared" si="31"/>
        <v>1</v>
      </c>
      <c r="AL82" s="64" t="b">
        <f t="shared" si="32"/>
        <v>1</v>
      </c>
      <c r="AM82" s="64" t="b">
        <f t="shared" si="33"/>
        <v>1</v>
      </c>
      <c r="AN82" s="64" t="b">
        <f t="shared" si="34"/>
        <v>1</v>
      </c>
      <c r="AO82" s="64" t="b">
        <f t="shared" si="35"/>
        <v>1</v>
      </c>
      <c r="AP82" s="64" t="b">
        <f t="shared" si="36"/>
        <v>1</v>
      </c>
      <c r="AQ82" s="64" t="b">
        <f t="shared" si="37"/>
        <v>1</v>
      </c>
      <c r="AR82" s="64" t="b">
        <f t="shared" si="38"/>
        <v>1</v>
      </c>
      <c r="AS82" s="42" t="b">
        <f t="shared" si="39"/>
        <v>1</v>
      </c>
      <c r="AT82" s="65" t="s">
        <v>104</v>
      </c>
      <c r="AU82" s="66" t="s">
        <v>104</v>
      </c>
    </row>
    <row r="83" spans="1:47" x14ac:dyDescent="0.45">
      <c r="A83" s="5" t="s">
        <v>21</v>
      </c>
      <c r="B83" s="6">
        <v>22000</v>
      </c>
      <c r="C83" s="13">
        <v>0.3</v>
      </c>
      <c r="D83" s="6">
        <f>B83*1.3</f>
        <v>28600</v>
      </c>
      <c r="E83" s="7" t="s">
        <v>119</v>
      </c>
      <c r="F83" s="63">
        <v>0.219272915324393</v>
      </c>
      <c r="G83" s="64">
        <v>-0.220504428260754</v>
      </c>
      <c r="H83" s="64">
        <v>0.43977734358514597</v>
      </c>
      <c r="I83" s="64">
        <v>3811214.7981593702</v>
      </c>
      <c r="J83" s="64">
        <v>0.231529596287325</v>
      </c>
      <c r="K83" s="64">
        <v>-0.22751909233908199</v>
      </c>
      <c r="L83" s="64">
        <v>0.45904868862640702</v>
      </c>
      <c r="M83" s="64">
        <v>3811083.8753416999</v>
      </c>
      <c r="N83" s="64">
        <v>9.5829959221345806</v>
      </c>
      <c r="O83" s="64">
        <v>-9.4481817550702196</v>
      </c>
      <c r="P83" s="64">
        <v>19.031177677204798</v>
      </c>
      <c r="Q83" s="64">
        <v>3811234.0870653698</v>
      </c>
      <c r="R83" s="64">
        <v>6.9194126200541497</v>
      </c>
      <c r="S83" s="64">
        <v>-6.6613959216810601</v>
      </c>
      <c r="T83" s="64">
        <v>13.5808085417352</v>
      </c>
      <c r="U83" s="64">
        <v>3811234.0870645898</v>
      </c>
      <c r="V83" s="64">
        <v>4.6398093897722701</v>
      </c>
      <c r="W83" s="64">
        <v>-4.5133348535425304</v>
      </c>
      <c r="X83" s="64">
        <v>9.1531442433147898</v>
      </c>
      <c r="Y83" s="64">
        <v>3811229.1390801501</v>
      </c>
      <c r="Z83" s="63" t="b">
        <f t="shared" si="20"/>
        <v>1</v>
      </c>
      <c r="AA83" s="64" t="b">
        <f t="shared" si="21"/>
        <v>1</v>
      </c>
      <c r="AB83" s="64" t="b">
        <f t="shared" si="22"/>
        <v>1</v>
      </c>
      <c r="AC83" s="64" t="b">
        <f t="shared" si="23"/>
        <v>1</v>
      </c>
      <c r="AD83" s="64" t="b">
        <f t="shared" si="24"/>
        <v>1</v>
      </c>
      <c r="AE83" s="64" t="b">
        <f t="shared" si="25"/>
        <v>1</v>
      </c>
      <c r="AF83" s="64" t="b">
        <f t="shared" si="26"/>
        <v>1</v>
      </c>
      <c r="AG83" s="64" t="b">
        <f t="shared" si="27"/>
        <v>1</v>
      </c>
      <c r="AH83" s="64" t="b">
        <f t="shared" si="28"/>
        <v>1</v>
      </c>
      <c r="AI83" s="64" t="b">
        <f t="shared" si="29"/>
        <v>1</v>
      </c>
      <c r="AJ83" s="64" t="b">
        <f t="shared" si="30"/>
        <v>1</v>
      </c>
      <c r="AK83" s="64" t="b">
        <f t="shared" si="31"/>
        <v>1</v>
      </c>
      <c r="AL83" s="64" t="b">
        <f t="shared" si="32"/>
        <v>1</v>
      </c>
      <c r="AM83" s="64" t="b">
        <f t="shared" si="33"/>
        <v>1</v>
      </c>
      <c r="AN83" s="64" t="b">
        <f t="shared" si="34"/>
        <v>1</v>
      </c>
      <c r="AO83" s="64" t="b">
        <f t="shared" si="35"/>
        <v>1</v>
      </c>
      <c r="AP83" s="64" t="b">
        <f t="shared" si="36"/>
        <v>1</v>
      </c>
      <c r="AQ83" s="64" t="b">
        <f t="shared" si="37"/>
        <v>1</v>
      </c>
      <c r="AR83" s="64" t="b">
        <f t="shared" si="38"/>
        <v>1</v>
      </c>
      <c r="AS83" s="42" t="b">
        <f t="shared" si="39"/>
        <v>1</v>
      </c>
      <c r="AT83" s="65" t="s">
        <v>104</v>
      </c>
      <c r="AU83" s="66" t="s">
        <v>104</v>
      </c>
    </row>
    <row r="84" spans="1:47" x14ac:dyDescent="0.45">
      <c r="A84" s="5" t="s">
        <v>21</v>
      </c>
      <c r="B84" s="6">
        <v>22000</v>
      </c>
      <c r="C84" s="13">
        <v>0.5</v>
      </c>
      <c r="D84" s="6">
        <f>B84*1.5</f>
        <v>33000</v>
      </c>
      <c r="E84" s="7" t="s">
        <v>119</v>
      </c>
      <c r="F84" s="63">
        <v>0.219224388863967</v>
      </c>
      <c r="G84" s="64">
        <v>-0.220616308959976</v>
      </c>
      <c r="H84" s="64">
        <v>0.43984069782394303</v>
      </c>
      <c r="I84" s="64">
        <v>3810950.18195449</v>
      </c>
      <c r="J84" s="64">
        <v>0.231683649739194</v>
      </c>
      <c r="K84" s="64">
        <v>-0.22746439341362401</v>
      </c>
      <c r="L84" s="64">
        <v>0.45914804315281799</v>
      </c>
      <c r="M84" s="64">
        <v>3811101.27068514</v>
      </c>
      <c r="N84" s="64">
        <v>9.5903618582600494</v>
      </c>
      <c r="O84" s="64">
        <v>-9.4456323200705299</v>
      </c>
      <c r="P84" s="64">
        <v>19.035994178330601</v>
      </c>
      <c r="Q84" s="64">
        <v>3811077.89677579</v>
      </c>
      <c r="R84" s="64">
        <v>6.9356593187992699</v>
      </c>
      <c r="S84" s="64">
        <v>-6.6487329784739497</v>
      </c>
      <c r="T84" s="64">
        <v>13.584392297273199</v>
      </c>
      <c r="U84" s="64">
        <v>3811077.89677501</v>
      </c>
      <c r="V84" s="64">
        <v>4.6416419110154497</v>
      </c>
      <c r="W84" s="64">
        <v>-4.5141395077049697</v>
      </c>
      <c r="X84" s="64">
        <v>9.1557814187204194</v>
      </c>
      <c r="Y84" s="64">
        <v>3810994.8590530301</v>
      </c>
      <c r="Z84" s="63" t="b">
        <f t="shared" si="20"/>
        <v>1</v>
      </c>
      <c r="AA84" s="64" t="b">
        <f t="shared" si="21"/>
        <v>1</v>
      </c>
      <c r="AB84" s="64" t="b">
        <f t="shared" si="22"/>
        <v>1</v>
      </c>
      <c r="AC84" s="64" t="b">
        <f t="shared" si="23"/>
        <v>1</v>
      </c>
      <c r="AD84" s="64" t="b">
        <f t="shared" si="24"/>
        <v>1</v>
      </c>
      <c r="AE84" s="64" t="b">
        <f t="shared" si="25"/>
        <v>1</v>
      </c>
      <c r="AF84" s="64" t="b">
        <f t="shared" si="26"/>
        <v>1</v>
      </c>
      <c r="AG84" s="64" t="b">
        <f t="shared" si="27"/>
        <v>1</v>
      </c>
      <c r="AH84" s="64" t="b">
        <f t="shared" si="28"/>
        <v>1</v>
      </c>
      <c r="AI84" s="64" t="b">
        <f t="shared" si="29"/>
        <v>1</v>
      </c>
      <c r="AJ84" s="64" t="b">
        <f t="shared" si="30"/>
        <v>1</v>
      </c>
      <c r="AK84" s="64" t="b">
        <f t="shared" si="31"/>
        <v>1</v>
      </c>
      <c r="AL84" s="64" t="b">
        <f t="shared" si="32"/>
        <v>1</v>
      </c>
      <c r="AM84" s="64" t="b">
        <f t="shared" si="33"/>
        <v>1</v>
      </c>
      <c r="AN84" s="64" t="b">
        <f t="shared" si="34"/>
        <v>1</v>
      </c>
      <c r="AO84" s="64" t="b">
        <f t="shared" si="35"/>
        <v>1</v>
      </c>
      <c r="AP84" s="64" t="b">
        <f t="shared" si="36"/>
        <v>1</v>
      </c>
      <c r="AQ84" s="64" t="b">
        <f t="shared" si="37"/>
        <v>1</v>
      </c>
      <c r="AR84" s="64" t="b">
        <f t="shared" si="38"/>
        <v>1</v>
      </c>
      <c r="AS84" s="42" t="b">
        <f t="shared" si="39"/>
        <v>1</v>
      </c>
      <c r="AT84" s="65" t="s">
        <v>104</v>
      </c>
      <c r="AU84" s="66" t="s">
        <v>104</v>
      </c>
    </row>
    <row r="85" spans="1:47" x14ac:dyDescent="0.45">
      <c r="A85" s="5"/>
      <c r="B85" s="6"/>
      <c r="C85" s="6"/>
      <c r="D85" s="6"/>
      <c r="E85" s="7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3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42"/>
      <c r="AT85" s="65"/>
      <c r="AU85" s="66"/>
    </row>
    <row r="86" spans="1:47" x14ac:dyDescent="0.45">
      <c r="A86" s="5" t="s">
        <v>22</v>
      </c>
      <c r="B86" s="6">
        <v>10000</v>
      </c>
      <c r="C86" s="13">
        <v>-0.5</v>
      </c>
      <c r="D86" s="6">
        <f>B86*0.5</f>
        <v>5000</v>
      </c>
      <c r="E86" s="7" t="s">
        <v>120</v>
      </c>
      <c r="F86" s="63">
        <v>0.21011958581344001</v>
      </c>
      <c r="G86" s="64">
        <v>-0.21075516480997999</v>
      </c>
      <c r="H86" s="64">
        <v>0.42087475062342</v>
      </c>
      <c r="I86" s="64">
        <v>3977004.40192232</v>
      </c>
      <c r="J86" s="64">
        <v>0.222264715291973</v>
      </c>
      <c r="K86" s="64">
        <v>-0.218731953704321</v>
      </c>
      <c r="L86" s="64">
        <v>0.44099666899629397</v>
      </c>
      <c r="M86" s="64">
        <v>3977050.6900624</v>
      </c>
      <c r="N86" s="64">
        <v>9.0899239747581699</v>
      </c>
      <c r="O86" s="64">
        <v>-8.9807191831320008</v>
      </c>
      <c r="P86" s="64">
        <v>18.070643157890199</v>
      </c>
      <c r="Q86" s="64">
        <v>3977035.1710711098</v>
      </c>
      <c r="R86" s="64">
        <v>6.5318926112649702</v>
      </c>
      <c r="S86" s="64">
        <v>-6.3445194098915003</v>
      </c>
      <c r="T86" s="64">
        <v>12.876412021156501</v>
      </c>
      <c r="U86" s="64">
        <v>3977000.62729218</v>
      </c>
      <c r="V86" s="64">
        <v>5.2844602767989404</v>
      </c>
      <c r="W86" s="64">
        <v>-5.1340020004217903</v>
      </c>
      <c r="X86" s="64">
        <v>10.4184622772207</v>
      </c>
      <c r="Y86" s="64">
        <v>3977000.6272926801</v>
      </c>
      <c r="Z86" s="63" t="b">
        <f t="shared" si="20"/>
        <v>0</v>
      </c>
      <c r="AA86" s="64" t="b">
        <f t="shared" si="21"/>
        <v>0</v>
      </c>
      <c r="AB86" s="64" t="b">
        <f t="shared" si="22"/>
        <v>0</v>
      </c>
      <c r="AC86" s="64" t="b">
        <f t="shared" si="23"/>
        <v>0</v>
      </c>
      <c r="AD86" s="64" t="b">
        <f t="shared" si="24"/>
        <v>0</v>
      </c>
      <c r="AE86" s="64" t="b">
        <f t="shared" si="25"/>
        <v>0</v>
      </c>
      <c r="AF86" s="64" t="b">
        <f t="shared" si="26"/>
        <v>0</v>
      </c>
      <c r="AG86" s="64" t="b">
        <f t="shared" si="27"/>
        <v>0</v>
      </c>
      <c r="AH86" s="64" t="b">
        <f t="shared" si="28"/>
        <v>0</v>
      </c>
      <c r="AI86" s="64" t="b">
        <f t="shared" si="29"/>
        <v>0</v>
      </c>
      <c r="AJ86" s="64" t="b">
        <f t="shared" si="30"/>
        <v>0</v>
      </c>
      <c r="AK86" s="64" t="b">
        <f t="shared" si="31"/>
        <v>0</v>
      </c>
      <c r="AL86" s="64" t="b">
        <f t="shared" si="32"/>
        <v>0</v>
      </c>
      <c r="AM86" s="64" t="b">
        <f t="shared" si="33"/>
        <v>0</v>
      </c>
      <c r="AN86" s="64" t="b">
        <f t="shared" si="34"/>
        <v>0</v>
      </c>
      <c r="AO86" s="64" t="b">
        <f t="shared" si="35"/>
        <v>0</v>
      </c>
      <c r="AP86" s="64" t="b">
        <f t="shared" si="36"/>
        <v>0</v>
      </c>
      <c r="AQ86" s="64" t="b">
        <f t="shared" si="37"/>
        <v>0</v>
      </c>
      <c r="AR86" s="64" t="b">
        <f t="shared" si="38"/>
        <v>0</v>
      </c>
      <c r="AS86" s="42" t="b">
        <f t="shared" si="39"/>
        <v>0</v>
      </c>
      <c r="AT86" s="65" t="s">
        <v>102</v>
      </c>
      <c r="AU86" s="66" t="s">
        <v>102</v>
      </c>
    </row>
    <row r="87" spans="1:47" x14ac:dyDescent="0.45">
      <c r="A87" s="5" t="s">
        <v>22</v>
      </c>
      <c r="B87" s="6">
        <v>10000</v>
      </c>
      <c r="C87" s="13">
        <v>-0.3</v>
      </c>
      <c r="D87" s="6">
        <f>B87*0.7</f>
        <v>7000</v>
      </c>
      <c r="E87" s="7" t="s">
        <v>120</v>
      </c>
      <c r="F87" s="63">
        <v>0.214268235699655</v>
      </c>
      <c r="G87" s="64">
        <v>-0.21505377296369099</v>
      </c>
      <c r="H87" s="64">
        <v>0.42932200866334502</v>
      </c>
      <c r="I87" s="64">
        <v>3901564.8374021798</v>
      </c>
      <c r="J87" s="64">
        <v>0.22635472535164999</v>
      </c>
      <c r="K87" s="64">
        <v>-0.22275937233349499</v>
      </c>
      <c r="L87" s="64">
        <v>0.44911409768514499</v>
      </c>
      <c r="M87" s="64">
        <v>3901695.3010209301</v>
      </c>
      <c r="N87" s="64">
        <v>9.3078479664359399</v>
      </c>
      <c r="O87" s="64">
        <v>-9.1952524948370709</v>
      </c>
      <c r="P87" s="64">
        <v>18.503100461273</v>
      </c>
      <c r="Q87" s="64">
        <v>3901621.6956857299</v>
      </c>
      <c r="R87" s="64">
        <v>6.6956841349810698</v>
      </c>
      <c r="S87" s="64">
        <v>-6.4976071096609704</v>
      </c>
      <c r="T87" s="64">
        <v>13.193291244641999</v>
      </c>
      <c r="U87" s="64">
        <v>3901651.8963073902</v>
      </c>
      <c r="V87" s="64">
        <v>5.0128224069078904</v>
      </c>
      <c r="W87" s="64">
        <v>-4.8752217888196396</v>
      </c>
      <c r="X87" s="64">
        <v>9.8880441957275202</v>
      </c>
      <c r="Y87" s="64">
        <v>3901493.3224165998</v>
      </c>
      <c r="Z87" s="63" t="b">
        <f t="shared" si="20"/>
        <v>0</v>
      </c>
      <c r="AA87" s="64" t="b">
        <f t="shared" si="21"/>
        <v>0</v>
      </c>
      <c r="AB87" s="64" t="b">
        <f t="shared" si="22"/>
        <v>0</v>
      </c>
      <c r="AC87" s="64" t="b">
        <f t="shared" si="23"/>
        <v>0</v>
      </c>
      <c r="AD87" s="64" t="b">
        <f t="shared" si="24"/>
        <v>1</v>
      </c>
      <c r="AE87" s="64" t="b">
        <f t="shared" si="25"/>
        <v>1</v>
      </c>
      <c r="AF87" s="64" t="b">
        <f t="shared" si="26"/>
        <v>1</v>
      </c>
      <c r="AG87" s="64" t="b">
        <f t="shared" si="27"/>
        <v>0</v>
      </c>
      <c r="AH87" s="64" t="b">
        <f t="shared" si="28"/>
        <v>1</v>
      </c>
      <c r="AI87" s="64" t="b">
        <f t="shared" si="29"/>
        <v>1</v>
      </c>
      <c r="AJ87" s="64" t="b">
        <f t="shared" si="30"/>
        <v>1</v>
      </c>
      <c r="AK87" s="64" t="b">
        <f t="shared" si="31"/>
        <v>0</v>
      </c>
      <c r="AL87" s="64" t="b">
        <f t="shared" si="32"/>
        <v>1</v>
      </c>
      <c r="AM87" s="64" t="b">
        <f t="shared" si="33"/>
        <v>1</v>
      </c>
      <c r="AN87" s="64" t="b">
        <f t="shared" si="34"/>
        <v>1</v>
      </c>
      <c r="AO87" s="64" t="b">
        <f t="shared" si="35"/>
        <v>0</v>
      </c>
      <c r="AP87" s="64" t="b">
        <f t="shared" si="36"/>
        <v>0</v>
      </c>
      <c r="AQ87" s="64" t="b">
        <f t="shared" si="37"/>
        <v>0</v>
      </c>
      <c r="AR87" s="64" t="b">
        <f t="shared" si="38"/>
        <v>0</v>
      </c>
      <c r="AS87" s="42" t="b">
        <f t="shared" si="39"/>
        <v>0</v>
      </c>
      <c r="AT87" s="65" t="s">
        <v>102</v>
      </c>
      <c r="AU87" s="66" t="s">
        <v>102</v>
      </c>
    </row>
    <row r="88" spans="1:47" x14ac:dyDescent="0.45">
      <c r="A88" s="5" t="s">
        <v>22</v>
      </c>
      <c r="B88" s="6">
        <v>10000</v>
      </c>
      <c r="C88" s="13">
        <v>0.3</v>
      </c>
      <c r="D88" s="6">
        <f>B88*1.3</f>
        <v>13000</v>
      </c>
      <c r="E88" s="7" t="s">
        <v>120</v>
      </c>
      <c r="F88" s="63">
        <v>0.22359634902082401</v>
      </c>
      <c r="G88" s="64">
        <v>-0.224769525334758</v>
      </c>
      <c r="H88" s="64">
        <v>0.44836587435558201</v>
      </c>
      <c r="I88" s="64">
        <v>3739804.0483634602</v>
      </c>
      <c r="J88" s="64">
        <v>0.235647760950015</v>
      </c>
      <c r="K88" s="64">
        <v>-0.23167626383064599</v>
      </c>
      <c r="L88" s="64">
        <v>0.46732402478066098</v>
      </c>
      <c r="M88" s="64">
        <v>3739715.5366181699</v>
      </c>
      <c r="N88" s="64">
        <v>9.7988702112475803</v>
      </c>
      <c r="O88" s="64">
        <v>-9.6664917161367203</v>
      </c>
      <c r="P88" s="64">
        <v>19.465361927384301</v>
      </c>
      <c r="Q88" s="64">
        <v>3739843.08585958</v>
      </c>
      <c r="R88" s="64">
        <v>7.0695367189704896</v>
      </c>
      <c r="S88" s="64">
        <v>-6.8288137290845699</v>
      </c>
      <c r="T88" s="64">
        <v>13.898350448055099</v>
      </c>
      <c r="U88" s="64">
        <v>3739691.0574293798</v>
      </c>
      <c r="V88" s="64">
        <v>4.3110572908995</v>
      </c>
      <c r="W88" s="64">
        <v>-4.1925219209342899</v>
      </c>
      <c r="X88" s="64">
        <v>8.5035792118337898</v>
      </c>
      <c r="Y88" s="64">
        <v>3739766.0122174602</v>
      </c>
      <c r="Z88" s="63" t="b">
        <f t="shared" si="20"/>
        <v>1</v>
      </c>
      <c r="AA88" s="64" t="b">
        <f t="shared" si="21"/>
        <v>1</v>
      </c>
      <c r="AB88" s="64" t="b">
        <f t="shared" si="22"/>
        <v>1</v>
      </c>
      <c r="AC88" s="64" t="b">
        <f t="shared" si="23"/>
        <v>0</v>
      </c>
      <c r="AD88" s="64" t="b">
        <f t="shared" si="24"/>
        <v>1</v>
      </c>
      <c r="AE88" s="64" t="b">
        <f t="shared" si="25"/>
        <v>1</v>
      </c>
      <c r="AF88" s="64" t="b">
        <f t="shared" si="26"/>
        <v>1</v>
      </c>
      <c r="AG88" s="64" t="b">
        <f t="shared" si="27"/>
        <v>0</v>
      </c>
      <c r="AH88" s="64" t="b">
        <f t="shared" si="28"/>
        <v>1</v>
      </c>
      <c r="AI88" s="64" t="b">
        <f t="shared" si="29"/>
        <v>1</v>
      </c>
      <c r="AJ88" s="64" t="b">
        <f t="shared" si="30"/>
        <v>1</v>
      </c>
      <c r="AK88" s="64" t="b">
        <f t="shared" si="31"/>
        <v>0</v>
      </c>
      <c r="AL88" s="64" t="b">
        <f t="shared" si="32"/>
        <v>1</v>
      </c>
      <c r="AM88" s="64" t="b">
        <f t="shared" si="33"/>
        <v>1</v>
      </c>
      <c r="AN88" s="64" t="b">
        <f t="shared" si="34"/>
        <v>1</v>
      </c>
      <c r="AO88" s="64" t="b">
        <f t="shared" si="35"/>
        <v>0</v>
      </c>
      <c r="AP88" s="64" t="b">
        <f t="shared" si="36"/>
        <v>0</v>
      </c>
      <c r="AQ88" s="64" t="b">
        <f t="shared" si="37"/>
        <v>0</v>
      </c>
      <c r="AR88" s="64" t="b">
        <f t="shared" si="38"/>
        <v>0</v>
      </c>
      <c r="AS88" s="42" t="b">
        <f t="shared" si="39"/>
        <v>0</v>
      </c>
      <c r="AT88" s="65" t="s">
        <v>102</v>
      </c>
      <c r="AU88" s="66" t="s">
        <v>102</v>
      </c>
    </row>
    <row r="89" spans="1:47" x14ac:dyDescent="0.45">
      <c r="A89" s="5" t="s">
        <v>22</v>
      </c>
      <c r="B89" s="6">
        <v>10000</v>
      </c>
      <c r="C89" s="13">
        <v>0.5</v>
      </c>
      <c r="D89" s="6">
        <f>B89*1.5</f>
        <v>15000</v>
      </c>
      <c r="E89" s="7" t="s">
        <v>120</v>
      </c>
      <c r="F89" s="63">
        <v>0.22621802934847801</v>
      </c>
      <c r="G89" s="64">
        <v>-0.227488350373905</v>
      </c>
      <c r="H89" s="64">
        <v>0.45370637972238398</v>
      </c>
      <c r="I89" s="64">
        <v>3698338.06918407</v>
      </c>
      <c r="J89" s="64">
        <v>0.238266269950587</v>
      </c>
      <c r="K89" s="64">
        <v>-0.234210638795846</v>
      </c>
      <c r="L89" s="64">
        <v>0.472476908746433</v>
      </c>
      <c r="M89" s="64">
        <v>3698292.3907349999</v>
      </c>
      <c r="N89" s="64">
        <v>9.9355825335747596</v>
      </c>
      <c r="O89" s="64">
        <v>-9.7990025845433095</v>
      </c>
      <c r="P89" s="64">
        <v>19.734585118118101</v>
      </c>
      <c r="Q89" s="64">
        <v>3698290.5452061701</v>
      </c>
      <c r="R89" s="64">
        <v>7.1731087189289298</v>
      </c>
      <c r="S89" s="64">
        <v>-6.9225663492517899</v>
      </c>
      <c r="T89" s="64">
        <v>14.0956750681807</v>
      </c>
      <c r="U89" s="64">
        <v>3698364.6551383999</v>
      </c>
      <c r="V89" s="64">
        <v>4.1154040312871798</v>
      </c>
      <c r="W89" s="64">
        <v>-4.0072415209811698</v>
      </c>
      <c r="X89" s="64">
        <v>8.1226455522683594</v>
      </c>
      <c r="Y89" s="64">
        <v>3698332.48483781</v>
      </c>
      <c r="Z89" s="63" t="b">
        <f t="shared" si="20"/>
        <v>1</v>
      </c>
      <c r="AA89" s="64" t="b">
        <f t="shared" si="21"/>
        <v>1</v>
      </c>
      <c r="AB89" s="64" t="b">
        <f t="shared" si="22"/>
        <v>1</v>
      </c>
      <c r="AC89" s="64" t="b">
        <f t="shared" si="23"/>
        <v>0</v>
      </c>
      <c r="AD89" s="64" t="b">
        <f t="shared" si="24"/>
        <v>1</v>
      </c>
      <c r="AE89" s="64" t="b">
        <f t="shared" si="25"/>
        <v>1</v>
      </c>
      <c r="AF89" s="64" t="b">
        <f t="shared" si="26"/>
        <v>1</v>
      </c>
      <c r="AG89" s="64" t="b">
        <f t="shared" si="27"/>
        <v>0</v>
      </c>
      <c r="AH89" s="64" t="b">
        <f t="shared" si="28"/>
        <v>1</v>
      </c>
      <c r="AI89" s="64" t="b">
        <f t="shared" si="29"/>
        <v>1</v>
      </c>
      <c r="AJ89" s="64" t="b">
        <f t="shared" si="30"/>
        <v>1</v>
      </c>
      <c r="AK89" s="64" t="b">
        <f t="shared" si="31"/>
        <v>0</v>
      </c>
      <c r="AL89" s="64" t="b">
        <f t="shared" si="32"/>
        <v>1</v>
      </c>
      <c r="AM89" s="64" t="b">
        <f t="shared" si="33"/>
        <v>1</v>
      </c>
      <c r="AN89" s="64" t="b">
        <f t="shared" si="34"/>
        <v>1</v>
      </c>
      <c r="AO89" s="64" t="b">
        <f t="shared" si="35"/>
        <v>0</v>
      </c>
      <c r="AP89" s="64" t="b">
        <f t="shared" si="36"/>
        <v>0</v>
      </c>
      <c r="AQ89" s="64" t="b">
        <f t="shared" si="37"/>
        <v>0</v>
      </c>
      <c r="AR89" s="64" t="b">
        <f t="shared" si="38"/>
        <v>0</v>
      </c>
      <c r="AS89" s="42" t="b">
        <f t="shared" si="39"/>
        <v>0</v>
      </c>
      <c r="AT89" s="65" t="s">
        <v>102</v>
      </c>
      <c r="AU89" s="66" t="s">
        <v>102</v>
      </c>
    </row>
    <row r="90" spans="1:47" x14ac:dyDescent="0.45">
      <c r="A90" s="5"/>
      <c r="B90" s="6"/>
      <c r="C90" s="6"/>
      <c r="D90" s="6"/>
      <c r="E90" s="7"/>
      <c r="F90" s="63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3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42"/>
      <c r="AT90" s="65"/>
      <c r="AU90" s="66"/>
    </row>
    <row r="91" spans="1:47" x14ac:dyDescent="0.45">
      <c r="A91" s="5" t="s">
        <v>23</v>
      </c>
      <c r="B91" s="6">
        <v>22000</v>
      </c>
      <c r="C91" s="13">
        <v>-0.5</v>
      </c>
      <c r="D91" s="6">
        <f>B91*0.5</f>
        <v>11000</v>
      </c>
      <c r="E91" s="7" t="s">
        <v>121</v>
      </c>
      <c r="F91" s="63">
        <v>0.21396633453455799</v>
      </c>
      <c r="G91" s="64">
        <v>-0.21467549143796</v>
      </c>
      <c r="H91" s="64">
        <v>0.42864182597251699</v>
      </c>
      <c r="I91" s="64">
        <v>3906091.81907616</v>
      </c>
      <c r="J91" s="64">
        <v>0.22599400239499801</v>
      </c>
      <c r="K91" s="64">
        <v>-0.22245519995840399</v>
      </c>
      <c r="L91" s="64">
        <v>0.44844920235340202</v>
      </c>
      <c r="M91" s="64">
        <v>3906277.1828433</v>
      </c>
      <c r="N91" s="64">
        <v>9.2892352302183205</v>
      </c>
      <c r="O91" s="64">
        <v>-9.1788388217798307</v>
      </c>
      <c r="P91" s="64">
        <v>18.468074051998101</v>
      </c>
      <c r="Q91" s="64">
        <v>3906260.7748566899</v>
      </c>
      <c r="R91" s="64">
        <v>6.6803522984839301</v>
      </c>
      <c r="S91" s="64">
        <v>-6.4871558448675897</v>
      </c>
      <c r="T91" s="64">
        <v>13.167508143351499</v>
      </c>
      <c r="U91" s="64">
        <v>3906234.8236124902</v>
      </c>
      <c r="V91" s="64">
        <v>3.4587788673392601</v>
      </c>
      <c r="W91" s="64">
        <v>-3.3573230076994398</v>
      </c>
      <c r="X91" s="64">
        <v>6.8161018750386999</v>
      </c>
      <c r="Y91" s="64">
        <v>3906095.8926232602</v>
      </c>
      <c r="Z91" s="63" t="b">
        <f t="shared" si="20"/>
        <v>0</v>
      </c>
      <c r="AA91" s="64" t="b">
        <f t="shared" si="21"/>
        <v>0</v>
      </c>
      <c r="AB91" s="64" t="b">
        <f t="shared" si="22"/>
        <v>0</v>
      </c>
      <c r="AC91" s="64" t="b">
        <f t="shared" si="23"/>
        <v>0</v>
      </c>
      <c r="AD91" s="64" t="b">
        <f t="shared" si="24"/>
        <v>1</v>
      </c>
      <c r="AE91" s="64" t="b">
        <f t="shared" si="25"/>
        <v>1</v>
      </c>
      <c r="AF91" s="64" t="b">
        <f t="shared" si="26"/>
        <v>1</v>
      </c>
      <c r="AG91" s="64" t="b">
        <f t="shared" si="27"/>
        <v>0</v>
      </c>
      <c r="AH91" s="64" t="b">
        <f t="shared" si="28"/>
        <v>1</v>
      </c>
      <c r="AI91" s="64" t="b">
        <f t="shared" si="29"/>
        <v>1</v>
      </c>
      <c r="AJ91" s="64" t="b">
        <f t="shared" si="30"/>
        <v>1</v>
      </c>
      <c r="AK91" s="64" t="b">
        <f t="shared" si="31"/>
        <v>0</v>
      </c>
      <c r="AL91" s="64" t="b">
        <f t="shared" si="32"/>
        <v>1</v>
      </c>
      <c r="AM91" s="64" t="b">
        <f t="shared" si="33"/>
        <v>1</v>
      </c>
      <c r="AN91" s="64" t="b">
        <f t="shared" si="34"/>
        <v>1</v>
      </c>
      <c r="AO91" s="64" t="b">
        <f t="shared" si="35"/>
        <v>0</v>
      </c>
      <c r="AP91" s="64" t="b">
        <f t="shared" si="36"/>
        <v>0</v>
      </c>
      <c r="AQ91" s="64" t="b">
        <f t="shared" si="37"/>
        <v>0</v>
      </c>
      <c r="AR91" s="64" t="b">
        <f t="shared" si="38"/>
        <v>0</v>
      </c>
      <c r="AS91" s="42" t="b">
        <f t="shared" si="39"/>
        <v>0</v>
      </c>
      <c r="AT91" s="65" t="s">
        <v>102</v>
      </c>
      <c r="AU91" s="66" t="s">
        <v>102</v>
      </c>
    </row>
    <row r="92" spans="1:47" x14ac:dyDescent="0.45">
      <c r="A92" s="5" t="s">
        <v>23</v>
      </c>
      <c r="B92" s="6">
        <v>22000</v>
      </c>
      <c r="C92" s="13">
        <v>-0.3</v>
      </c>
      <c r="D92" s="6">
        <f>B92*0.7</f>
        <v>15399.999999999998</v>
      </c>
      <c r="E92" s="7" t="s">
        <v>121</v>
      </c>
      <c r="F92" s="63">
        <v>0.21660791190602299</v>
      </c>
      <c r="G92" s="64">
        <v>-0.21749553861760701</v>
      </c>
      <c r="H92" s="64">
        <v>0.43410345052362997</v>
      </c>
      <c r="I92" s="64">
        <v>3857992.5046269801</v>
      </c>
      <c r="J92" s="64">
        <v>0.228668989709749</v>
      </c>
      <c r="K92" s="64">
        <v>-0.224977717818273</v>
      </c>
      <c r="L92" s="64">
        <v>0.453646707528022</v>
      </c>
      <c r="M92" s="64">
        <v>3858086.7190582999</v>
      </c>
      <c r="N92" s="64">
        <v>9.4308243994365704</v>
      </c>
      <c r="O92" s="64">
        <v>-9.3133750718505297</v>
      </c>
      <c r="P92" s="64">
        <v>18.7441994712871</v>
      </c>
      <c r="Q92" s="64">
        <v>3858184.3530202098</v>
      </c>
      <c r="R92" s="64">
        <v>6.7893828027774203</v>
      </c>
      <c r="S92" s="64">
        <v>-6.5805750679809503</v>
      </c>
      <c r="T92" s="64">
        <v>13.3699578707584</v>
      </c>
      <c r="U92" s="64">
        <v>3858184.3530194098</v>
      </c>
      <c r="V92" s="64">
        <v>4.0476736570134904</v>
      </c>
      <c r="W92" s="64">
        <v>-3.9321747407543501</v>
      </c>
      <c r="X92" s="64">
        <v>7.9798483977678396</v>
      </c>
      <c r="Y92" s="64">
        <v>3858127.75191068</v>
      </c>
      <c r="Z92" s="63" t="b">
        <f t="shared" si="20"/>
        <v>1</v>
      </c>
      <c r="AA92" s="64" t="b">
        <f t="shared" si="21"/>
        <v>1</v>
      </c>
      <c r="AB92" s="64" t="b">
        <f t="shared" si="22"/>
        <v>1</v>
      </c>
      <c r="AC92" s="64" t="b">
        <f t="shared" si="23"/>
        <v>1</v>
      </c>
      <c r="AD92" s="64" t="b">
        <f t="shared" si="24"/>
        <v>1</v>
      </c>
      <c r="AE92" s="64" t="b">
        <f t="shared" si="25"/>
        <v>1</v>
      </c>
      <c r="AF92" s="64" t="b">
        <f t="shared" si="26"/>
        <v>1</v>
      </c>
      <c r="AG92" s="64" t="b">
        <f t="shared" si="27"/>
        <v>1</v>
      </c>
      <c r="AH92" s="64" t="b">
        <f t="shared" si="28"/>
        <v>1</v>
      </c>
      <c r="AI92" s="64" t="b">
        <f t="shared" si="29"/>
        <v>1</v>
      </c>
      <c r="AJ92" s="64" t="b">
        <f t="shared" si="30"/>
        <v>1</v>
      </c>
      <c r="AK92" s="64" t="b">
        <f t="shared" si="31"/>
        <v>1</v>
      </c>
      <c r="AL92" s="64" t="b">
        <f t="shared" si="32"/>
        <v>1</v>
      </c>
      <c r="AM92" s="64" t="b">
        <f t="shared" si="33"/>
        <v>1</v>
      </c>
      <c r="AN92" s="64" t="b">
        <f t="shared" si="34"/>
        <v>1</v>
      </c>
      <c r="AO92" s="64" t="b">
        <f t="shared" si="35"/>
        <v>1</v>
      </c>
      <c r="AP92" s="64" t="b">
        <f t="shared" si="36"/>
        <v>0</v>
      </c>
      <c r="AQ92" s="64" t="b">
        <f t="shared" si="37"/>
        <v>0</v>
      </c>
      <c r="AR92" s="64" t="b">
        <f t="shared" si="38"/>
        <v>0</v>
      </c>
      <c r="AS92" s="42" t="b">
        <f t="shared" si="39"/>
        <v>1</v>
      </c>
      <c r="AT92" s="65" t="s">
        <v>102</v>
      </c>
      <c r="AU92" s="66" t="s">
        <v>102</v>
      </c>
    </row>
    <row r="93" spans="1:47" x14ac:dyDescent="0.45">
      <c r="A93" s="5" t="s">
        <v>23</v>
      </c>
      <c r="B93" s="6">
        <v>22000</v>
      </c>
      <c r="C93" s="13">
        <v>0.3</v>
      </c>
      <c r="D93" s="6">
        <f>B93*1.3</f>
        <v>28600</v>
      </c>
      <c r="E93" s="7" t="s">
        <v>121</v>
      </c>
      <c r="F93" s="63">
        <v>0.22105954732008901</v>
      </c>
      <c r="G93" s="64">
        <v>-0.222138385421735</v>
      </c>
      <c r="H93" s="64">
        <v>0.44319793274182401</v>
      </c>
      <c r="I93" s="64">
        <v>3781468.9817623198</v>
      </c>
      <c r="J93" s="64">
        <v>0.23311328878415399</v>
      </c>
      <c r="K93" s="64">
        <v>-0.229235398918816</v>
      </c>
      <c r="L93" s="64">
        <v>0.46234868770297</v>
      </c>
      <c r="M93" s="64">
        <v>3781571.43421108</v>
      </c>
      <c r="N93" s="64">
        <v>9.6653895930611995</v>
      </c>
      <c r="O93" s="64">
        <v>-9.5381509705833292</v>
      </c>
      <c r="P93" s="64">
        <v>19.203540563644498</v>
      </c>
      <c r="Q93" s="64">
        <v>3781655.21054642</v>
      </c>
      <c r="R93" s="64">
        <v>6.9684044133030802</v>
      </c>
      <c r="S93" s="64">
        <v>-6.73823746302135</v>
      </c>
      <c r="T93" s="64">
        <v>13.706641876324399</v>
      </c>
      <c r="U93" s="64">
        <v>3781655.2105471902</v>
      </c>
      <c r="V93" s="64">
        <v>5.0347113208529297</v>
      </c>
      <c r="W93" s="64">
        <v>-4.8932363590517403</v>
      </c>
      <c r="X93" s="64">
        <v>9.9279476799046602</v>
      </c>
      <c r="Y93" s="64">
        <v>3781655.21054642</v>
      </c>
      <c r="Z93" s="63" t="b">
        <f t="shared" si="20"/>
        <v>1</v>
      </c>
      <c r="AA93" s="64" t="b">
        <f t="shared" si="21"/>
        <v>1</v>
      </c>
      <c r="AB93" s="64" t="b">
        <f t="shared" si="22"/>
        <v>1</v>
      </c>
      <c r="AC93" s="64" t="b">
        <f t="shared" si="23"/>
        <v>1</v>
      </c>
      <c r="AD93" s="64" t="b">
        <f t="shared" si="24"/>
        <v>1</v>
      </c>
      <c r="AE93" s="64" t="b">
        <f t="shared" si="25"/>
        <v>1</v>
      </c>
      <c r="AF93" s="64" t="b">
        <f t="shared" si="26"/>
        <v>1</v>
      </c>
      <c r="AG93" s="64" t="b">
        <f t="shared" si="27"/>
        <v>1</v>
      </c>
      <c r="AH93" s="64" t="b">
        <f t="shared" si="28"/>
        <v>1</v>
      </c>
      <c r="AI93" s="64" t="b">
        <f t="shared" si="29"/>
        <v>1</v>
      </c>
      <c r="AJ93" s="64" t="b">
        <f t="shared" si="30"/>
        <v>1</v>
      </c>
      <c r="AK93" s="64" t="b">
        <f t="shared" si="31"/>
        <v>1</v>
      </c>
      <c r="AL93" s="64" t="b">
        <f t="shared" si="32"/>
        <v>1</v>
      </c>
      <c r="AM93" s="64" t="b">
        <f t="shared" si="33"/>
        <v>1</v>
      </c>
      <c r="AN93" s="64" t="b">
        <f t="shared" si="34"/>
        <v>1</v>
      </c>
      <c r="AO93" s="64" t="b">
        <f t="shared" si="35"/>
        <v>1</v>
      </c>
      <c r="AP93" s="64" t="b">
        <f t="shared" si="36"/>
        <v>0</v>
      </c>
      <c r="AQ93" s="64" t="b">
        <f t="shared" si="37"/>
        <v>0</v>
      </c>
      <c r="AR93" s="64" t="b">
        <f t="shared" si="38"/>
        <v>0</v>
      </c>
      <c r="AS93" s="42" t="b">
        <f t="shared" si="39"/>
        <v>1</v>
      </c>
      <c r="AT93" s="65" t="s">
        <v>102</v>
      </c>
      <c r="AU93" s="66" t="s">
        <v>102</v>
      </c>
    </row>
    <row r="94" spans="1:47" x14ac:dyDescent="0.45">
      <c r="A94" s="5" t="s">
        <v>23</v>
      </c>
      <c r="B94" s="6">
        <v>22000</v>
      </c>
      <c r="C94" s="13">
        <v>0.5</v>
      </c>
      <c r="D94" s="6">
        <f>B94*1.5</f>
        <v>33000</v>
      </c>
      <c r="E94" s="7" t="s">
        <v>121</v>
      </c>
      <c r="F94" s="63">
        <v>0.221983812703895</v>
      </c>
      <c r="G94" s="64">
        <v>-0.223038896264244</v>
      </c>
      <c r="H94" s="64">
        <v>0.445022708968139</v>
      </c>
      <c r="I94" s="64">
        <v>3767816.1760988398</v>
      </c>
      <c r="J94" s="64">
        <v>0.23397928637816501</v>
      </c>
      <c r="K94" s="64">
        <v>-0.23012405643220701</v>
      </c>
      <c r="L94" s="64">
        <v>0.46410334281037202</v>
      </c>
      <c r="M94" s="64">
        <v>3767698.4498364502</v>
      </c>
      <c r="N94" s="64">
        <v>9.7111554774517508</v>
      </c>
      <c r="O94" s="64">
        <v>-9.5844673062629209</v>
      </c>
      <c r="P94" s="64">
        <v>19.295622783714698</v>
      </c>
      <c r="Q94" s="64">
        <v>3767731.2187911998</v>
      </c>
      <c r="R94" s="64">
        <v>7.0025772636686296</v>
      </c>
      <c r="S94" s="64">
        <v>-6.7718410543032102</v>
      </c>
      <c r="T94" s="64">
        <v>13.774418317971801</v>
      </c>
      <c r="U94" s="64">
        <v>3767709.1773729199</v>
      </c>
      <c r="V94" s="64">
        <v>5.2313211629118204</v>
      </c>
      <c r="W94" s="64">
        <v>-5.0869550919748603</v>
      </c>
      <c r="X94" s="64">
        <v>10.318276254886699</v>
      </c>
      <c r="Y94" s="64">
        <v>3767740.0361355399</v>
      </c>
      <c r="Z94" s="63" t="b">
        <f t="shared" si="20"/>
        <v>1</v>
      </c>
      <c r="AA94" s="64" t="b">
        <f t="shared" si="21"/>
        <v>1</v>
      </c>
      <c r="AB94" s="64" t="b">
        <f t="shared" si="22"/>
        <v>1</v>
      </c>
      <c r="AC94" s="64" t="b">
        <f t="shared" si="23"/>
        <v>1</v>
      </c>
      <c r="AD94" s="64" t="b">
        <f t="shared" si="24"/>
        <v>1</v>
      </c>
      <c r="AE94" s="64" t="b">
        <f t="shared" si="25"/>
        <v>1</v>
      </c>
      <c r="AF94" s="64" t="b">
        <f t="shared" si="26"/>
        <v>1</v>
      </c>
      <c r="AG94" s="64" t="b">
        <f t="shared" si="27"/>
        <v>1</v>
      </c>
      <c r="AH94" s="64" t="b">
        <f t="shared" si="28"/>
        <v>1</v>
      </c>
      <c r="AI94" s="64" t="b">
        <f t="shared" si="29"/>
        <v>1</v>
      </c>
      <c r="AJ94" s="64" t="b">
        <f t="shared" si="30"/>
        <v>1</v>
      </c>
      <c r="AK94" s="64" t="b">
        <f t="shared" si="31"/>
        <v>1</v>
      </c>
      <c r="AL94" s="64" t="b">
        <f t="shared" si="32"/>
        <v>1</v>
      </c>
      <c r="AM94" s="64" t="b">
        <f t="shared" si="33"/>
        <v>1</v>
      </c>
      <c r="AN94" s="64" t="b">
        <f t="shared" si="34"/>
        <v>1</v>
      </c>
      <c r="AO94" s="64" t="b">
        <f t="shared" si="35"/>
        <v>1</v>
      </c>
      <c r="AP94" s="64" t="b">
        <f t="shared" si="36"/>
        <v>0</v>
      </c>
      <c r="AQ94" s="64" t="b">
        <f t="shared" si="37"/>
        <v>0</v>
      </c>
      <c r="AR94" s="64" t="b">
        <f t="shared" si="38"/>
        <v>0</v>
      </c>
      <c r="AS94" s="42" t="b">
        <f t="shared" si="39"/>
        <v>1</v>
      </c>
      <c r="AT94" s="65" t="s">
        <v>102</v>
      </c>
      <c r="AU94" s="66" t="s">
        <v>102</v>
      </c>
    </row>
    <row r="95" spans="1:47" x14ac:dyDescent="0.45">
      <c r="A95" s="5"/>
      <c r="B95" s="6"/>
      <c r="C95" s="6"/>
      <c r="D95" s="6"/>
      <c r="E95" s="7"/>
      <c r="F95" s="63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3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42"/>
      <c r="AT95" s="65"/>
      <c r="AU95" s="66"/>
    </row>
    <row r="96" spans="1:47" x14ac:dyDescent="0.45">
      <c r="A96" s="5" t="s">
        <v>24</v>
      </c>
      <c r="B96" s="14">
        <v>3.7999999999999998E-10</v>
      </c>
      <c r="C96" s="13">
        <v>-0.5</v>
      </c>
      <c r="D96" s="6">
        <f>B96*0.5</f>
        <v>1.8999999999999999E-10</v>
      </c>
      <c r="E96" s="7" t="s">
        <v>122</v>
      </c>
      <c r="F96" s="63">
        <v>0.25181371482325698</v>
      </c>
      <c r="G96" s="64">
        <v>-3.2648906785028797E-2</v>
      </c>
      <c r="H96" s="64">
        <v>0.284462621608286</v>
      </c>
      <c r="I96" s="64">
        <v>8287036.9398435699</v>
      </c>
      <c r="J96" s="64">
        <v>6.2552869318768398E-2</v>
      </c>
      <c r="K96" s="64">
        <v>-0.27459311127553299</v>
      </c>
      <c r="L96" s="64">
        <v>0.33714598059430101</v>
      </c>
      <c r="M96" s="64">
        <v>8323343.0783183305</v>
      </c>
      <c r="N96" s="64">
        <v>-1.2301867834105999</v>
      </c>
      <c r="O96" s="64">
        <v>-11.043386258698501</v>
      </c>
      <c r="P96" s="64">
        <v>9.8131994752879006</v>
      </c>
      <c r="Q96" s="64">
        <v>2682853.0133679602</v>
      </c>
      <c r="R96" s="64">
        <v>-1.44535482918358</v>
      </c>
      <c r="S96" s="64">
        <v>-8.4088361919328705</v>
      </c>
      <c r="T96" s="64">
        <v>6.96348136274929</v>
      </c>
      <c r="U96" s="64">
        <v>7888550.0210077902</v>
      </c>
      <c r="V96" s="64">
        <v>-1.5255697979832099</v>
      </c>
      <c r="W96" s="64">
        <v>-6.0702780731619201</v>
      </c>
      <c r="X96" s="64">
        <v>4.54470827517871</v>
      </c>
      <c r="Y96" s="64">
        <v>7888627.92041492</v>
      </c>
      <c r="Z96" s="63" t="b">
        <f t="shared" si="20"/>
        <v>0</v>
      </c>
      <c r="AA96" s="64" t="b">
        <f t="shared" si="21"/>
        <v>0</v>
      </c>
      <c r="AB96" s="64" t="b">
        <f t="shared" si="22"/>
        <v>0</v>
      </c>
      <c r="AC96" s="64" t="b">
        <f t="shared" si="23"/>
        <v>0</v>
      </c>
      <c r="AD96" s="64" t="b">
        <f t="shared" si="24"/>
        <v>0</v>
      </c>
      <c r="AE96" s="64" t="b">
        <f t="shared" si="25"/>
        <v>0</v>
      </c>
      <c r="AF96" s="64" t="b">
        <f t="shared" si="26"/>
        <v>0</v>
      </c>
      <c r="AG96" s="64" t="b">
        <f t="shared" si="27"/>
        <v>0</v>
      </c>
      <c r="AH96" s="64" t="b">
        <f t="shared" si="28"/>
        <v>0</v>
      </c>
      <c r="AI96" s="64" t="b">
        <f t="shared" si="29"/>
        <v>0</v>
      </c>
      <c r="AJ96" s="64" t="b">
        <f t="shared" si="30"/>
        <v>0</v>
      </c>
      <c r="AK96" s="64" t="b">
        <f t="shared" si="31"/>
        <v>0</v>
      </c>
      <c r="AL96" s="64" t="b">
        <f t="shared" si="32"/>
        <v>0</v>
      </c>
      <c r="AM96" s="64" t="b">
        <f t="shared" si="33"/>
        <v>0</v>
      </c>
      <c r="AN96" s="64" t="b">
        <f t="shared" si="34"/>
        <v>0</v>
      </c>
      <c r="AO96" s="64" t="b">
        <f t="shared" si="35"/>
        <v>0</v>
      </c>
      <c r="AP96" s="64" t="b">
        <f t="shared" si="36"/>
        <v>0</v>
      </c>
      <c r="AQ96" s="64" t="b">
        <f t="shared" si="37"/>
        <v>0</v>
      </c>
      <c r="AR96" s="64" t="b">
        <f t="shared" si="38"/>
        <v>0</v>
      </c>
      <c r="AS96" s="42" t="b">
        <f t="shared" si="39"/>
        <v>0</v>
      </c>
      <c r="AT96" s="65" t="s">
        <v>102</v>
      </c>
      <c r="AU96" s="66" t="s">
        <v>102</v>
      </c>
    </row>
    <row r="97" spans="1:47" x14ac:dyDescent="0.45">
      <c r="A97" s="5" t="s">
        <v>24</v>
      </c>
      <c r="B97" s="14">
        <v>3.7999999999999998E-10</v>
      </c>
      <c r="C97" s="13">
        <v>-0.3</v>
      </c>
      <c r="D97" s="6">
        <f>B97*0.7</f>
        <v>2.6599999999999996E-10</v>
      </c>
      <c r="E97" s="7" t="s">
        <v>122</v>
      </c>
      <c r="F97" s="63">
        <v>0.14903822250839599</v>
      </c>
      <c r="G97" s="64">
        <v>-0.12455111391875701</v>
      </c>
      <c r="H97" s="64">
        <v>0.273589336427154</v>
      </c>
      <c r="I97" s="64">
        <v>7238937.3579792697</v>
      </c>
      <c r="J97" s="64">
        <v>0.13949910392404</v>
      </c>
      <c r="K97" s="64">
        <v>-0.144745180431853</v>
      </c>
      <c r="L97" s="64">
        <v>0.284244284355893</v>
      </c>
      <c r="M97" s="64">
        <v>7098135.43925256</v>
      </c>
      <c r="N97" s="64">
        <v>11.1999432270865</v>
      </c>
      <c r="O97" s="64">
        <v>-11.042813832905701</v>
      </c>
      <c r="P97" s="64">
        <v>22.242757059992201</v>
      </c>
      <c r="Q97" s="64">
        <v>3610609.5278551001</v>
      </c>
      <c r="R97" s="64">
        <v>7.9467961573465802</v>
      </c>
      <c r="S97" s="64">
        <v>-7.9118617418639898</v>
      </c>
      <c r="T97" s="64">
        <v>15.8586578992106</v>
      </c>
      <c r="U97" s="64">
        <v>3610676.7671693098</v>
      </c>
      <c r="V97" s="64">
        <v>5.2248559621694097</v>
      </c>
      <c r="W97" s="64">
        <v>-5.4562356523688003</v>
      </c>
      <c r="X97" s="64">
        <v>10.6810916145382</v>
      </c>
      <c r="Y97" s="64">
        <v>3610601.2353038099</v>
      </c>
      <c r="Z97" s="63" t="b">
        <f t="shared" si="20"/>
        <v>0</v>
      </c>
      <c r="AA97" s="64" t="b">
        <f t="shared" si="21"/>
        <v>0</v>
      </c>
      <c r="AB97" s="64" t="b">
        <f t="shared" si="22"/>
        <v>0</v>
      </c>
      <c r="AC97" s="64" t="b">
        <f t="shared" si="23"/>
        <v>0</v>
      </c>
      <c r="AD97" s="64" t="b">
        <f t="shared" si="24"/>
        <v>0</v>
      </c>
      <c r="AE97" s="64" t="b">
        <f t="shared" si="25"/>
        <v>0</v>
      </c>
      <c r="AF97" s="64" t="b">
        <f t="shared" si="26"/>
        <v>0</v>
      </c>
      <c r="AG97" s="64" t="b">
        <f t="shared" si="27"/>
        <v>0</v>
      </c>
      <c r="AH97" s="64" t="b">
        <f t="shared" si="28"/>
        <v>0</v>
      </c>
      <c r="AI97" s="64" t="b">
        <f t="shared" si="29"/>
        <v>0</v>
      </c>
      <c r="AJ97" s="64" t="b">
        <f t="shared" si="30"/>
        <v>0</v>
      </c>
      <c r="AK97" s="64" t="b">
        <f t="shared" si="31"/>
        <v>0</v>
      </c>
      <c r="AL97" s="64" t="b">
        <f t="shared" si="32"/>
        <v>0</v>
      </c>
      <c r="AM97" s="64" t="b">
        <f t="shared" si="33"/>
        <v>0</v>
      </c>
      <c r="AN97" s="64" t="b">
        <f t="shared" si="34"/>
        <v>0</v>
      </c>
      <c r="AO97" s="64" t="b">
        <f t="shared" si="35"/>
        <v>0</v>
      </c>
      <c r="AP97" s="64" t="b">
        <f t="shared" si="36"/>
        <v>0</v>
      </c>
      <c r="AQ97" s="64" t="b">
        <f t="shared" si="37"/>
        <v>0</v>
      </c>
      <c r="AR97" s="64" t="b">
        <f t="shared" si="38"/>
        <v>0</v>
      </c>
      <c r="AS97" s="42" t="b">
        <f t="shared" si="39"/>
        <v>0</v>
      </c>
      <c r="AT97" s="65" t="s">
        <v>102</v>
      </c>
      <c r="AU97" s="66" t="s">
        <v>102</v>
      </c>
    </row>
    <row r="98" spans="1:47" x14ac:dyDescent="0.45">
      <c r="A98" s="5" t="s">
        <v>24</v>
      </c>
      <c r="B98" s="14">
        <v>3.7999999999999998E-10</v>
      </c>
      <c r="C98" s="13">
        <v>0.3</v>
      </c>
      <c r="D98" s="6">
        <f>B98*1.3</f>
        <v>4.9399999999999995E-10</v>
      </c>
      <c r="E98" s="7" t="s">
        <v>122</v>
      </c>
      <c r="F98" s="63">
        <v>0.194632015531538</v>
      </c>
      <c r="G98" s="64">
        <v>-0.195568414618113</v>
      </c>
      <c r="H98" s="64">
        <v>0.390200430149651</v>
      </c>
      <c r="I98" s="64">
        <v>3800072.29684139</v>
      </c>
      <c r="J98" s="64">
        <v>0.20552923005308199</v>
      </c>
      <c r="K98" s="64">
        <v>-0.20184052374961201</v>
      </c>
      <c r="L98" s="64">
        <v>0.40736975380269302</v>
      </c>
      <c r="M98" s="64">
        <v>3800137.8988084099</v>
      </c>
      <c r="N98" s="64">
        <v>8.5049933788307808</v>
      </c>
      <c r="O98" s="64">
        <v>-8.3869474145125196</v>
      </c>
      <c r="P98" s="64">
        <v>16.891940793343299</v>
      </c>
      <c r="Q98" s="64">
        <v>3800093.62066836</v>
      </c>
      <c r="R98" s="64">
        <v>6.1316451221609602</v>
      </c>
      <c r="S98" s="64">
        <v>-5.9231858249296003</v>
      </c>
      <c r="T98" s="64">
        <v>12.054830947090601</v>
      </c>
      <c r="U98" s="64">
        <v>3800159.0029021199</v>
      </c>
      <c r="V98" s="64">
        <v>4.1182226754712996</v>
      </c>
      <c r="W98" s="64">
        <v>-4.0069108177859398</v>
      </c>
      <c r="X98" s="64">
        <v>8.1251334932572394</v>
      </c>
      <c r="Y98" s="64">
        <v>3800251.9381610402</v>
      </c>
      <c r="Z98" s="63" t="b">
        <f t="shared" si="20"/>
        <v>0</v>
      </c>
      <c r="AA98" s="64" t="b">
        <f t="shared" si="21"/>
        <v>0</v>
      </c>
      <c r="AB98" s="64" t="b">
        <f t="shared" si="22"/>
        <v>0</v>
      </c>
      <c r="AC98" s="64" t="b">
        <f t="shared" si="23"/>
        <v>1</v>
      </c>
      <c r="AD98" s="64" t="b">
        <f t="shared" si="24"/>
        <v>0</v>
      </c>
      <c r="AE98" s="64" t="b">
        <f t="shared" si="25"/>
        <v>0</v>
      </c>
      <c r="AF98" s="64" t="b">
        <f t="shared" si="26"/>
        <v>0</v>
      </c>
      <c r="AG98" s="64" t="b">
        <f t="shared" si="27"/>
        <v>1</v>
      </c>
      <c r="AH98" s="64" t="b">
        <f t="shared" si="28"/>
        <v>0</v>
      </c>
      <c r="AI98" s="64" t="b">
        <f t="shared" si="29"/>
        <v>0</v>
      </c>
      <c r="AJ98" s="64" t="b">
        <f t="shared" si="30"/>
        <v>0</v>
      </c>
      <c r="AK98" s="64" t="b">
        <f t="shared" si="31"/>
        <v>1</v>
      </c>
      <c r="AL98" s="64" t="b">
        <f t="shared" si="32"/>
        <v>0</v>
      </c>
      <c r="AM98" s="64" t="b">
        <f t="shared" si="33"/>
        <v>0</v>
      </c>
      <c r="AN98" s="64" t="b">
        <f t="shared" si="34"/>
        <v>0</v>
      </c>
      <c r="AO98" s="64" t="b">
        <f t="shared" si="35"/>
        <v>1</v>
      </c>
      <c r="AP98" s="64" t="b">
        <f t="shared" si="36"/>
        <v>0</v>
      </c>
      <c r="AQ98" s="64" t="b">
        <f t="shared" si="37"/>
        <v>0</v>
      </c>
      <c r="AR98" s="64" t="b">
        <f t="shared" si="38"/>
        <v>0</v>
      </c>
      <c r="AS98" s="42" t="b">
        <f t="shared" si="39"/>
        <v>1</v>
      </c>
      <c r="AT98" s="65" t="s">
        <v>102</v>
      </c>
      <c r="AU98" s="66" t="s">
        <v>102</v>
      </c>
    </row>
    <row r="99" spans="1:47" x14ac:dyDescent="0.45">
      <c r="A99" s="5" t="s">
        <v>24</v>
      </c>
      <c r="B99" s="14">
        <v>3.7999999999999998E-10</v>
      </c>
      <c r="C99" s="13">
        <v>0.5</v>
      </c>
      <c r="D99" s="6">
        <f>B99*1.5</f>
        <v>5.7E-10</v>
      </c>
      <c r="E99" s="7" t="s">
        <v>122</v>
      </c>
      <c r="F99" s="63">
        <v>0.18349114252990101</v>
      </c>
      <c r="G99" s="64">
        <v>-0.184411392881877</v>
      </c>
      <c r="H99" s="64">
        <v>0.36790253541177798</v>
      </c>
      <c r="I99" s="64">
        <v>3796499.15379351</v>
      </c>
      <c r="J99" s="64">
        <v>0.193900947952033</v>
      </c>
      <c r="K99" s="64">
        <v>-0.19021702001685301</v>
      </c>
      <c r="L99" s="64">
        <v>0.38411796796888598</v>
      </c>
      <c r="M99" s="64">
        <v>3796614.7116355901</v>
      </c>
      <c r="N99" s="64">
        <v>8.0231281804532895</v>
      </c>
      <c r="O99" s="64">
        <v>-7.9048095429606997</v>
      </c>
      <c r="P99" s="64">
        <v>15.927937723414001</v>
      </c>
      <c r="Q99" s="64">
        <v>3796575.5631373301</v>
      </c>
      <c r="R99" s="64">
        <v>5.7880087635129902</v>
      </c>
      <c r="S99" s="64">
        <v>-5.5789932339941197</v>
      </c>
      <c r="T99" s="64">
        <v>11.367001997507099</v>
      </c>
      <c r="U99" s="64">
        <v>3796669.3174284799</v>
      </c>
      <c r="V99" s="64">
        <v>3.8866260393241898</v>
      </c>
      <c r="W99" s="64">
        <v>-3.77484556060968</v>
      </c>
      <c r="X99" s="64">
        <v>7.6614715999338703</v>
      </c>
      <c r="Y99" s="64">
        <v>3796718.1603993699</v>
      </c>
      <c r="Z99" s="63" t="b">
        <f t="shared" si="20"/>
        <v>0</v>
      </c>
      <c r="AA99" s="64" t="b">
        <f t="shared" si="21"/>
        <v>0</v>
      </c>
      <c r="AB99" s="64" t="b">
        <f t="shared" si="22"/>
        <v>0</v>
      </c>
      <c r="AC99" s="64" t="b">
        <f t="shared" si="23"/>
        <v>1</v>
      </c>
      <c r="AD99" s="64" t="b">
        <f t="shared" si="24"/>
        <v>0</v>
      </c>
      <c r="AE99" s="64" t="b">
        <f t="shared" si="25"/>
        <v>0</v>
      </c>
      <c r="AF99" s="64" t="b">
        <f t="shared" si="26"/>
        <v>0</v>
      </c>
      <c r="AG99" s="64" t="b">
        <f t="shared" si="27"/>
        <v>1</v>
      </c>
      <c r="AH99" s="64" t="b">
        <f t="shared" si="28"/>
        <v>0</v>
      </c>
      <c r="AI99" s="64" t="b">
        <f t="shared" si="29"/>
        <v>0</v>
      </c>
      <c r="AJ99" s="64" t="b">
        <f t="shared" si="30"/>
        <v>0</v>
      </c>
      <c r="AK99" s="64" t="b">
        <f t="shared" si="31"/>
        <v>1</v>
      </c>
      <c r="AL99" s="64" t="b">
        <f t="shared" si="32"/>
        <v>0</v>
      </c>
      <c r="AM99" s="64" t="b">
        <f t="shared" si="33"/>
        <v>0</v>
      </c>
      <c r="AN99" s="64" t="b">
        <f t="shared" si="34"/>
        <v>0</v>
      </c>
      <c r="AO99" s="64" t="b">
        <f t="shared" si="35"/>
        <v>1</v>
      </c>
      <c r="AP99" s="64" t="b">
        <f t="shared" si="36"/>
        <v>0</v>
      </c>
      <c r="AQ99" s="64" t="b">
        <f t="shared" si="37"/>
        <v>0</v>
      </c>
      <c r="AR99" s="64" t="b">
        <f t="shared" si="38"/>
        <v>0</v>
      </c>
      <c r="AS99" s="42" t="b">
        <f t="shared" si="39"/>
        <v>1</v>
      </c>
      <c r="AT99" s="65" t="s">
        <v>102</v>
      </c>
      <c r="AU99" s="66" t="s">
        <v>102</v>
      </c>
    </row>
    <row r="100" spans="1:47" x14ac:dyDescent="0.45">
      <c r="A100" s="5"/>
      <c r="B100" s="6"/>
      <c r="C100" s="6"/>
      <c r="D100" s="6"/>
      <c r="E100" s="7"/>
      <c r="F100" s="63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3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42"/>
      <c r="AT100" s="65"/>
      <c r="AU100" s="66"/>
    </row>
    <row r="101" spans="1:47" x14ac:dyDescent="0.45">
      <c r="A101" s="5" t="s">
        <v>25</v>
      </c>
      <c r="B101" s="14">
        <v>3.7999999999999998E-10</v>
      </c>
      <c r="C101" s="13">
        <v>-0.5</v>
      </c>
      <c r="D101" s="6">
        <f>B101*0.5</f>
        <v>1.8999999999999999E-10</v>
      </c>
      <c r="E101" s="7" t="s">
        <v>123</v>
      </c>
      <c r="F101" s="63">
        <v>0.27467800060802899</v>
      </c>
      <c r="G101" s="64">
        <v>-1.15544162691894E-2</v>
      </c>
      <c r="H101" s="64">
        <v>0.28623241687721901</v>
      </c>
      <c r="I101" s="64">
        <v>7909944.1155908601</v>
      </c>
      <c r="J101" s="64">
        <v>4.18747948919704E-2</v>
      </c>
      <c r="K101" s="64">
        <v>-0.30195768898187197</v>
      </c>
      <c r="L101" s="64">
        <v>0.34383248387384302</v>
      </c>
      <c r="M101" s="64">
        <v>8112329.3224083902</v>
      </c>
      <c r="N101" s="64">
        <v>-2.0847615685072798</v>
      </c>
      <c r="O101" s="64">
        <v>-11.6228355476182</v>
      </c>
      <c r="P101" s="64">
        <v>9.5380739791108802</v>
      </c>
      <c r="Q101" s="64">
        <v>2362791.5290649799</v>
      </c>
      <c r="R101" s="64">
        <v>-1.780377561481</v>
      </c>
      <c r="S101" s="64">
        <v>-8.6529998192828206</v>
      </c>
      <c r="T101" s="64">
        <v>6.8726222578018197</v>
      </c>
      <c r="U101" s="64">
        <v>7967234.0648203101</v>
      </c>
      <c r="V101" s="64">
        <v>-1.6756249073362399</v>
      </c>
      <c r="W101" s="64">
        <v>-6.1592177115996503</v>
      </c>
      <c r="X101" s="64">
        <v>4.4835928042634103</v>
      </c>
      <c r="Y101" s="64">
        <v>7965309.4355032202</v>
      </c>
      <c r="Z101" s="63" t="b">
        <f t="shared" si="20"/>
        <v>0</v>
      </c>
      <c r="AA101" s="64" t="b">
        <f t="shared" si="21"/>
        <v>0</v>
      </c>
      <c r="AB101" s="64" t="b">
        <f t="shared" si="22"/>
        <v>0</v>
      </c>
      <c r="AC101" s="64" t="b">
        <f t="shared" si="23"/>
        <v>0</v>
      </c>
      <c r="AD101" s="64" t="b">
        <f t="shared" si="24"/>
        <v>0</v>
      </c>
      <c r="AE101" s="64" t="b">
        <f t="shared" si="25"/>
        <v>0</v>
      </c>
      <c r="AF101" s="64" t="b">
        <f t="shared" si="26"/>
        <v>0</v>
      </c>
      <c r="AG101" s="64" t="b">
        <f t="shared" si="27"/>
        <v>0</v>
      </c>
      <c r="AH101" s="64" t="b">
        <f t="shared" si="28"/>
        <v>0</v>
      </c>
      <c r="AI101" s="64" t="b">
        <f t="shared" si="29"/>
        <v>0</v>
      </c>
      <c r="AJ101" s="64" t="b">
        <f t="shared" si="30"/>
        <v>0</v>
      </c>
      <c r="AK101" s="64" t="b">
        <f t="shared" si="31"/>
        <v>0</v>
      </c>
      <c r="AL101" s="64" t="b">
        <f t="shared" si="32"/>
        <v>0</v>
      </c>
      <c r="AM101" s="64" t="b">
        <f t="shared" si="33"/>
        <v>0</v>
      </c>
      <c r="AN101" s="64" t="b">
        <f t="shared" si="34"/>
        <v>0</v>
      </c>
      <c r="AO101" s="64" t="b">
        <f t="shared" si="35"/>
        <v>0</v>
      </c>
      <c r="AP101" s="64" t="b">
        <f t="shared" si="36"/>
        <v>0</v>
      </c>
      <c r="AQ101" s="64" t="b">
        <f t="shared" si="37"/>
        <v>0</v>
      </c>
      <c r="AR101" s="64" t="b">
        <f t="shared" si="38"/>
        <v>0</v>
      </c>
      <c r="AS101" s="42" t="b">
        <f t="shared" si="39"/>
        <v>0</v>
      </c>
      <c r="AT101" s="65" t="s">
        <v>102</v>
      </c>
      <c r="AU101" s="66" t="s">
        <v>102</v>
      </c>
    </row>
    <row r="102" spans="1:47" x14ac:dyDescent="0.45">
      <c r="A102" s="5" t="s">
        <v>25</v>
      </c>
      <c r="B102" s="14">
        <v>3.7999999999999998E-10</v>
      </c>
      <c r="C102" s="13">
        <v>-0.3</v>
      </c>
      <c r="D102" s="6">
        <f>B102*0.7</f>
        <v>2.6599999999999996E-10</v>
      </c>
      <c r="E102" s="7" t="s">
        <v>123</v>
      </c>
      <c r="F102" s="63">
        <v>0.14822290037673999</v>
      </c>
      <c r="G102" s="64">
        <v>-0.124661145240705</v>
      </c>
      <c r="H102" s="64">
        <v>0.272884045617444</v>
      </c>
      <c r="I102" s="64">
        <v>7257248.1156706698</v>
      </c>
      <c r="J102" s="64">
        <v>0.142547685918919</v>
      </c>
      <c r="K102" s="64">
        <v>-0.146620373116924</v>
      </c>
      <c r="L102" s="64">
        <v>0.28916805903584403</v>
      </c>
      <c r="M102" s="64">
        <v>7007961.51953578</v>
      </c>
      <c r="N102" s="64">
        <v>11.183139683356099</v>
      </c>
      <c r="O102" s="64">
        <v>-11.0362187582288</v>
      </c>
      <c r="P102" s="64">
        <v>22.219358441584902</v>
      </c>
      <c r="Q102" s="64">
        <v>3619437.8726353901</v>
      </c>
      <c r="R102" s="64">
        <v>7.9335892050430799</v>
      </c>
      <c r="S102" s="64">
        <v>-7.9079024653143302</v>
      </c>
      <c r="T102" s="64">
        <v>15.841491670357399</v>
      </c>
      <c r="U102" s="64">
        <v>3619456.8111338299</v>
      </c>
      <c r="V102" s="64">
        <v>5.2155720671391999</v>
      </c>
      <c r="W102" s="64">
        <v>-5.4536319293388704</v>
      </c>
      <c r="X102" s="64">
        <v>10.6692039964781</v>
      </c>
      <c r="Y102" s="64">
        <v>3619438.4106964902</v>
      </c>
      <c r="Z102" s="63" t="b">
        <f t="shared" si="20"/>
        <v>0</v>
      </c>
      <c r="AA102" s="64" t="b">
        <f t="shared" si="21"/>
        <v>0</v>
      </c>
      <c r="AB102" s="64" t="b">
        <f t="shared" si="22"/>
        <v>0</v>
      </c>
      <c r="AC102" s="64" t="b">
        <f t="shared" si="23"/>
        <v>0</v>
      </c>
      <c r="AD102" s="64" t="b">
        <f t="shared" si="24"/>
        <v>0</v>
      </c>
      <c r="AE102" s="64" t="b">
        <f t="shared" si="25"/>
        <v>0</v>
      </c>
      <c r="AF102" s="64" t="b">
        <f t="shared" si="26"/>
        <v>0</v>
      </c>
      <c r="AG102" s="64" t="b">
        <f t="shared" si="27"/>
        <v>0</v>
      </c>
      <c r="AH102" s="64" t="b">
        <f t="shared" si="28"/>
        <v>0</v>
      </c>
      <c r="AI102" s="64" t="b">
        <f t="shared" si="29"/>
        <v>0</v>
      </c>
      <c r="AJ102" s="64" t="b">
        <f t="shared" si="30"/>
        <v>0</v>
      </c>
      <c r="AK102" s="64" t="b">
        <f t="shared" si="31"/>
        <v>0</v>
      </c>
      <c r="AL102" s="64" t="b">
        <f t="shared" si="32"/>
        <v>0</v>
      </c>
      <c r="AM102" s="64" t="b">
        <f t="shared" si="33"/>
        <v>0</v>
      </c>
      <c r="AN102" s="64" t="b">
        <f t="shared" si="34"/>
        <v>0</v>
      </c>
      <c r="AO102" s="64" t="b">
        <f t="shared" si="35"/>
        <v>0</v>
      </c>
      <c r="AP102" s="64" t="b">
        <f t="shared" si="36"/>
        <v>0</v>
      </c>
      <c r="AQ102" s="64" t="b">
        <f t="shared" si="37"/>
        <v>0</v>
      </c>
      <c r="AR102" s="64" t="b">
        <f t="shared" si="38"/>
        <v>0</v>
      </c>
      <c r="AS102" s="42" t="b">
        <f t="shared" si="39"/>
        <v>0</v>
      </c>
      <c r="AT102" s="65" t="s">
        <v>102</v>
      </c>
      <c r="AU102" s="66" t="s">
        <v>102</v>
      </c>
    </row>
    <row r="103" spans="1:47" x14ac:dyDescent="0.45">
      <c r="A103" s="5" t="s">
        <v>25</v>
      </c>
      <c r="B103" s="14">
        <v>3.7999999999999998E-10</v>
      </c>
      <c r="C103" s="13">
        <v>0.3</v>
      </c>
      <c r="D103" s="6">
        <f>B103*1.3</f>
        <v>4.9399999999999995E-10</v>
      </c>
      <c r="E103" s="7" t="s">
        <v>123</v>
      </c>
      <c r="F103" s="63">
        <v>0.19454713089998599</v>
      </c>
      <c r="G103" s="64">
        <v>-0.19549017938135901</v>
      </c>
      <c r="H103" s="64">
        <v>0.39003731028134497</v>
      </c>
      <c r="I103" s="64">
        <v>3801102.21993938</v>
      </c>
      <c r="J103" s="64">
        <v>0.205453747686865</v>
      </c>
      <c r="K103" s="64">
        <v>-0.20174981252674601</v>
      </c>
      <c r="L103" s="64">
        <v>0.40720356021361098</v>
      </c>
      <c r="M103" s="64">
        <v>3801135.01887218</v>
      </c>
      <c r="N103" s="64">
        <v>8.5009502541007897</v>
      </c>
      <c r="O103" s="64">
        <v>-8.3820056188912595</v>
      </c>
      <c r="P103" s="64">
        <v>16.882955872992099</v>
      </c>
      <c r="Q103" s="64">
        <v>3801068.8124496299</v>
      </c>
      <c r="R103" s="64">
        <v>6.1308840423074704</v>
      </c>
      <c r="S103" s="64">
        <v>-5.9172881045356602</v>
      </c>
      <c r="T103" s="64">
        <v>12.0481721468431</v>
      </c>
      <c r="U103" s="64">
        <v>3801208.97691481</v>
      </c>
      <c r="V103" s="64">
        <v>4.1201467109109702</v>
      </c>
      <c r="W103" s="64">
        <v>-4.0004044286547797</v>
      </c>
      <c r="X103" s="64">
        <v>8.1205511395657499</v>
      </c>
      <c r="Y103" s="64">
        <v>3801098.7512491201</v>
      </c>
      <c r="Z103" s="63" t="b">
        <f t="shared" si="20"/>
        <v>0</v>
      </c>
      <c r="AA103" s="64" t="b">
        <f t="shared" si="21"/>
        <v>0</v>
      </c>
      <c r="AB103" s="64" t="b">
        <f t="shared" si="22"/>
        <v>0</v>
      </c>
      <c r="AC103" s="64" t="b">
        <f t="shared" si="23"/>
        <v>1</v>
      </c>
      <c r="AD103" s="64" t="b">
        <f t="shared" si="24"/>
        <v>0</v>
      </c>
      <c r="AE103" s="64" t="b">
        <f t="shared" si="25"/>
        <v>0</v>
      </c>
      <c r="AF103" s="64" t="b">
        <f t="shared" si="26"/>
        <v>0</v>
      </c>
      <c r="AG103" s="64" t="b">
        <f t="shared" si="27"/>
        <v>1</v>
      </c>
      <c r="AH103" s="64" t="b">
        <f t="shared" si="28"/>
        <v>0</v>
      </c>
      <c r="AI103" s="64" t="b">
        <f t="shared" si="29"/>
        <v>0</v>
      </c>
      <c r="AJ103" s="64" t="b">
        <f t="shared" si="30"/>
        <v>0</v>
      </c>
      <c r="AK103" s="64" t="b">
        <f t="shared" si="31"/>
        <v>1</v>
      </c>
      <c r="AL103" s="64" t="b">
        <f t="shared" si="32"/>
        <v>0</v>
      </c>
      <c r="AM103" s="64" t="b">
        <f t="shared" si="33"/>
        <v>0</v>
      </c>
      <c r="AN103" s="64" t="b">
        <f t="shared" si="34"/>
        <v>0</v>
      </c>
      <c r="AO103" s="64" t="b">
        <f t="shared" si="35"/>
        <v>1</v>
      </c>
      <c r="AP103" s="64" t="b">
        <f t="shared" si="36"/>
        <v>0</v>
      </c>
      <c r="AQ103" s="64" t="b">
        <f t="shared" si="37"/>
        <v>0</v>
      </c>
      <c r="AR103" s="64" t="b">
        <f t="shared" si="38"/>
        <v>0</v>
      </c>
      <c r="AS103" s="42" t="b">
        <f t="shared" si="39"/>
        <v>1</v>
      </c>
      <c r="AT103" s="65" t="s">
        <v>102</v>
      </c>
      <c r="AU103" s="66" t="s">
        <v>102</v>
      </c>
    </row>
    <row r="104" spans="1:47" x14ac:dyDescent="0.45">
      <c r="A104" s="5" t="s">
        <v>25</v>
      </c>
      <c r="B104" s="14">
        <v>3.7999999999999998E-10</v>
      </c>
      <c r="C104" s="13">
        <v>0.5</v>
      </c>
      <c r="D104" s="6">
        <f>B104*1.5</f>
        <v>5.7E-10</v>
      </c>
      <c r="E104" s="7" t="s">
        <v>123</v>
      </c>
      <c r="F104" s="63">
        <v>0.183580926745606</v>
      </c>
      <c r="G104" s="64">
        <v>-0.18446930602633901</v>
      </c>
      <c r="H104" s="64">
        <v>0.36805023277194598</v>
      </c>
      <c r="I104" s="64">
        <v>3795110.9574757102</v>
      </c>
      <c r="J104" s="64">
        <v>0.193954701782002</v>
      </c>
      <c r="K104" s="64">
        <v>-0.190308273363333</v>
      </c>
      <c r="L104" s="64">
        <v>0.38426297514533497</v>
      </c>
      <c r="M104" s="64">
        <v>3795111.6142666698</v>
      </c>
      <c r="N104" s="64">
        <v>8.0257941500329899</v>
      </c>
      <c r="O104" s="64">
        <v>-7.9098023524271399</v>
      </c>
      <c r="P104" s="64">
        <v>15.935596502460101</v>
      </c>
      <c r="Q104" s="64">
        <v>3795084.50755814</v>
      </c>
      <c r="R104" s="64">
        <v>5.7890374190268199</v>
      </c>
      <c r="S104" s="64">
        <v>-5.5824923774509001</v>
      </c>
      <c r="T104" s="64">
        <v>11.3715297964777</v>
      </c>
      <c r="U104" s="64">
        <v>3795298.0894521801</v>
      </c>
      <c r="V104" s="64">
        <v>3.8870870936014401</v>
      </c>
      <c r="W104" s="64">
        <v>-3.7781947734241101</v>
      </c>
      <c r="X104" s="64">
        <v>7.6652818670255396</v>
      </c>
      <c r="Y104" s="64">
        <v>3795202.6180044902</v>
      </c>
      <c r="Z104" s="63" t="b">
        <f>AND(F104&lt;0.22624,F104&gt;0.21462)</f>
        <v>0</v>
      </c>
      <c r="AA104" s="64" t="b">
        <f t="shared" si="21"/>
        <v>0</v>
      </c>
      <c r="AB104" s="64" t="b">
        <f t="shared" si="22"/>
        <v>0</v>
      </c>
      <c r="AC104" s="64" t="b">
        <f t="shared" si="23"/>
        <v>1</v>
      </c>
      <c r="AD104" s="64" t="b">
        <f t="shared" si="24"/>
        <v>0</v>
      </c>
      <c r="AE104" s="64" t="b">
        <f t="shared" si="25"/>
        <v>0</v>
      </c>
      <c r="AF104" s="64" t="b">
        <f t="shared" si="26"/>
        <v>0</v>
      </c>
      <c r="AG104" s="64" t="b">
        <f t="shared" si="27"/>
        <v>1</v>
      </c>
      <c r="AH104" s="64" t="b">
        <f t="shared" si="28"/>
        <v>0</v>
      </c>
      <c r="AI104" s="64" t="b">
        <f t="shared" si="29"/>
        <v>0</v>
      </c>
      <c r="AJ104" s="64" t="b">
        <f t="shared" si="30"/>
        <v>0</v>
      </c>
      <c r="AK104" s="64" t="b">
        <f t="shared" si="31"/>
        <v>1</v>
      </c>
      <c r="AL104" s="64" t="b">
        <f t="shared" si="32"/>
        <v>0</v>
      </c>
      <c r="AM104" s="64" t="b">
        <f t="shared" si="33"/>
        <v>0</v>
      </c>
      <c r="AN104" s="64" t="b">
        <f t="shared" si="34"/>
        <v>0</v>
      </c>
      <c r="AO104" s="64" t="b">
        <f t="shared" si="35"/>
        <v>1</v>
      </c>
      <c r="AP104" s="64" t="b">
        <f t="shared" si="36"/>
        <v>0</v>
      </c>
      <c r="AQ104" s="64" t="b">
        <f t="shared" si="37"/>
        <v>0</v>
      </c>
      <c r="AR104" s="64" t="b">
        <f t="shared" si="38"/>
        <v>0</v>
      </c>
      <c r="AS104" s="42" t="b">
        <f t="shared" si="39"/>
        <v>1</v>
      </c>
      <c r="AT104" s="65" t="s">
        <v>102</v>
      </c>
      <c r="AU104" s="66" t="s">
        <v>102</v>
      </c>
    </row>
    <row r="105" spans="1:47" x14ac:dyDescent="0.45">
      <c r="A105" s="5"/>
      <c r="B105" s="6"/>
      <c r="C105" s="6"/>
      <c r="D105" s="6"/>
      <c r="E105" s="7"/>
      <c r="F105" s="63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3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42"/>
      <c r="AT105" s="65"/>
      <c r="AU105" s="66"/>
    </row>
    <row r="106" spans="1:47" x14ac:dyDescent="0.45">
      <c r="A106" s="5" t="s">
        <v>26</v>
      </c>
      <c r="B106" s="14">
        <v>4.7000000000000003E-10</v>
      </c>
      <c r="C106" s="13">
        <v>-0.5</v>
      </c>
      <c r="D106" s="6">
        <f>B106*0.5</f>
        <v>2.3500000000000002E-10</v>
      </c>
      <c r="E106" s="7" t="s">
        <v>124</v>
      </c>
      <c r="F106" s="63">
        <v>0.221001870442981</v>
      </c>
      <c r="G106" s="64">
        <v>-0.22144982494024701</v>
      </c>
      <c r="H106" s="64">
        <v>0.44245169538322798</v>
      </c>
      <c r="I106" s="64">
        <v>3788398.9486151901</v>
      </c>
      <c r="J106" s="64">
        <v>0.232439194723114</v>
      </c>
      <c r="K106" s="64">
        <v>-0.22918656299590501</v>
      </c>
      <c r="L106" s="64">
        <v>0.46162575771901898</v>
      </c>
      <c r="M106" s="64">
        <v>3788476.5672676601</v>
      </c>
      <c r="N106" s="64">
        <v>9.6305980054764699</v>
      </c>
      <c r="O106" s="64">
        <v>-9.5350397520036392</v>
      </c>
      <c r="P106" s="64">
        <v>19.165637757480098</v>
      </c>
      <c r="Q106" s="64">
        <v>3788366.8255486898</v>
      </c>
      <c r="R106" s="64">
        <v>6.9658002041371603</v>
      </c>
      <c r="S106" s="64">
        <v>-6.7409683635621702</v>
      </c>
      <c r="T106" s="64">
        <v>13.706768567699299</v>
      </c>
      <c r="U106" s="64">
        <v>3788374.0604336001</v>
      </c>
      <c r="V106" s="64">
        <v>4.6872324705427504</v>
      </c>
      <c r="W106" s="64">
        <v>-4.55250644958788</v>
      </c>
      <c r="X106" s="64">
        <v>9.2397389201306392</v>
      </c>
      <c r="Y106" s="64">
        <v>3788357.8542443798</v>
      </c>
      <c r="Z106" s="63" t="b">
        <f t="shared" ref="Z106:Z114" si="40">AND(F106&lt;0.22624,F106&gt;0.21462)</f>
        <v>1</v>
      </c>
      <c r="AA106" s="64" t="b">
        <f t="shared" si="21"/>
        <v>1</v>
      </c>
      <c r="AB106" s="64" t="b">
        <f t="shared" si="22"/>
        <v>1</v>
      </c>
      <c r="AC106" s="64" t="b">
        <f t="shared" si="23"/>
        <v>1</v>
      </c>
      <c r="AD106" s="64" t="b">
        <f t="shared" si="24"/>
        <v>1</v>
      </c>
      <c r="AE106" s="64" t="b">
        <f t="shared" si="25"/>
        <v>1</v>
      </c>
      <c r="AF106" s="64" t="b">
        <f t="shared" si="26"/>
        <v>1</v>
      </c>
      <c r="AG106" s="64" t="b">
        <f t="shared" si="27"/>
        <v>1</v>
      </c>
      <c r="AH106" s="64" t="b">
        <f t="shared" si="28"/>
        <v>1</v>
      </c>
      <c r="AI106" s="64" t="b">
        <f t="shared" si="29"/>
        <v>1</v>
      </c>
      <c r="AJ106" s="64" t="b">
        <f t="shared" si="30"/>
        <v>1</v>
      </c>
      <c r="AK106" s="64" t="b">
        <f t="shared" si="31"/>
        <v>1</v>
      </c>
      <c r="AL106" s="64" t="b">
        <f t="shared" si="32"/>
        <v>1</v>
      </c>
      <c r="AM106" s="64" t="b">
        <f t="shared" si="33"/>
        <v>1</v>
      </c>
      <c r="AN106" s="64" t="b">
        <f t="shared" si="34"/>
        <v>1</v>
      </c>
      <c r="AO106" s="64" t="b">
        <f t="shared" si="35"/>
        <v>1</v>
      </c>
      <c r="AP106" s="64" t="b">
        <f t="shared" si="36"/>
        <v>1</v>
      </c>
      <c r="AQ106" s="64" t="b">
        <f t="shared" si="37"/>
        <v>1</v>
      </c>
      <c r="AR106" s="64" t="b">
        <f t="shared" si="38"/>
        <v>1</v>
      </c>
      <c r="AS106" s="42" t="b">
        <f t="shared" si="39"/>
        <v>1</v>
      </c>
      <c r="AT106" s="65" t="s">
        <v>104</v>
      </c>
      <c r="AU106" s="66" t="s">
        <v>104</v>
      </c>
    </row>
    <row r="107" spans="1:47" x14ac:dyDescent="0.45">
      <c r="A107" s="5" t="s">
        <v>26</v>
      </c>
      <c r="B107" s="14">
        <v>4.7000000000000003E-10</v>
      </c>
      <c r="C107" s="13">
        <v>-0.3</v>
      </c>
      <c r="D107" s="6">
        <f>B107*0.7</f>
        <v>3.29E-10</v>
      </c>
      <c r="E107" s="7" t="s">
        <v>124</v>
      </c>
      <c r="F107" s="63">
        <v>0.22011618766669599</v>
      </c>
      <c r="G107" s="64">
        <v>-0.22078115146916999</v>
      </c>
      <c r="H107" s="64">
        <v>0.44089733913586598</v>
      </c>
      <c r="I107" s="64">
        <v>3801120.7332848902</v>
      </c>
      <c r="J107" s="64">
        <v>0.23180764693504699</v>
      </c>
      <c r="K107" s="64">
        <v>-0.228333465725131</v>
      </c>
      <c r="L107" s="64">
        <v>0.46014111266017699</v>
      </c>
      <c r="M107" s="64">
        <v>3801149.1617579199</v>
      </c>
      <c r="N107" s="64">
        <v>9.59671055559396</v>
      </c>
      <c r="O107" s="64">
        <v>-9.4899399496083898</v>
      </c>
      <c r="P107" s="64">
        <v>19.0866505052024</v>
      </c>
      <c r="Q107" s="64">
        <v>3801171.5649151602</v>
      </c>
      <c r="R107" s="64">
        <v>6.9276531514975197</v>
      </c>
      <c r="S107" s="64">
        <v>-6.7055057734657399</v>
      </c>
      <c r="T107" s="64">
        <v>13.633158924963301</v>
      </c>
      <c r="U107" s="64">
        <v>3801177.85201013</v>
      </c>
      <c r="V107" s="64">
        <v>4.6596714659659799</v>
      </c>
      <c r="W107" s="64">
        <v>-4.5292321077080899</v>
      </c>
      <c r="X107" s="64">
        <v>9.1889035736740698</v>
      </c>
      <c r="Y107" s="64">
        <v>3801031.34457304</v>
      </c>
      <c r="Z107" s="63" t="b">
        <f t="shared" si="40"/>
        <v>1</v>
      </c>
      <c r="AA107" s="64" t="b">
        <f t="shared" si="21"/>
        <v>1</v>
      </c>
      <c r="AB107" s="64" t="b">
        <f t="shared" si="22"/>
        <v>1</v>
      </c>
      <c r="AC107" s="64" t="b">
        <f t="shared" si="23"/>
        <v>1</v>
      </c>
      <c r="AD107" s="64" t="b">
        <f t="shared" si="24"/>
        <v>1</v>
      </c>
      <c r="AE107" s="64" t="b">
        <f t="shared" si="25"/>
        <v>1</v>
      </c>
      <c r="AF107" s="64" t="b">
        <f t="shared" si="26"/>
        <v>1</v>
      </c>
      <c r="AG107" s="64" t="b">
        <f t="shared" si="27"/>
        <v>1</v>
      </c>
      <c r="AH107" s="64" t="b">
        <f t="shared" si="28"/>
        <v>1</v>
      </c>
      <c r="AI107" s="64" t="b">
        <f t="shared" si="29"/>
        <v>1</v>
      </c>
      <c r="AJ107" s="64" t="b">
        <f t="shared" si="30"/>
        <v>1</v>
      </c>
      <c r="AK107" s="64" t="b">
        <f t="shared" si="31"/>
        <v>1</v>
      </c>
      <c r="AL107" s="64" t="b">
        <f t="shared" si="32"/>
        <v>1</v>
      </c>
      <c r="AM107" s="64" t="b">
        <f t="shared" si="33"/>
        <v>1</v>
      </c>
      <c r="AN107" s="64" t="b">
        <f t="shared" si="34"/>
        <v>1</v>
      </c>
      <c r="AO107" s="64" t="b">
        <f t="shared" si="35"/>
        <v>1</v>
      </c>
      <c r="AP107" s="64" t="b">
        <f t="shared" si="36"/>
        <v>1</v>
      </c>
      <c r="AQ107" s="64" t="b">
        <f t="shared" si="37"/>
        <v>1</v>
      </c>
      <c r="AR107" s="64" t="b">
        <f t="shared" si="38"/>
        <v>1</v>
      </c>
      <c r="AS107" s="42" t="b">
        <f t="shared" si="39"/>
        <v>1</v>
      </c>
      <c r="AT107" s="65" t="s">
        <v>104</v>
      </c>
      <c r="AU107" s="66" t="s">
        <v>104</v>
      </c>
    </row>
    <row r="108" spans="1:47" x14ac:dyDescent="0.45">
      <c r="A108" s="5" t="s">
        <v>26</v>
      </c>
      <c r="B108" s="14">
        <v>4.7000000000000003E-10</v>
      </c>
      <c r="C108" s="13">
        <v>0.3</v>
      </c>
      <c r="D108" s="6">
        <f>B108*1.3</f>
        <v>6.1100000000000006E-10</v>
      </c>
      <c r="E108" s="7" t="s">
        <v>124</v>
      </c>
      <c r="F108" s="63">
        <v>0.21883375449273301</v>
      </c>
      <c r="G108" s="64">
        <v>-0.22015788503824399</v>
      </c>
      <c r="H108" s="64">
        <v>0.43899163953097697</v>
      </c>
      <c r="I108" s="64">
        <v>3816859.7708156202</v>
      </c>
      <c r="J108" s="64">
        <v>0.23122273053846601</v>
      </c>
      <c r="K108" s="64">
        <v>-0.22709555635503401</v>
      </c>
      <c r="L108" s="64">
        <v>0.45831828689350002</v>
      </c>
      <c r="M108" s="64">
        <v>3817024.17757833</v>
      </c>
      <c r="N108" s="64">
        <v>9.5658886324308892</v>
      </c>
      <c r="O108" s="64">
        <v>-9.4255490120058294</v>
      </c>
      <c r="P108" s="64">
        <v>18.991437644436701</v>
      </c>
      <c r="Q108" s="64">
        <v>3816925.8589649298</v>
      </c>
      <c r="R108" s="64">
        <v>6.8821198061526898</v>
      </c>
      <c r="S108" s="64">
        <v>-6.6627552820947402</v>
      </c>
      <c r="T108" s="64">
        <v>13.5448750882474</v>
      </c>
      <c r="U108" s="64">
        <v>3816938.93557519</v>
      </c>
      <c r="V108" s="64">
        <v>4.6286294910795096</v>
      </c>
      <c r="W108" s="64">
        <v>-4.5004859878794701</v>
      </c>
      <c r="X108" s="64">
        <v>9.1291154789589903</v>
      </c>
      <c r="Y108" s="64">
        <v>3816871.5798082901</v>
      </c>
      <c r="Z108" s="63" t="b">
        <f t="shared" si="40"/>
        <v>1</v>
      </c>
      <c r="AA108" s="64" t="b">
        <f t="shared" si="21"/>
        <v>1</v>
      </c>
      <c r="AB108" s="64" t="b">
        <f t="shared" si="22"/>
        <v>1</v>
      </c>
      <c r="AC108" s="64" t="b">
        <f t="shared" si="23"/>
        <v>1</v>
      </c>
      <c r="AD108" s="64" t="b">
        <f t="shared" si="24"/>
        <v>1</v>
      </c>
      <c r="AE108" s="64" t="b">
        <f t="shared" si="25"/>
        <v>1</v>
      </c>
      <c r="AF108" s="64" t="b">
        <f t="shared" si="26"/>
        <v>1</v>
      </c>
      <c r="AG108" s="64" t="b">
        <f t="shared" si="27"/>
        <v>1</v>
      </c>
      <c r="AH108" s="64" t="b">
        <f t="shared" si="28"/>
        <v>1</v>
      </c>
      <c r="AI108" s="64" t="b">
        <f t="shared" si="29"/>
        <v>1</v>
      </c>
      <c r="AJ108" s="64" t="b">
        <f t="shared" si="30"/>
        <v>1</v>
      </c>
      <c r="AK108" s="64" t="b">
        <f t="shared" si="31"/>
        <v>1</v>
      </c>
      <c r="AL108" s="64" t="b">
        <f t="shared" si="32"/>
        <v>1</v>
      </c>
      <c r="AM108" s="64" t="b">
        <f t="shared" si="33"/>
        <v>1</v>
      </c>
      <c r="AN108" s="64" t="b">
        <f t="shared" si="34"/>
        <v>1</v>
      </c>
      <c r="AO108" s="64" t="b">
        <f t="shared" si="35"/>
        <v>1</v>
      </c>
      <c r="AP108" s="64" t="b">
        <f t="shared" si="36"/>
        <v>1</v>
      </c>
      <c r="AQ108" s="64" t="b">
        <f t="shared" si="37"/>
        <v>1</v>
      </c>
      <c r="AR108" s="64" t="b">
        <f t="shared" si="38"/>
        <v>1</v>
      </c>
      <c r="AS108" s="42" t="b">
        <f t="shared" si="39"/>
        <v>1</v>
      </c>
      <c r="AT108" s="65" t="s">
        <v>104</v>
      </c>
      <c r="AU108" s="66" t="s">
        <v>104</v>
      </c>
    </row>
    <row r="109" spans="1:47" x14ac:dyDescent="0.45">
      <c r="A109" s="5" t="s">
        <v>26</v>
      </c>
      <c r="B109" s="14">
        <v>4.7000000000000003E-10</v>
      </c>
      <c r="C109" s="13">
        <v>0.5</v>
      </c>
      <c r="D109" s="6">
        <f>B109*1.5</f>
        <v>7.0500000000000005E-10</v>
      </c>
      <c r="E109" s="7" t="s">
        <v>124</v>
      </c>
      <c r="F109" s="63">
        <v>0.21856460909776401</v>
      </c>
      <c r="G109" s="64">
        <v>-0.22013012565946499</v>
      </c>
      <c r="H109" s="64">
        <v>0.43869473475722898</v>
      </c>
      <c r="I109" s="64">
        <v>3818938.23253104</v>
      </c>
      <c r="J109" s="64">
        <v>0.23121116030729999</v>
      </c>
      <c r="K109" s="64">
        <v>-0.22683991373580101</v>
      </c>
      <c r="L109" s="64">
        <v>0.45805107404310103</v>
      </c>
      <c r="M109" s="64">
        <v>3819135.2264540698</v>
      </c>
      <c r="N109" s="64">
        <v>9.5646933691986806</v>
      </c>
      <c r="O109" s="64">
        <v>-9.4122200835108796</v>
      </c>
      <c r="P109" s="64">
        <v>18.976913452709599</v>
      </c>
      <c r="Q109" s="64">
        <v>3819108.5678377599</v>
      </c>
      <c r="R109" s="64">
        <v>6.8746840673560596</v>
      </c>
      <c r="S109" s="64">
        <v>-6.65690458685651</v>
      </c>
      <c r="T109" s="64">
        <v>13.5315886542126</v>
      </c>
      <c r="U109" s="64">
        <v>3819076.3858520398</v>
      </c>
      <c r="V109" s="64">
        <v>4.6226262226128902</v>
      </c>
      <c r="W109" s="64">
        <v>-4.4973253429579199</v>
      </c>
      <c r="X109" s="64">
        <v>9.1199515655708101</v>
      </c>
      <c r="Y109" s="64">
        <v>3819097.3617305099</v>
      </c>
      <c r="Z109" s="63" t="b">
        <f t="shared" si="40"/>
        <v>1</v>
      </c>
      <c r="AA109" s="64" t="b">
        <f t="shared" si="21"/>
        <v>1</v>
      </c>
      <c r="AB109" s="64" t="b">
        <f t="shared" si="22"/>
        <v>1</v>
      </c>
      <c r="AC109" s="64" t="b">
        <f t="shared" si="23"/>
        <v>1</v>
      </c>
      <c r="AD109" s="64" t="b">
        <f t="shared" si="24"/>
        <v>1</v>
      </c>
      <c r="AE109" s="64" t="b">
        <f t="shared" si="25"/>
        <v>1</v>
      </c>
      <c r="AF109" s="64" t="b">
        <f t="shared" si="26"/>
        <v>1</v>
      </c>
      <c r="AG109" s="64" t="b">
        <f t="shared" si="27"/>
        <v>1</v>
      </c>
      <c r="AH109" s="64" t="b">
        <f t="shared" si="28"/>
        <v>1</v>
      </c>
      <c r="AI109" s="64" t="b">
        <f t="shared" si="29"/>
        <v>1</v>
      </c>
      <c r="AJ109" s="64" t="b">
        <f t="shared" si="30"/>
        <v>1</v>
      </c>
      <c r="AK109" s="64" t="b">
        <f t="shared" si="31"/>
        <v>1</v>
      </c>
      <c r="AL109" s="64" t="b">
        <f t="shared" si="32"/>
        <v>1</v>
      </c>
      <c r="AM109" s="64" t="b">
        <f t="shared" si="33"/>
        <v>1</v>
      </c>
      <c r="AN109" s="64" t="b">
        <f t="shared" si="34"/>
        <v>1</v>
      </c>
      <c r="AO109" s="64" t="b">
        <f t="shared" si="35"/>
        <v>1</v>
      </c>
      <c r="AP109" s="64" t="b">
        <f t="shared" si="36"/>
        <v>1</v>
      </c>
      <c r="AQ109" s="64" t="b">
        <f t="shared" si="37"/>
        <v>1</v>
      </c>
      <c r="AR109" s="64" t="b">
        <f t="shared" si="38"/>
        <v>1</v>
      </c>
      <c r="AS109" s="42" t="b">
        <f t="shared" si="39"/>
        <v>1</v>
      </c>
      <c r="AT109" s="65" t="s">
        <v>104</v>
      </c>
      <c r="AU109" s="66" t="s">
        <v>104</v>
      </c>
    </row>
    <row r="110" spans="1:47" x14ac:dyDescent="0.45">
      <c r="A110" s="5"/>
      <c r="B110" s="6"/>
      <c r="C110" s="6"/>
      <c r="D110" s="6"/>
      <c r="E110" s="7"/>
      <c r="F110" s="63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3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42"/>
      <c r="AT110" s="65"/>
      <c r="AU110" s="66"/>
    </row>
    <row r="111" spans="1:47" x14ac:dyDescent="0.45">
      <c r="A111" s="5" t="s">
        <v>27</v>
      </c>
      <c r="B111" s="14">
        <v>1.0000000000000001E-9</v>
      </c>
      <c r="C111" s="13">
        <v>-0.5</v>
      </c>
      <c r="D111" s="6">
        <f>B111*0.5</f>
        <v>5.0000000000000003E-10</v>
      </c>
      <c r="E111" s="7" t="s">
        <v>125</v>
      </c>
      <c r="F111" s="63">
        <v>0.22045062988528</v>
      </c>
      <c r="G111" s="64">
        <v>-0.22062790155351</v>
      </c>
      <c r="H111" s="64">
        <v>0.441078531438789</v>
      </c>
      <c r="I111" s="64">
        <v>3800057.2522257599</v>
      </c>
      <c r="J111" s="64">
        <v>0.23165991778089901</v>
      </c>
      <c r="K111" s="64">
        <v>-0.228554111082964</v>
      </c>
      <c r="L111" s="64">
        <v>0.46021402886386298</v>
      </c>
      <c r="M111" s="64">
        <v>3800018.0069769002</v>
      </c>
      <c r="N111" s="64">
        <v>9.5891033501239598</v>
      </c>
      <c r="O111" s="64">
        <v>-9.5014592009603298</v>
      </c>
      <c r="P111" s="64">
        <v>19.0905625510843</v>
      </c>
      <c r="Q111" s="64">
        <v>3799992.5693538398</v>
      </c>
      <c r="R111" s="64">
        <v>6.8795737047344101</v>
      </c>
      <c r="S111" s="64">
        <v>-6.7442249678202</v>
      </c>
      <c r="T111" s="64">
        <v>13.623798672554599</v>
      </c>
      <c r="U111" s="64">
        <v>3799985.5203291499</v>
      </c>
      <c r="V111" s="64">
        <v>4.6598349914079504</v>
      </c>
      <c r="W111" s="64">
        <v>-4.5315046249423396</v>
      </c>
      <c r="X111" s="64">
        <v>9.1913396163502803</v>
      </c>
      <c r="Y111" s="64">
        <v>3799957.96641547</v>
      </c>
      <c r="Z111" s="63" t="b">
        <f t="shared" si="40"/>
        <v>1</v>
      </c>
      <c r="AA111" s="64" t="b">
        <f t="shared" si="21"/>
        <v>1</v>
      </c>
      <c r="AB111" s="64" t="b">
        <f t="shared" si="22"/>
        <v>1</v>
      </c>
      <c r="AC111" s="64" t="b">
        <f t="shared" si="23"/>
        <v>1</v>
      </c>
      <c r="AD111" s="64" t="b">
        <f t="shared" si="24"/>
        <v>1</v>
      </c>
      <c r="AE111" s="64" t="b">
        <f t="shared" si="25"/>
        <v>1</v>
      </c>
      <c r="AF111" s="64" t="b">
        <f t="shared" si="26"/>
        <v>1</v>
      </c>
      <c r="AG111" s="64" t="b">
        <f t="shared" si="27"/>
        <v>1</v>
      </c>
      <c r="AH111" s="64" t="b">
        <f t="shared" si="28"/>
        <v>1</v>
      </c>
      <c r="AI111" s="64" t="b">
        <f t="shared" si="29"/>
        <v>1</v>
      </c>
      <c r="AJ111" s="64" t="b">
        <f t="shared" si="30"/>
        <v>1</v>
      </c>
      <c r="AK111" s="64" t="b">
        <f t="shared" si="31"/>
        <v>1</v>
      </c>
      <c r="AL111" s="64" t="b">
        <f t="shared" si="32"/>
        <v>1</v>
      </c>
      <c r="AM111" s="64" t="b">
        <f t="shared" si="33"/>
        <v>1</v>
      </c>
      <c r="AN111" s="64" t="b">
        <f t="shared" si="34"/>
        <v>1</v>
      </c>
      <c r="AO111" s="64" t="b">
        <f t="shared" si="35"/>
        <v>1</v>
      </c>
      <c r="AP111" s="64" t="b">
        <f t="shared" si="36"/>
        <v>1</v>
      </c>
      <c r="AQ111" s="64" t="b">
        <f t="shared" si="37"/>
        <v>1</v>
      </c>
      <c r="AR111" s="64" t="b">
        <f t="shared" si="38"/>
        <v>1</v>
      </c>
      <c r="AS111" s="42" t="b">
        <f t="shared" si="39"/>
        <v>1</v>
      </c>
      <c r="AT111" s="65" t="s">
        <v>104</v>
      </c>
      <c r="AU111" s="66" t="s">
        <v>104</v>
      </c>
    </row>
    <row r="112" spans="1:47" x14ac:dyDescent="0.45">
      <c r="A112" s="5" t="s">
        <v>27</v>
      </c>
      <c r="B112" s="14">
        <v>1.0000000000000001E-9</v>
      </c>
      <c r="C112" s="13">
        <v>-0.3</v>
      </c>
      <c r="D112" s="6">
        <f>B112*0.7</f>
        <v>6.9999999999999996E-10</v>
      </c>
      <c r="E112" s="7" t="s">
        <v>125</v>
      </c>
      <c r="F112" s="63">
        <v>0.21992905281584099</v>
      </c>
      <c r="G112" s="64">
        <v>-0.22040785078313099</v>
      </c>
      <c r="H112" s="64">
        <v>0.44033690359897198</v>
      </c>
      <c r="I112" s="64">
        <v>3806916.19562842</v>
      </c>
      <c r="J112" s="64">
        <v>0.23144450069028999</v>
      </c>
      <c r="K112" s="64">
        <v>-0.228069750619045</v>
      </c>
      <c r="L112" s="64">
        <v>0.45951425130933599</v>
      </c>
      <c r="M112" s="64">
        <v>3807076.6242051101</v>
      </c>
      <c r="N112" s="64">
        <v>9.5775161290165496</v>
      </c>
      <c r="O112" s="64">
        <v>-9.4761092448211492</v>
      </c>
      <c r="P112" s="64">
        <v>19.053625373837701</v>
      </c>
      <c r="Q112" s="64">
        <v>3806968.8908299198</v>
      </c>
      <c r="R112" s="64">
        <v>6.8845867020631397</v>
      </c>
      <c r="S112" s="64">
        <v>-6.7125062450012702</v>
      </c>
      <c r="T112" s="64">
        <v>13.5970929470644</v>
      </c>
      <c r="U112" s="64">
        <v>3807050.3212541202</v>
      </c>
      <c r="V112" s="64">
        <v>4.6492036343533902</v>
      </c>
      <c r="W112" s="64">
        <v>-4.5186747935105398</v>
      </c>
      <c r="X112" s="64">
        <v>9.1678784278639291</v>
      </c>
      <c r="Y112" s="64">
        <v>3807105.7828018698</v>
      </c>
      <c r="Z112" s="63" t="b">
        <f t="shared" si="40"/>
        <v>1</v>
      </c>
      <c r="AA112" s="64" t="b">
        <f t="shared" si="21"/>
        <v>1</v>
      </c>
      <c r="AB112" s="64" t="b">
        <f t="shared" si="22"/>
        <v>1</v>
      </c>
      <c r="AC112" s="64" t="b">
        <f t="shared" si="23"/>
        <v>1</v>
      </c>
      <c r="AD112" s="64" t="b">
        <f t="shared" si="24"/>
        <v>1</v>
      </c>
      <c r="AE112" s="64" t="b">
        <f t="shared" si="25"/>
        <v>1</v>
      </c>
      <c r="AF112" s="64" t="b">
        <f t="shared" si="26"/>
        <v>1</v>
      </c>
      <c r="AG112" s="64" t="b">
        <f t="shared" si="27"/>
        <v>1</v>
      </c>
      <c r="AH112" s="64" t="b">
        <f t="shared" si="28"/>
        <v>1</v>
      </c>
      <c r="AI112" s="64" t="b">
        <f t="shared" si="29"/>
        <v>1</v>
      </c>
      <c r="AJ112" s="64" t="b">
        <f t="shared" si="30"/>
        <v>1</v>
      </c>
      <c r="AK112" s="64" t="b">
        <f t="shared" si="31"/>
        <v>1</v>
      </c>
      <c r="AL112" s="64" t="b">
        <f t="shared" si="32"/>
        <v>1</v>
      </c>
      <c r="AM112" s="64" t="b">
        <f t="shared" si="33"/>
        <v>1</v>
      </c>
      <c r="AN112" s="64" t="b">
        <f t="shared" si="34"/>
        <v>1</v>
      </c>
      <c r="AO112" s="64" t="b">
        <f t="shared" si="35"/>
        <v>1</v>
      </c>
      <c r="AP112" s="64" t="b">
        <f t="shared" si="36"/>
        <v>1</v>
      </c>
      <c r="AQ112" s="64" t="b">
        <f t="shared" si="37"/>
        <v>1</v>
      </c>
      <c r="AR112" s="64" t="b">
        <f t="shared" si="38"/>
        <v>1</v>
      </c>
      <c r="AS112" s="42" t="b">
        <f t="shared" si="39"/>
        <v>1</v>
      </c>
      <c r="AT112" s="65" t="s">
        <v>104</v>
      </c>
      <c r="AU112" s="66" t="s">
        <v>104</v>
      </c>
    </row>
    <row r="113" spans="1:47" x14ac:dyDescent="0.45">
      <c r="A113" s="5" t="s">
        <v>27</v>
      </c>
      <c r="B113" s="14">
        <v>1.0000000000000001E-9</v>
      </c>
      <c r="C113" s="13">
        <v>0.3</v>
      </c>
      <c r="D113" s="6">
        <f>B113*1.3</f>
        <v>1.3000000000000001E-9</v>
      </c>
      <c r="E113" s="7" t="s">
        <v>125</v>
      </c>
      <c r="F113" s="63">
        <v>0.219091706938771</v>
      </c>
      <c r="G113" s="64">
        <v>-0.220413993058418</v>
      </c>
      <c r="H113" s="64">
        <v>0.43950569999718903</v>
      </c>
      <c r="I113" s="64">
        <v>3813962.4682977302</v>
      </c>
      <c r="J113" s="64">
        <v>0.23146856803316199</v>
      </c>
      <c r="K113" s="64">
        <v>-0.22726095166141</v>
      </c>
      <c r="L113" s="64">
        <v>0.45872951969457298</v>
      </c>
      <c r="M113" s="64">
        <v>3813979.3529050001</v>
      </c>
      <c r="N113" s="64">
        <v>9.5789338263488606</v>
      </c>
      <c r="O113" s="64">
        <v>-9.4343011764026699</v>
      </c>
      <c r="P113" s="64">
        <v>19.0132350027515</v>
      </c>
      <c r="Q113" s="64">
        <v>3814066.4101143</v>
      </c>
      <c r="R113" s="64">
        <v>6.9167843089105299</v>
      </c>
      <c r="S113" s="64">
        <v>-6.6506222296244397</v>
      </c>
      <c r="T113" s="64">
        <v>13.567406538535</v>
      </c>
      <c r="U113" s="64">
        <v>3814032.4237625101</v>
      </c>
      <c r="V113" s="64">
        <v>4.6351460016143999</v>
      </c>
      <c r="W113" s="64">
        <v>-4.5066806499946299</v>
      </c>
      <c r="X113" s="64">
        <v>9.1418266516090405</v>
      </c>
      <c r="Y113" s="64">
        <v>3814055.3251963798</v>
      </c>
      <c r="Z113" s="63" t="b">
        <f t="shared" si="40"/>
        <v>1</v>
      </c>
      <c r="AA113" s="64" t="b">
        <f t="shared" si="21"/>
        <v>1</v>
      </c>
      <c r="AB113" s="64" t="b">
        <f t="shared" si="22"/>
        <v>1</v>
      </c>
      <c r="AC113" s="64" t="b">
        <f t="shared" si="23"/>
        <v>1</v>
      </c>
      <c r="AD113" s="64" t="b">
        <f t="shared" si="24"/>
        <v>1</v>
      </c>
      <c r="AE113" s="64" t="b">
        <f t="shared" si="25"/>
        <v>1</v>
      </c>
      <c r="AF113" s="64" t="b">
        <f t="shared" si="26"/>
        <v>1</v>
      </c>
      <c r="AG113" s="64" t="b">
        <f t="shared" si="27"/>
        <v>1</v>
      </c>
      <c r="AH113" s="64" t="b">
        <f t="shared" si="28"/>
        <v>1</v>
      </c>
      <c r="AI113" s="64" t="b">
        <f t="shared" si="29"/>
        <v>1</v>
      </c>
      <c r="AJ113" s="64" t="b">
        <f t="shared" si="30"/>
        <v>1</v>
      </c>
      <c r="AK113" s="64" t="b">
        <f t="shared" si="31"/>
        <v>1</v>
      </c>
      <c r="AL113" s="64" t="b">
        <f t="shared" si="32"/>
        <v>1</v>
      </c>
      <c r="AM113" s="64" t="b">
        <f t="shared" si="33"/>
        <v>1</v>
      </c>
      <c r="AN113" s="64" t="b">
        <f t="shared" si="34"/>
        <v>1</v>
      </c>
      <c r="AO113" s="64" t="b">
        <f t="shared" si="35"/>
        <v>1</v>
      </c>
      <c r="AP113" s="64" t="b">
        <f t="shared" si="36"/>
        <v>1</v>
      </c>
      <c r="AQ113" s="64" t="b">
        <f t="shared" si="37"/>
        <v>1</v>
      </c>
      <c r="AR113" s="64" t="b">
        <f t="shared" si="38"/>
        <v>1</v>
      </c>
      <c r="AS113" s="42" t="b">
        <f t="shared" si="39"/>
        <v>1</v>
      </c>
      <c r="AT113" s="65" t="s">
        <v>104</v>
      </c>
      <c r="AU113" s="66" t="s">
        <v>104</v>
      </c>
    </row>
    <row r="114" spans="1:47" ht="14.65" thickBot="1" x14ac:dyDescent="0.5">
      <c r="A114" s="9" t="s">
        <v>27</v>
      </c>
      <c r="B114" s="27">
        <v>1.0000000000000001E-9</v>
      </c>
      <c r="C114" s="28">
        <v>0.5</v>
      </c>
      <c r="D114" s="10">
        <f>B114*1.5</f>
        <v>1.5000000000000002E-9</v>
      </c>
      <c r="E114" s="11" t="s">
        <v>125</v>
      </c>
      <c r="F114" s="68">
        <v>0.218949580040118</v>
      </c>
      <c r="G114" s="69">
        <v>-0.22049745350824701</v>
      </c>
      <c r="H114" s="69">
        <v>0.43944703354836501</v>
      </c>
      <c r="I114" s="69">
        <v>3815269.3727710401</v>
      </c>
      <c r="J114" s="69">
        <v>0.23155006965827199</v>
      </c>
      <c r="K114" s="69">
        <v>-0.22711245313609399</v>
      </c>
      <c r="L114" s="69">
        <v>0.45866252279436498</v>
      </c>
      <c r="M114" s="69">
        <v>3815265.2194647398</v>
      </c>
      <c r="N114" s="69">
        <v>9.5823344058595499</v>
      </c>
      <c r="O114" s="69">
        <v>-9.4265494036174307</v>
      </c>
      <c r="P114" s="69">
        <v>19.008883809476998</v>
      </c>
      <c r="Q114" s="69">
        <v>3815232.8435883</v>
      </c>
      <c r="R114" s="69">
        <v>6.9288082751045197</v>
      </c>
      <c r="S114" s="69">
        <v>-6.6360773506001403</v>
      </c>
      <c r="T114" s="69">
        <v>13.564885625704701</v>
      </c>
      <c r="U114" s="69">
        <v>3815260.87716746</v>
      </c>
      <c r="V114" s="69">
        <v>4.6347839495537704</v>
      </c>
      <c r="W114" s="69">
        <v>-4.5044847104739301</v>
      </c>
      <c r="X114" s="69">
        <v>9.1392686600276907</v>
      </c>
      <c r="Y114" s="69">
        <v>3815319.5861454601</v>
      </c>
      <c r="Z114" s="68" t="b">
        <f t="shared" si="40"/>
        <v>1</v>
      </c>
      <c r="AA114" s="69" t="b">
        <f t="shared" si="21"/>
        <v>1</v>
      </c>
      <c r="AB114" s="69" t="b">
        <f t="shared" si="22"/>
        <v>1</v>
      </c>
      <c r="AC114" s="69" t="b">
        <f t="shared" si="23"/>
        <v>1</v>
      </c>
      <c r="AD114" s="69" t="b">
        <f t="shared" si="24"/>
        <v>1</v>
      </c>
      <c r="AE114" s="69" t="b">
        <f t="shared" si="25"/>
        <v>1</v>
      </c>
      <c r="AF114" s="69" t="b">
        <f t="shared" si="26"/>
        <v>1</v>
      </c>
      <c r="AG114" s="69" t="b">
        <f t="shared" si="27"/>
        <v>1</v>
      </c>
      <c r="AH114" s="69" t="b">
        <f t="shared" si="28"/>
        <v>1</v>
      </c>
      <c r="AI114" s="69" t="b">
        <f t="shared" si="29"/>
        <v>1</v>
      </c>
      <c r="AJ114" s="69" t="b">
        <f t="shared" si="30"/>
        <v>1</v>
      </c>
      <c r="AK114" s="69" t="b">
        <f t="shared" si="31"/>
        <v>1</v>
      </c>
      <c r="AL114" s="69" t="b">
        <f t="shared" si="32"/>
        <v>1</v>
      </c>
      <c r="AM114" s="69" t="b">
        <f t="shared" si="33"/>
        <v>1</v>
      </c>
      <c r="AN114" s="69" t="b">
        <f t="shared" si="34"/>
        <v>1</v>
      </c>
      <c r="AO114" s="69" t="b">
        <f t="shared" si="35"/>
        <v>1</v>
      </c>
      <c r="AP114" s="69" t="b">
        <f t="shared" si="36"/>
        <v>1</v>
      </c>
      <c r="AQ114" s="69" t="b">
        <f t="shared" si="37"/>
        <v>1</v>
      </c>
      <c r="AR114" s="69" t="b">
        <f t="shared" si="38"/>
        <v>1</v>
      </c>
      <c r="AS114" s="70" t="b">
        <f t="shared" si="39"/>
        <v>1</v>
      </c>
      <c r="AT114" s="71" t="s">
        <v>104</v>
      </c>
      <c r="AU114" s="71" t="s">
        <v>104</v>
      </c>
    </row>
    <row r="115" spans="1:47" x14ac:dyDescent="0.45">
      <c r="E115" s="72"/>
    </row>
  </sheetData>
  <mergeCells count="13">
    <mergeCell ref="AH2:AK2"/>
    <mergeCell ref="AL2:AO2"/>
    <mergeCell ref="AP2:AS2"/>
    <mergeCell ref="Z1:AS1"/>
    <mergeCell ref="AT1:AT3"/>
    <mergeCell ref="AU1:AU3"/>
    <mergeCell ref="F2:I2"/>
    <mergeCell ref="J2:M2"/>
    <mergeCell ref="N2:Q2"/>
    <mergeCell ref="R2:U2"/>
    <mergeCell ref="V2:Y2"/>
    <mergeCell ref="Z2:AC2"/>
    <mergeCell ref="AD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A1C5-397B-4D39-BEAC-B0E5C2773684}">
  <dimension ref="A1:Q50"/>
  <sheetViews>
    <sheetView workbookViewId="0">
      <selection activeCell="P46" sqref="P46"/>
    </sheetView>
  </sheetViews>
  <sheetFormatPr baseColWidth="10" defaultRowHeight="14.25" x14ac:dyDescent="0.45"/>
  <cols>
    <col min="1" max="15" width="10.6640625" style="76"/>
    <col min="16" max="16" width="13.73046875" style="76" customWidth="1"/>
    <col min="17" max="17" width="10.6640625" style="76"/>
  </cols>
  <sheetData>
    <row r="1" spans="1:16" x14ac:dyDescent="0.45">
      <c r="A1" s="78"/>
      <c r="B1" s="79"/>
      <c r="C1" s="79"/>
      <c r="D1" s="79"/>
      <c r="E1" s="80"/>
      <c r="F1" s="81" t="s">
        <v>28</v>
      </c>
      <c r="G1" s="82"/>
      <c r="H1" s="82"/>
      <c r="I1" s="82"/>
      <c r="J1" s="83"/>
      <c r="K1" s="81" t="s">
        <v>29</v>
      </c>
      <c r="L1" s="82"/>
      <c r="M1" s="82"/>
      <c r="N1" s="82"/>
      <c r="O1" s="83"/>
      <c r="P1" s="84"/>
    </row>
    <row r="2" spans="1:16" ht="28.5" x14ac:dyDescent="0.45">
      <c r="A2" s="85" t="s">
        <v>0</v>
      </c>
      <c r="B2" s="86" t="s">
        <v>1</v>
      </c>
      <c r="C2" s="86" t="s">
        <v>2</v>
      </c>
      <c r="D2" s="86" t="s">
        <v>3</v>
      </c>
      <c r="E2" s="87" t="s">
        <v>95</v>
      </c>
      <c r="F2" s="88" t="s">
        <v>30</v>
      </c>
      <c r="G2" s="89" t="s">
        <v>31</v>
      </c>
      <c r="H2" s="89" t="s">
        <v>32</v>
      </c>
      <c r="I2" s="89" t="s">
        <v>33</v>
      </c>
      <c r="J2" s="90" t="s">
        <v>34</v>
      </c>
      <c r="K2" s="88" t="s">
        <v>36</v>
      </c>
      <c r="L2" s="89" t="s">
        <v>37</v>
      </c>
      <c r="M2" s="89" t="s">
        <v>38</v>
      </c>
      <c r="N2" s="89" t="s">
        <v>39</v>
      </c>
      <c r="O2" s="90" t="s">
        <v>40</v>
      </c>
      <c r="P2" s="91" t="s">
        <v>35</v>
      </c>
    </row>
    <row r="3" spans="1:16" x14ac:dyDescent="0.45">
      <c r="A3" s="92" t="s">
        <v>4</v>
      </c>
      <c r="B3" s="93"/>
      <c r="C3" s="93" t="s">
        <v>5</v>
      </c>
      <c r="D3" s="93"/>
      <c r="E3" s="94" t="s">
        <v>4</v>
      </c>
      <c r="F3" s="95" t="s">
        <v>41</v>
      </c>
      <c r="G3" s="96" t="s">
        <v>42</v>
      </c>
      <c r="H3" s="96">
        <v>-1.113</v>
      </c>
      <c r="I3" s="96">
        <v>-3.0032000000000001</v>
      </c>
      <c r="J3" s="97">
        <v>-6.6041999999999996</v>
      </c>
      <c r="K3" s="92">
        <v>0</v>
      </c>
      <c r="L3" s="96">
        <v>0</v>
      </c>
      <c r="M3" s="96">
        <v>0</v>
      </c>
      <c r="N3" s="96">
        <v>0</v>
      </c>
      <c r="O3" s="97">
        <v>0</v>
      </c>
      <c r="P3" s="98" t="s">
        <v>126</v>
      </c>
    </row>
    <row r="4" spans="1:16" x14ac:dyDescent="0.45">
      <c r="A4" s="92" t="s">
        <v>6</v>
      </c>
      <c r="B4" s="93" t="s">
        <v>127</v>
      </c>
      <c r="C4" s="93" t="s">
        <v>128</v>
      </c>
      <c r="D4" s="93" t="s">
        <v>129</v>
      </c>
      <c r="E4" s="94" t="s">
        <v>130</v>
      </c>
      <c r="F4" s="92" t="s">
        <v>131</v>
      </c>
      <c r="G4" s="93" t="s">
        <v>132</v>
      </c>
      <c r="H4" s="93" t="s">
        <v>133</v>
      </c>
      <c r="I4" s="93" t="s">
        <v>134</v>
      </c>
      <c r="J4" s="94">
        <v>1.1808000000000001</v>
      </c>
      <c r="K4" s="92">
        <v>1</v>
      </c>
      <c r="L4" s="93">
        <v>1</v>
      </c>
      <c r="M4" s="93">
        <v>1</v>
      </c>
      <c r="N4" s="93">
        <v>1</v>
      </c>
      <c r="O4" s="94">
        <v>1</v>
      </c>
      <c r="P4" s="98"/>
    </row>
    <row r="5" spans="1:16" x14ac:dyDescent="0.45">
      <c r="A5" s="92" t="s">
        <v>6</v>
      </c>
      <c r="B5" s="93" t="s">
        <v>127</v>
      </c>
      <c r="C5" s="93" t="s">
        <v>135</v>
      </c>
      <c r="D5" s="93">
        <v>1</v>
      </c>
      <c r="E5" s="94" t="s">
        <v>136</v>
      </c>
      <c r="F5" s="92" t="s">
        <v>137</v>
      </c>
      <c r="G5" s="93" t="s">
        <v>138</v>
      </c>
      <c r="H5" s="93">
        <v>-1.7754000000000001</v>
      </c>
      <c r="I5" s="93">
        <v>-4.7911000000000001</v>
      </c>
      <c r="J5" s="94">
        <v>-10.536</v>
      </c>
      <c r="K5" s="92">
        <v>1</v>
      </c>
      <c r="L5" s="93">
        <v>1</v>
      </c>
      <c r="M5" s="93">
        <v>1</v>
      </c>
      <c r="N5" s="93">
        <v>1</v>
      </c>
      <c r="O5" s="94">
        <v>1</v>
      </c>
      <c r="P5" s="98"/>
    </row>
    <row r="6" spans="1:16" x14ac:dyDescent="0.45">
      <c r="A6" s="92" t="s">
        <v>7</v>
      </c>
      <c r="B6" s="93" t="s">
        <v>139</v>
      </c>
      <c r="C6" s="93" t="s">
        <v>128</v>
      </c>
      <c r="D6" s="93" t="s">
        <v>129</v>
      </c>
      <c r="E6" s="94" t="s">
        <v>140</v>
      </c>
      <c r="F6" s="95" t="s">
        <v>141</v>
      </c>
      <c r="G6" s="96" t="s">
        <v>142</v>
      </c>
      <c r="H6" s="96">
        <v>-1.653</v>
      </c>
      <c r="I6" s="96">
        <v>-4.4607999999999999</v>
      </c>
      <c r="J6" s="97">
        <v>-9.81</v>
      </c>
      <c r="K6" s="92">
        <v>1</v>
      </c>
      <c r="L6" s="93">
        <v>1</v>
      </c>
      <c r="M6" s="93">
        <v>1</v>
      </c>
      <c r="N6" s="93">
        <v>1</v>
      </c>
      <c r="O6" s="94">
        <v>1</v>
      </c>
      <c r="P6" s="98"/>
    </row>
    <row r="7" spans="1:16" x14ac:dyDescent="0.45">
      <c r="A7" s="92" t="s">
        <v>7</v>
      </c>
      <c r="B7" s="93" t="s">
        <v>139</v>
      </c>
      <c r="C7" s="93" t="s">
        <v>135</v>
      </c>
      <c r="D7" s="93">
        <v>1</v>
      </c>
      <c r="E7" s="94" t="s">
        <v>143</v>
      </c>
      <c r="F7" s="92" t="s">
        <v>144</v>
      </c>
      <c r="G7" s="93" t="s">
        <v>145</v>
      </c>
      <c r="H7" s="93" t="s">
        <v>146</v>
      </c>
      <c r="I7" s="93" t="s">
        <v>147</v>
      </c>
      <c r="J7" s="94" t="s">
        <v>148</v>
      </c>
      <c r="K7" s="92">
        <v>1</v>
      </c>
      <c r="L7" s="93">
        <v>1</v>
      </c>
      <c r="M7" s="93">
        <v>1</v>
      </c>
      <c r="N7" s="93">
        <v>1</v>
      </c>
      <c r="O7" s="94">
        <v>1</v>
      </c>
      <c r="P7" s="98"/>
    </row>
    <row r="8" spans="1:16" x14ac:dyDescent="0.45">
      <c r="A8" s="92" t="s">
        <v>8</v>
      </c>
      <c r="B8" s="93">
        <v>1</v>
      </c>
      <c r="C8" s="93" t="s">
        <v>128</v>
      </c>
      <c r="D8" s="93" t="s">
        <v>129</v>
      </c>
      <c r="E8" s="94" t="s">
        <v>149</v>
      </c>
      <c r="F8" s="92">
        <v>13.813000000000001</v>
      </c>
      <c r="G8" s="93">
        <v>-13.726000000000001</v>
      </c>
      <c r="H8" s="93">
        <v>-13.346</v>
      </c>
      <c r="I8" s="93">
        <v>-13.343999999999999</v>
      </c>
      <c r="J8" s="94">
        <v>-13.365</v>
      </c>
      <c r="K8" s="92">
        <v>1</v>
      </c>
      <c r="L8" s="93">
        <v>1</v>
      </c>
      <c r="M8" s="93">
        <v>1</v>
      </c>
      <c r="N8" s="93">
        <v>1</v>
      </c>
      <c r="O8" s="94">
        <v>1</v>
      </c>
      <c r="P8" s="98"/>
    </row>
    <row r="9" spans="1:16" x14ac:dyDescent="0.45">
      <c r="A9" s="92" t="s">
        <v>8</v>
      </c>
      <c r="B9" s="93">
        <v>1</v>
      </c>
      <c r="C9" s="93" t="s">
        <v>135</v>
      </c>
      <c r="D9" s="93">
        <v>1E-4</v>
      </c>
      <c r="E9" s="94" t="s">
        <v>150</v>
      </c>
      <c r="F9" s="92" t="s">
        <v>151</v>
      </c>
      <c r="G9" s="93" t="s">
        <v>152</v>
      </c>
      <c r="H9" s="93">
        <v>-1.113</v>
      </c>
      <c r="I9" s="93">
        <v>-3.0032000000000001</v>
      </c>
      <c r="J9" s="94">
        <v>-6.6041999999999996</v>
      </c>
      <c r="K9" s="92">
        <v>0</v>
      </c>
      <c r="L9" s="93">
        <v>0</v>
      </c>
      <c r="M9" s="93">
        <v>0</v>
      </c>
      <c r="N9" s="93">
        <v>0</v>
      </c>
      <c r="O9" s="94">
        <v>0</v>
      </c>
      <c r="P9" s="98" t="s">
        <v>90</v>
      </c>
    </row>
    <row r="10" spans="1:16" x14ac:dyDescent="0.45">
      <c r="A10" s="92" t="s">
        <v>9</v>
      </c>
      <c r="B10" s="93" t="s">
        <v>127</v>
      </c>
      <c r="C10" s="93" t="s">
        <v>128</v>
      </c>
      <c r="D10" s="93" t="s">
        <v>129</v>
      </c>
      <c r="E10" s="94" t="s">
        <v>153</v>
      </c>
      <c r="F10" s="92" t="s">
        <v>41</v>
      </c>
      <c r="G10" s="93" t="s">
        <v>154</v>
      </c>
      <c r="H10" s="93">
        <v>-1.2272000000000001</v>
      </c>
      <c r="I10" s="93">
        <v>-3.3113999999999999</v>
      </c>
      <c r="J10" s="94">
        <v>-7.282</v>
      </c>
      <c r="K10" s="92">
        <v>0</v>
      </c>
      <c r="L10" s="93">
        <v>1</v>
      </c>
      <c r="M10" s="93">
        <v>1</v>
      </c>
      <c r="N10" s="93">
        <v>1</v>
      </c>
      <c r="O10" s="94">
        <v>1</v>
      </c>
      <c r="P10" s="98"/>
    </row>
    <row r="11" spans="1:16" x14ac:dyDescent="0.45">
      <c r="A11" s="92" t="s">
        <v>9</v>
      </c>
      <c r="B11" s="93" t="s">
        <v>127</v>
      </c>
      <c r="C11" s="93" t="s">
        <v>135</v>
      </c>
      <c r="D11" s="93">
        <v>1</v>
      </c>
      <c r="E11" s="94" t="s">
        <v>155</v>
      </c>
      <c r="F11" s="92" t="s">
        <v>41</v>
      </c>
      <c r="G11" s="93" t="s">
        <v>156</v>
      </c>
      <c r="H11" s="93">
        <v>-0.99880000000000002</v>
      </c>
      <c r="I11" s="93">
        <v>-2.6951000000000001</v>
      </c>
      <c r="J11" s="94">
        <v>-5.9264000000000001</v>
      </c>
      <c r="K11" s="92">
        <v>0</v>
      </c>
      <c r="L11" s="93">
        <v>1</v>
      </c>
      <c r="M11" s="93">
        <v>1</v>
      </c>
      <c r="N11" s="93">
        <v>1</v>
      </c>
      <c r="O11" s="94">
        <v>1</v>
      </c>
      <c r="P11" s="98"/>
    </row>
    <row r="12" spans="1:16" x14ac:dyDescent="0.45">
      <c r="A12" s="92" t="s">
        <v>10</v>
      </c>
      <c r="B12" s="93" t="s">
        <v>127</v>
      </c>
      <c r="C12" s="93" t="s">
        <v>128</v>
      </c>
      <c r="D12" s="93" t="s">
        <v>129</v>
      </c>
      <c r="E12" s="94" t="s">
        <v>157</v>
      </c>
      <c r="F12" s="92" t="s">
        <v>41</v>
      </c>
      <c r="G12" s="93" t="s">
        <v>154</v>
      </c>
      <c r="H12" s="93">
        <v>-1.2272000000000001</v>
      </c>
      <c r="I12" s="93">
        <v>-3.3113999999999999</v>
      </c>
      <c r="J12" s="94">
        <v>-7.282</v>
      </c>
      <c r="K12" s="92">
        <v>0</v>
      </c>
      <c r="L12" s="93">
        <v>1</v>
      </c>
      <c r="M12" s="93">
        <v>1</v>
      </c>
      <c r="N12" s="93">
        <v>1</v>
      </c>
      <c r="O12" s="94">
        <v>1</v>
      </c>
      <c r="P12" s="98"/>
    </row>
    <row r="13" spans="1:16" x14ac:dyDescent="0.45">
      <c r="A13" s="92" t="s">
        <v>10</v>
      </c>
      <c r="B13" s="93" t="s">
        <v>127</v>
      </c>
      <c r="C13" s="93" t="s">
        <v>135</v>
      </c>
      <c r="D13" s="93">
        <v>1</v>
      </c>
      <c r="E13" s="94" t="s">
        <v>158</v>
      </c>
      <c r="F13" s="92" t="s">
        <v>41</v>
      </c>
      <c r="G13" s="93" t="s">
        <v>156</v>
      </c>
      <c r="H13" s="93">
        <v>-0.99880000000000002</v>
      </c>
      <c r="I13" s="93">
        <v>-2.6951000000000001</v>
      </c>
      <c r="J13" s="94">
        <v>-5.9264000000000001</v>
      </c>
      <c r="K13" s="92">
        <v>0</v>
      </c>
      <c r="L13" s="93">
        <v>1</v>
      </c>
      <c r="M13" s="93">
        <v>1</v>
      </c>
      <c r="N13" s="93">
        <v>1</v>
      </c>
      <c r="O13" s="94">
        <v>1</v>
      </c>
      <c r="P13" s="98"/>
    </row>
    <row r="14" spans="1:16" x14ac:dyDescent="0.45">
      <c r="A14" s="92" t="s">
        <v>11</v>
      </c>
      <c r="B14" s="93" t="s">
        <v>127</v>
      </c>
      <c r="C14" s="93" t="s">
        <v>128</v>
      </c>
      <c r="D14" s="93" t="s">
        <v>129</v>
      </c>
      <c r="E14" s="94" t="s">
        <v>159</v>
      </c>
      <c r="F14" s="92" t="s">
        <v>41</v>
      </c>
      <c r="G14" s="93" t="s">
        <v>160</v>
      </c>
      <c r="H14" s="93" t="s">
        <v>161</v>
      </c>
      <c r="I14" s="93" t="s">
        <v>162</v>
      </c>
      <c r="J14" s="94" t="s">
        <v>163</v>
      </c>
      <c r="K14" s="92">
        <v>0</v>
      </c>
      <c r="L14" s="93">
        <v>1</v>
      </c>
      <c r="M14" s="93">
        <v>1</v>
      </c>
      <c r="N14" s="93">
        <v>1</v>
      </c>
      <c r="O14" s="94">
        <v>1</v>
      </c>
      <c r="P14" s="98"/>
    </row>
    <row r="15" spans="1:16" x14ac:dyDescent="0.45">
      <c r="A15" s="92" t="s">
        <v>11</v>
      </c>
      <c r="B15" s="93" t="s">
        <v>127</v>
      </c>
      <c r="C15" s="93" t="s">
        <v>135</v>
      </c>
      <c r="D15" s="93">
        <v>1</v>
      </c>
      <c r="E15" s="94" t="s">
        <v>164</v>
      </c>
      <c r="F15" s="92" t="s">
        <v>165</v>
      </c>
      <c r="G15" s="93">
        <v>-13.78</v>
      </c>
      <c r="H15" s="93">
        <v>-13.346</v>
      </c>
      <c r="I15" s="93">
        <v>-13.343999999999999</v>
      </c>
      <c r="J15" s="94">
        <v>-13.365</v>
      </c>
      <c r="K15" s="92">
        <v>0</v>
      </c>
      <c r="L15" s="93">
        <v>1</v>
      </c>
      <c r="M15" s="93">
        <v>1</v>
      </c>
      <c r="N15" s="93">
        <v>1</v>
      </c>
      <c r="O15" s="94">
        <v>1</v>
      </c>
      <c r="P15" s="98"/>
    </row>
    <row r="16" spans="1:16" x14ac:dyDescent="0.45">
      <c r="A16" s="92" t="s">
        <v>12</v>
      </c>
      <c r="B16" s="93" t="s">
        <v>127</v>
      </c>
      <c r="C16" s="93" t="s">
        <v>128</v>
      </c>
      <c r="D16" s="93" t="s">
        <v>129</v>
      </c>
      <c r="E16" s="94" t="s">
        <v>166</v>
      </c>
      <c r="F16" s="92" t="s">
        <v>41</v>
      </c>
      <c r="G16" s="93">
        <v>-13.787000000000001</v>
      </c>
      <c r="H16" s="93">
        <v>-13.346</v>
      </c>
      <c r="I16" s="93">
        <v>-13.343999999999999</v>
      </c>
      <c r="J16" s="94">
        <v>-13.365</v>
      </c>
      <c r="K16" s="92">
        <v>0</v>
      </c>
      <c r="L16" s="93">
        <v>1</v>
      </c>
      <c r="M16" s="93">
        <v>1</v>
      </c>
      <c r="N16" s="93">
        <v>1</v>
      </c>
      <c r="O16" s="94">
        <v>1</v>
      </c>
      <c r="P16" s="98"/>
    </row>
    <row r="17" spans="1:16" x14ac:dyDescent="0.45">
      <c r="A17" s="92" t="s">
        <v>12</v>
      </c>
      <c r="B17" s="93" t="s">
        <v>127</v>
      </c>
      <c r="C17" s="93" t="s">
        <v>135</v>
      </c>
      <c r="D17" s="93">
        <v>1</v>
      </c>
      <c r="E17" s="94" t="s">
        <v>167</v>
      </c>
      <c r="F17" s="92" t="s">
        <v>41</v>
      </c>
      <c r="G17" s="93" t="s">
        <v>168</v>
      </c>
      <c r="H17" s="93" t="s">
        <v>169</v>
      </c>
      <c r="I17" s="93" t="s">
        <v>170</v>
      </c>
      <c r="J17" s="94" t="s">
        <v>171</v>
      </c>
      <c r="K17" s="92">
        <v>0</v>
      </c>
      <c r="L17" s="93">
        <v>1</v>
      </c>
      <c r="M17" s="93">
        <v>1</v>
      </c>
      <c r="N17" s="93">
        <v>1</v>
      </c>
      <c r="O17" s="94">
        <v>1</v>
      </c>
      <c r="P17" s="98"/>
    </row>
    <row r="18" spans="1:16" x14ac:dyDescent="0.45">
      <c r="A18" s="92" t="s">
        <v>13</v>
      </c>
      <c r="B18" s="93" t="s">
        <v>127</v>
      </c>
      <c r="C18" s="93" t="s">
        <v>128</v>
      </c>
      <c r="D18" s="93" t="s">
        <v>129</v>
      </c>
      <c r="E18" s="94" t="s">
        <v>172</v>
      </c>
      <c r="F18" s="92" t="s">
        <v>41</v>
      </c>
      <c r="G18" s="93" t="s">
        <v>42</v>
      </c>
      <c r="H18" s="93">
        <v>-13.346</v>
      </c>
      <c r="I18" s="93">
        <v>-13.343999999999999</v>
      </c>
      <c r="J18" s="94">
        <v>-13.365</v>
      </c>
      <c r="K18" s="92">
        <v>0</v>
      </c>
      <c r="L18" s="93">
        <v>0</v>
      </c>
      <c r="M18" s="93">
        <v>1</v>
      </c>
      <c r="N18" s="93">
        <v>1</v>
      </c>
      <c r="O18" s="94">
        <v>1</v>
      </c>
      <c r="P18" s="98"/>
    </row>
    <row r="19" spans="1:16" x14ac:dyDescent="0.45">
      <c r="A19" s="92" t="s">
        <v>13</v>
      </c>
      <c r="B19" s="93" t="s">
        <v>127</v>
      </c>
      <c r="C19" s="93" t="s">
        <v>135</v>
      </c>
      <c r="D19" s="93">
        <v>1</v>
      </c>
      <c r="E19" s="94" t="s">
        <v>173</v>
      </c>
      <c r="F19" s="92" t="s">
        <v>41</v>
      </c>
      <c r="G19" s="93" t="s">
        <v>42</v>
      </c>
      <c r="H19" s="93">
        <v>-1.0059</v>
      </c>
      <c r="I19" s="93">
        <v>-2.7143000000000002</v>
      </c>
      <c r="J19" s="94">
        <v>-5.9687000000000001</v>
      </c>
      <c r="K19" s="92">
        <v>0</v>
      </c>
      <c r="L19" s="93">
        <v>0</v>
      </c>
      <c r="M19" s="93">
        <v>1</v>
      </c>
      <c r="N19" s="93">
        <v>1</v>
      </c>
      <c r="O19" s="94">
        <v>1</v>
      </c>
      <c r="P19" s="98"/>
    </row>
    <row r="20" spans="1:16" x14ac:dyDescent="0.45">
      <c r="A20" s="92" t="s">
        <v>14</v>
      </c>
      <c r="B20" s="93" t="s">
        <v>127</v>
      </c>
      <c r="C20" s="93" t="s">
        <v>128</v>
      </c>
      <c r="D20" s="93" t="s">
        <v>129</v>
      </c>
      <c r="E20" s="94" t="s">
        <v>174</v>
      </c>
      <c r="F20" s="92" t="s">
        <v>41</v>
      </c>
      <c r="G20" s="93" t="s">
        <v>42</v>
      </c>
      <c r="H20" s="93" t="s">
        <v>175</v>
      </c>
      <c r="I20" s="93" t="s">
        <v>176</v>
      </c>
      <c r="J20" s="94">
        <v>-1.5724</v>
      </c>
      <c r="K20" s="92">
        <v>0</v>
      </c>
      <c r="L20" s="93">
        <v>0</v>
      </c>
      <c r="M20" s="93">
        <v>1</v>
      </c>
      <c r="N20" s="93">
        <v>1</v>
      </c>
      <c r="O20" s="94">
        <v>1</v>
      </c>
      <c r="P20" s="98"/>
    </row>
    <row r="21" spans="1:16" x14ac:dyDescent="0.45">
      <c r="A21" s="92" t="s">
        <v>14</v>
      </c>
      <c r="B21" s="93" t="s">
        <v>127</v>
      </c>
      <c r="C21" s="93" t="s">
        <v>135</v>
      </c>
      <c r="D21" s="93">
        <v>1</v>
      </c>
      <c r="E21" s="94" t="s">
        <v>177</v>
      </c>
      <c r="F21" s="92" t="s">
        <v>41</v>
      </c>
      <c r="G21" s="93" t="s">
        <v>42</v>
      </c>
      <c r="H21" s="93">
        <v>-13.339</v>
      </c>
      <c r="I21" s="93">
        <v>-13.343999999999999</v>
      </c>
      <c r="J21" s="94">
        <v>-13.365</v>
      </c>
      <c r="K21" s="92">
        <v>0</v>
      </c>
      <c r="L21" s="93">
        <v>0</v>
      </c>
      <c r="M21" s="93">
        <v>1</v>
      </c>
      <c r="N21" s="93">
        <v>1</v>
      </c>
      <c r="O21" s="94">
        <v>1</v>
      </c>
      <c r="P21" s="98"/>
    </row>
    <row r="22" spans="1:16" x14ac:dyDescent="0.45">
      <c r="A22" s="92" t="s">
        <v>15</v>
      </c>
      <c r="B22" s="93" t="s">
        <v>178</v>
      </c>
      <c r="C22" s="93" t="s">
        <v>128</v>
      </c>
      <c r="D22" s="93" t="s">
        <v>129</v>
      </c>
      <c r="E22" s="94" t="s">
        <v>179</v>
      </c>
      <c r="F22" s="92" t="s">
        <v>41</v>
      </c>
      <c r="G22" s="93" t="s">
        <v>42</v>
      </c>
      <c r="H22" s="93">
        <v>-13.37</v>
      </c>
      <c r="I22" s="93">
        <v>-13.343999999999999</v>
      </c>
      <c r="J22" s="94">
        <v>-13.365</v>
      </c>
      <c r="K22" s="92">
        <v>0</v>
      </c>
      <c r="L22" s="93">
        <v>0</v>
      </c>
      <c r="M22" s="93">
        <v>1</v>
      </c>
      <c r="N22" s="93">
        <v>1</v>
      </c>
      <c r="O22" s="94">
        <v>1</v>
      </c>
      <c r="P22" s="98"/>
    </row>
    <row r="23" spans="1:16" x14ac:dyDescent="0.45">
      <c r="A23" s="92" t="s">
        <v>15</v>
      </c>
      <c r="B23" s="93" t="s">
        <v>178</v>
      </c>
      <c r="C23" s="93" t="s">
        <v>135</v>
      </c>
      <c r="D23" s="93">
        <v>1</v>
      </c>
      <c r="E23" s="94" t="s">
        <v>180</v>
      </c>
      <c r="F23" s="92" t="s">
        <v>41</v>
      </c>
      <c r="G23" s="93" t="s">
        <v>42</v>
      </c>
      <c r="H23" s="93" t="s">
        <v>181</v>
      </c>
      <c r="I23" s="93" t="s">
        <v>182</v>
      </c>
      <c r="J23" s="94">
        <v>-2.0112999999999999</v>
      </c>
      <c r="K23" s="92">
        <v>0</v>
      </c>
      <c r="L23" s="93">
        <v>0</v>
      </c>
      <c r="M23" s="93">
        <v>1</v>
      </c>
      <c r="N23" s="93">
        <v>1</v>
      </c>
      <c r="O23" s="94">
        <v>1</v>
      </c>
      <c r="P23" s="98"/>
    </row>
    <row r="24" spans="1:16" x14ac:dyDescent="0.45">
      <c r="A24" s="92" t="s">
        <v>16</v>
      </c>
      <c r="B24" s="93" t="s">
        <v>127</v>
      </c>
      <c r="C24" s="93" t="s">
        <v>128</v>
      </c>
      <c r="D24" s="93" t="s">
        <v>129</v>
      </c>
      <c r="E24" s="94" t="s">
        <v>183</v>
      </c>
      <c r="F24" s="95" t="s">
        <v>41</v>
      </c>
      <c r="G24" s="96" t="s">
        <v>42</v>
      </c>
      <c r="H24" s="96">
        <v>-1.113</v>
      </c>
      <c r="I24" s="96" t="s">
        <v>184</v>
      </c>
      <c r="J24" s="97">
        <v>-1.6573</v>
      </c>
      <c r="K24" s="92">
        <v>0</v>
      </c>
      <c r="L24" s="93">
        <v>0</v>
      </c>
      <c r="M24" s="93">
        <v>0</v>
      </c>
      <c r="N24" s="93">
        <v>1</v>
      </c>
      <c r="O24" s="94">
        <v>1</v>
      </c>
      <c r="P24" s="98"/>
    </row>
    <row r="25" spans="1:16" x14ac:dyDescent="0.45">
      <c r="A25" s="92" t="s">
        <v>16</v>
      </c>
      <c r="B25" s="93" t="s">
        <v>127</v>
      </c>
      <c r="C25" s="93" t="s">
        <v>135</v>
      </c>
      <c r="D25" s="93">
        <v>1</v>
      </c>
      <c r="E25" s="94" t="s">
        <v>185</v>
      </c>
      <c r="F25" s="92" t="s">
        <v>41</v>
      </c>
      <c r="G25" s="93" t="s">
        <v>42</v>
      </c>
      <c r="H25" s="93">
        <v>-1.113</v>
      </c>
      <c r="I25" s="93">
        <v>-13.337999999999999</v>
      </c>
      <c r="J25" s="94">
        <v>-13.365</v>
      </c>
      <c r="K25" s="92">
        <v>0</v>
      </c>
      <c r="L25" s="93">
        <v>0</v>
      </c>
      <c r="M25" s="93">
        <v>0</v>
      </c>
      <c r="N25" s="93">
        <v>1</v>
      </c>
      <c r="O25" s="94">
        <v>1</v>
      </c>
      <c r="P25" s="98"/>
    </row>
    <row r="26" spans="1:16" x14ac:dyDescent="0.45">
      <c r="A26" s="92" t="s">
        <v>17</v>
      </c>
      <c r="B26" s="93" t="s">
        <v>186</v>
      </c>
      <c r="C26" s="93" t="s">
        <v>128</v>
      </c>
      <c r="D26" s="93" t="s">
        <v>129</v>
      </c>
      <c r="E26" s="94" t="s">
        <v>187</v>
      </c>
      <c r="F26" s="95" t="s">
        <v>41</v>
      </c>
      <c r="G26" s="96" t="s">
        <v>42</v>
      </c>
      <c r="H26" s="96">
        <v>-1.113</v>
      </c>
      <c r="I26" s="96">
        <v>-13.365</v>
      </c>
      <c r="J26" s="97">
        <v>-13.365</v>
      </c>
      <c r="K26" s="92">
        <v>0</v>
      </c>
      <c r="L26" s="93">
        <v>0</v>
      </c>
      <c r="M26" s="93">
        <v>0</v>
      </c>
      <c r="N26" s="93">
        <v>1</v>
      </c>
      <c r="O26" s="94">
        <v>1</v>
      </c>
      <c r="P26" s="98"/>
    </row>
    <row r="27" spans="1:16" x14ac:dyDescent="0.45">
      <c r="A27" s="92" t="s">
        <v>17</v>
      </c>
      <c r="B27" s="93" t="s">
        <v>186</v>
      </c>
      <c r="C27" s="93" t="s">
        <v>135</v>
      </c>
      <c r="D27" s="93">
        <v>1</v>
      </c>
      <c r="E27" s="94" t="s">
        <v>188</v>
      </c>
      <c r="F27" s="95" t="s">
        <v>41</v>
      </c>
      <c r="G27" s="96" t="s">
        <v>42</v>
      </c>
      <c r="H27" s="96">
        <v>-1.113</v>
      </c>
      <c r="I27" s="96" t="s">
        <v>189</v>
      </c>
      <c r="J27" s="97">
        <v>-1.8324</v>
      </c>
      <c r="K27" s="92">
        <v>0</v>
      </c>
      <c r="L27" s="93">
        <v>0</v>
      </c>
      <c r="M27" s="93">
        <v>0</v>
      </c>
      <c r="N27" s="93">
        <v>1</v>
      </c>
      <c r="O27" s="94">
        <v>1</v>
      </c>
      <c r="P27" s="98"/>
    </row>
    <row r="28" spans="1:16" x14ac:dyDescent="0.45">
      <c r="A28" s="92" t="s">
        <v>18</v>
      </c>
      <c r="B28" s="93" t="s">
        <v>127</v>
      </c>
      <c r="C28" s="93" t="s">
        <v>128</v>
      </c>
      <c r="D28" s="93" t="s">
        <v>129</v>
      </c>
      <c r="E28" s="94" t="s">
        <v>190</v>
      </c>
      <c r="F28" s="92" t="s">
        <v>41</v>
      </c>
      <c r="G28" s="93" t="s">
        <v>42</v>
      </c>
      <c r="H28" s="93">
        <v>-1.113</v>
      </c>
      <c r="I28" s="93" t="s">
        <v>191</v>
      </c>
      <c r="J28" s="94" t="s">
        <v>192</v>
      </c>
      <c r="K28" s="92">
        <v>0</v>
      </c>
      <c r="L28" s="93">
        <v>0</v>
      </c>
      <c r="M28" s="93">
        <v>0</v>
      </c>
      <c r="N28" s="93">
        <v>1</v>
      </c>
      <c r="O28" s="94">
        <v>1</v>
      </c>
      <c r="P28" s="98"/>
    </row>
    <row r="29" spans="1:16" x14ac:dyDescent="0.45">
      <c r="A29" s="92" t="s">
        <v>18</v>
      </c>
      <c r="B29" s="93" t="s">
        <v>127</v>
      </c>
      <c r="C29" s="93" t="s">
        <v>135</v>
      </c>
      <c r="D29" s="93">
        <v>1</v>
      </c>
      <c r="E29" s="94" t="s">
        <v>193</v>
      </c>
      <c r="F29" s="92" t="s">
        <v>41</v>
      </c>
      <c r="G29" s="93" t="s">
        <v>42</v>
      </c>
      <c r="H29" s="93">
        <v>-1.113</v>
      </c>
      <c r="I29" s="93">
        <v>-4.0332999999999997</v>
      </c>
      <c r="J29" s="94">
        <v>-8.8696999999999999</v>
      </c>
      <c r="K29" s="92">
        <v>0</v>
      </c>
      <c r="L29" s="93">
        <v>0</v>
      </c>
      <c r="M29" s="93">
        <v>0</v>
      </c>
      <c r="N29" s="93">
        <v>1</v>
      </c>
      <c r="O29" s="94">
        <v>1</v>
      </c>
      <c r="P29" s="98"/>
    </row>
    <row r="30" spans="1:16" x14ac:dyDescent="0.45">
      <c r="A30" s="92" t="s">
        <v>19</v>
      </c>
      <c r="B30" s="93" t="s">
        <v>186</v>
      </c>
      <c r="C30" s="93" t="s">
        <v>128</v>
      </c>
      <c r="D30" s="93" t="s">
        <v>129</v>
      </c>
      <c r="E30" s="94" t="s">
        <v>194</v>
      </c>
      <c r="F30" s="92" t="s">
        <v>41</v>
      </c>
      <c r="G30" s="93" t="s">
        <v>42</v>
      </c>
      <c r="H30" s="93">
        <v>-1.113</v>
      </c>
      <c r="I30" s="93">
        <v>-4.1459000000000001</v>
      </c>
      <c r="J30" s="94">
        <v>-9.1173000000000002</v>
      </c>
      <c r="K30" s="92">
        <v>0</v>
      </c>
      <c r="L30" s="93">
        <v>0</v>
      </c>
      <c r="M30" s="93">
        <v>0</v>
      </c>
      <c r="N30" s="93">
        <v>1</v>
      </c>
      <c r="O30" s="94">
        <v>1</v>
      </c>
      <c r="P30" s="98"/>
    </row>
    <row r="31" spans="1:16" x14ac:dyDescent="0.45">
      <c r="A31" s="92" t="s">
        <v>19</v>
      </c>
      <c r="B31" s="93" t="s">
        <v>186</v>
      </c>
      <c r="C31" s="93" t="s">
        <v>135</v>
      </c>
      <c r="D31" s="93">
        <v>1</v>
      </c>
      <c r="E31" s="94" t="s">
        <v>195</v>
      </c>
      <c r="F31" s="92" t="s">
        <v>41</v>
      </c>
      <c r="G31" s="93" t="s">
        <v>42</v>
      </c>
      <c r="H31" s="93">
        <v>-1.113</v>
      </c>
      <c r="I31" s="93" t="s">
        <v>196</v>
      </c>
      <c r="J31" s="94" t="s">
        <v>197</v>
      </c>
      <c r="K31" s="92">
        <v>0</v>
      </c>
      <c r="L31" s="93">
        <v>0</v>
      </c>
      <c r="M31" s="93">
        <v>0</v>
      </c>
      <c r="N31" s="93">
        <v>1</v>
      </c>
      <c r="O31" s="94">
        <v>1</v>
      </c>
      <c r="P31" s="98"/>
    </row>
    <row r="32" spans="1:16" x14ac:dyDescent="0.45">
      <c r="A32" s="92" t="s">
        <v>20</v>
      </c>
      <c r="B32" s="93" t="s">
        <v>127</v>
      </c>
      <c r="C32" s="93" t="s">
        <v>128</v>
      </c>
      <c r="D32" s="93" t="s">
        <v>129</v>
      </c>
      <c r="E32" s="94" t="s">
        <v>198</v>
      </c>
      <c r="F32" s="95" t="s">
        <v>41</v>
      </c>
      <c r="G32" s="96" t="s">
        <v>42</v>
      </c>
      <c r="H32" s="96">
        <v>-1.113</v>
      </c>
      <c r="I32" s="96">
        <v>-3.0032000000000001</v>
      </c>
      <c r="J32" s="97">
        <v>-2.0203000000000002</v>
      </c>
      <c r="K32" s="92">
        <v>0</v>
      </c>
      <c r="L32" s="93">
        <v>0</v>
      </c>
      <c r="M32" s="93">
        <v>0</v>
      </c>
      <c r="N32" s="93">
        <v>0</v>
      </c>
      <c r="O32" s="94">
        <v>1</v>
      </c>
      <c r="P32" s="98"/>
    </row>
    <row r="33" spans="1:16" x14ac:dyDescent="0.45">
      <c r="A33" s="92" t="s">
        <v>20</v>
      </c>
      <c r="B33" s="93" t="s">
        <v>127</v>
      </c>
      <c r="C33" s="93" t="s">
        <v>135</v>
      </c>
      <c r="D33" s="93">
        <v>1</v>
      </c>
      <c r="E33" s="94" t="s">
        <v>199</v>
      </c>
      <c r="F33" s="92" t="s">
        <v>41</v>
      </c>
      <c r="G33" s="93" t="s">
        <v>42</v>
      </c>
      <c r="H33" s="93">
        <v>-1.113</v>
      </c>
      <c r="I33" s="93">
        <v>-3.0032000000000001</v>
      </c>
      <c r="J33" s="94">
        <v>-13.353</v>
      </c>
      <c r="K33" s="92">
        <v>0</v>
      </c>
      <c r="L33" s="93">
        <v>0</v>
      </c>
      <c r="M33" s="93">
        <v>0</v>
      </c>
      <c r="N33" s="93">
        <v>0</v>
      </c>
      <c r="O33" s="94">
        <v>1</v>
      </c>
      <c r="P33" s="98"/>
    </row>
    <row r="34" spans="1:16" x14ac:dyDescent="0.45">
      <c r="A34" s="92" t="s">
        <v>21</v>
      </c>
      <c r="B34" s="93" t="s">
        <v>200</v>
      </c>
      <c r="C34" s="93" t="s">
        <v>128</v>
      </c>
      <c r="D34" s="93" t="s">
        <v>129</v>
      </c>
      <c r="E34" s="94" t="s">
        <v>201</v>
      </c>
      <c r="F34" s="92" t="s">
        <v>41</v>
      </c>
      <c r="G34" s="93" t="s">
        <v>42</v>
      </c>
      <c r="H34" s="93">
        <v>-1.113</v>
      </c>
      <c r="I34" s="93">
        <v>-3.0032000000000001</v>
      </c>
      <c r="J34" s="94">
        <v>-14.558999999999999</v>
      </c>
      <c r="K34" s="92">
        <v>0</v>
      </c>
      <c r="L34" s="93">
        <v>0</v>
      </c>
      <c r="M34" s="93">
        <v>0</v>
      </c>
      <c r="N34" s="93">
        <v>0</v>
      </c>
      <c r="O34" s="94">
        <v>1</v>
      </c>
      <c r="P34" s="98"/>
    </row>
    <row r="35" spans="1:16" x14ac:dyDescent="0.45">
      <c r="A35" s="92" t="s">
        <v>21</v>
      </c>
      <c r="B35" s="93" t="s">
        <v>200</v>
      </c>
      <c r="C35" s="93" t="s">
        <v>135</v>
      </c>
      <c r="D35" s="93">
        <v>1</v>
      </c>
      <c r="E35" s="94" t="s">
        <v>202</v>
      </c>
      <c r="F35" s="95" t="s">
        <v>41</v>
      </c>
      <c r="G35" s="96" t="s">
        <v>42</v>
      </c>
      <c r="H35" s="96">
        <v>-1.113</v>
      </c>
      <c r="I35" s="96">
        <v>-3.0032000000000001</v>
      </c>
      <c r="J35" s="97">
        <v>-2.0847000000000002</v>
      </c>
      <c r="K35" s="92">
        <v>0</v>
      </c>
      <c r="L35" s="93">
        <v>0</v>
      </c>
      <c r="M35" s="93">
        <v>0</v>
      </c>
      <c r="N35" s="93">
        <v>0</v>
      </c>
      <c r="O35" s="94">
        <v>1</v>
      </c>
      <c r="P35" s="98"/>
    </row>
    <row r="36" spans="1:16" x14ac:dyDescent="0.45">
      <c r="A36" s="92" t="s">
        <v>22</v>
      </c>
      <c r="B36" s="93" t="s">
        <v>127</v>
      </c>
      <c r="C36" s="93" t="s">
        <v>128</v>
      </c>
      <c r="D36" s="93" t="s">
        <v>129</v>
      </c>
      <c r="E36" s="94" t="s">
        <v>203</v>
      </c>
      <c r="F36" s="92" t="s">
        <v>41</v>
      </c>
      <c r="G36" s="93" t="s">
        <v>42</v>
      </c>
      <c r="H36" s="93">
        <v>-1.113</v>
      </c>
      <c r="I36" s="93">
        <v>-3.0032000000000001</v>
      </c>
      <c r="J36" s="94" t="s">
        <v>204</v>
      </c>
      <c r="K36" s="92">
        <v>0</v>
      </c>
      <c r="L36" s="93">
        <v>0</v>
      </c>
      <c r="M36" s="93">
        <v>0</v>
      </c>
      <c r="N36" s="93">
        <v>0</v>
      </c>
      <c r="O36" s="94">
        <v>1</v>
      </c>
      <c r="P36" s="98"/>
    </row>
    <row r="37" spans="1:16" x14ac:dyDescent="0.45">
      <c r="A37" s="92" t="s">
        <v>22</v>
      </c>
      <c r="B37" s="93" t="s">
        <v>127</v>
      </c>
      <c r="C37" s="93" t="s">
        <v>135</v>
      </c>
      <c r="D37" s="93">
        <v>1</v>
      </c>
      <c r="E37" s="94" t="s">
        <v>205</v>
      </c>
      <c r="F37" s="92" t="s">
        <v>41</v>
      </c>
      <c r="G37" s="93" t="s">
        <v>42</v>
      </c>
      <c r="H37" s="93">
        <v>-1.113</v>
      </c>
      <c r="I37" s="93">
        <v>-3.0032000000000001</v>
      </c>
      <c r="J37" s="94">
        <v>-9.5389999999999997</v>
      </c>
      <c r="K37" s="92">
        <v>0</v>
      </c>
      <c r="L37" s="93">
        <v>0</v>
      </c>
      <c r="M37" s="93">
        <v>0</v>
      </c>
      <c r="N37" s="93">
        <v>0</v>
      </c>
      <c r="O37" s="94">
        <v>1</v>
      </c>
      <c r="P37" s="98"/>
    </row>
    <row r="38" spans="1:16" x14ac:dyDescent="0.45">
      <c r="A38" s="92" t="s">
        <v>23</v>
      </c>
      <c r="B38" s="93" t="s">
        <v>200</v>
      </c>
      <c r="C38" s="93" t="s">
        <v>128</v>
      </c>
      <c r="D38" s="93" t="s">
        <v>129</v>
      </c>
      <c r="E38" s="94" t="s">
        <v>206</v>
      </c>
      <c r="F38" s="92" t="s">
        <v>41</v>
      </c>
      <c r="G38" s="93" t="s">
        <v>42</v>
      </c>
      <c r="H38" s="93">
        <v>-1.113</v>
      </c>
      <c r="I38" s="93">
        <v>-3.0032000000000001</v>
      </c>
      <c r="J38" s="94">
        <v>-9.6359999999999992</v>
      </c>
      <c r="K38" s="92">
        <v>0</v>
      </c>
      <c r="L38" s="93">
        <v>0</v>
      </c>
      <c r="M38" s="93">
        <v>0</v>
      </c>
      <c r="N38" s="93">
        <v>0</v>
      </c>
      <c r="O38" s="94">
        <v>1</v>
      </c>
      <c r="P38" s="98"/>
    </row>
    <row r="39" spans="1:16" x14ac:dyDescent="0.45">
      <c r="A39" s="92" t="s">
        <v>23</v>
      </c>
      <c r="B39" s="93" t="s">
        <v>200</v>
      </c>
      <c r="C39" s="93" t="s">
        <v>135</v>
      </c>
      <c r="D39" s="93">
        <v>1</v>
      </c>
      <c r="E39" s="94" t="s">
        <v>207</v>
      </c>
      <c r="F39" s="92" t="s">
        <v>41</v>
      </c>
      <c r="G39" s="93" t="s">
        <v>42</v>
      </c>
      <c r="H39" s="93">
        <v>-1.113</v>
      </c>
      <c r="I39" s="93">
        <v>-3.0032000000000001</v>
      </c>
      <c r="J39" s="94" t="s">
        <v>208</v>
      </c>
      <c r="K39" s="92">
        <v>0</v>
      </c>
      <c r="L39" s="93">
        <v>0</v>
      </c>
      <c r="M39" s="93">
        <v>0</v>
      </c>
      <c r="N39" s="93">
        <v>0</v>
      </c>
      <c r="O39" s="94">
        <v>1</v>
      </c>
      <c r="P39" s="98"/>
    </row>
    <row r="40" spans="1:16" x14ac:dyDescent="0.45">
      <c r="A40" s="92" t="s">
        <v>24</v>
      </c>
      <c r="B40" s="93" t="s">
        <v>209</v>
      </c>
      <c r="C40" s="93" t="s">
        <v>128</v>
      </c>
      <c r="D40" s="93" t="s">
        <v>129</v>
      </c>
      <c r="E40" s="94" t="s">
        <v>210</v>
      </c>
      <c r="F40" s="92" t="s">
        <v>211</v>
      </c>
      <c r="G40" s="93" t="s">
        <v>212</v>
      </c>
      <c r="H40" s="93">
        <v>-1.113</v>
      </c>
      <c r="I40" s="93">
        <v>-3.0032000000000001</v>
      </c>
      <c r="J40" s="94">
        <v>-6.6040999999999999</v>
      </c>
      <c r="K40" s="92">
        <v>0</v>
      </c>
      <c r="L40" s="93">
        <v>0</v>
      </c>
      <c r="M40" s="93">
        <v>0</v>
      </c>
      <c r="N40" s="93">
        <v>0</v>
      </c>
      <c r="O40" s="94">
        <v>0</v>
      </c>
      <c r="P40" s="98" t="s">
        <v>90</v>
      </c>
    </row>
    <row r="41" spans="1:16" x14ac:dyDescent="0.45">
      <c r="A41" s="92" t="s">
        <v>24</v>
      </c>
      <c r="B41" s="93" t="s">
        <v>209</v>
      </c>
      <c r="C41" s="93" t="s">
        <v>135</v>
      </c>
      <c r="D41" s="93">
        <v>1</v>
      </c>
      <c r="E41" s="94" t="s">
        <v>213</v>
      </c>
      <c r="F41" s="92" t="s">
        <v>214</v>
      </c>
      <c r="G41" s="93" t="s">
        <v>215</v>
      </c>
      <c r="H41" s="93">
        <v>-1.1093999999999999</v>
      </c>
      <c r="I41" s="93">
        <v>-2.9935</v>
      </c>
      <c r="J41" s="94">
        <v>-6.5829000000000004</v>
      </c>
      <c r="K41" s="92">
        <v>0</v>
      </c>
      <c r="L41" s="93">
        <v>0</v>
      </c>
      <c r="M41" s="93">
        <v>0</v>
      </c>
      <c r="N41" s="93">
        <v>0</v>
      </c>
      <c r="O41" s="94">
        <v>0</v>
      </c>
      <c r="P41" s="98" t="s">
        <v>90</v>
      </c>
    </row>
    <row r="42" spans="1:16" x14ac:dyDescent="0.45">
      <c r="A42" s="92" t="s">
        <v>25</v>
      </c>
      <c r="B42" s="93" t="s">
        <v>209</v>
      </c>
      <c r="C42" s="93" t="s">
        <v>128</v>
      </c>
      <c r="D42" s="93" t="s">
        <v>129</v>
      </c>
      <c r="E42" s="94" t="s">
        <v>216</v>
      </c>
      <c r="F42" s="92" t="s">
        <v>211</v>
      </c>
      <c r="G42" s="93" t="s">
        <v>212</v>
      </c>
      <c r="H42" s="93">
        <v>-1.113</v>
      </c>
      <c r="I42" s="93">
        <v>-3.0032000000000001</v>
      </c>
      <c r="J42" s="94">
        <v>-6.6040999999999999</v>
      </c>
      <c r="K42" s="92">
        <v>0</v>
      </c>
      <c r="L42" s="93">
        <v>0</v>
      </c>
      <c r="M42" s="93">
        <v>0</v>
      </c>
      <c r="N42" s="93">
        <v>0</v>
      </c>
      <c r="O42" s="94">
        <v>0</v>
      </c>
      <c r="P42" s="98" t="s">
        <v>90</v>
      </c>
    </row>
    <row r="43" spans="1:16" x14ac:dyDescent="0.45">
      <c r="A43" s="92" t="s">
        <v>25</v>
      </c>
      <c r="B43" s="93" t="s">
        <v>209</v>
      </c>
      <c r="C43" s="93" t="s">
        <v>135</v>
      </c>
      <c r="D43" s="93">
        <v>1</v>
      </c>
      <c r="E43" s="94" t="s">
        <v>217</v>
      </c>
      <c r="F43" s="92" t="s">
        <v>214</v>
      </c>
      <c r="G43" s="93" t="s">
        <v>215</v>
      </c>
      <c r="H43" s="93">
        <v>-1.1093999999999999</v>
      </c>
      <c r="I43" s="93">
        <v>-2.9935</v>
      </c>
      <c r="J43" s="94">
        <v>-6.5829000000000004</v>
      </c>
      <c r="K43" s="92">
        <v>0</v>
      </c>
      <c r="L43" s="93">
        <v>0</v>
      </c>
      <c r="M43" s="93">
        <v>0</v>
      </c>
      <c r="N43" s="93">
        <v>0</v>
      </c>
      <c r="O43" s="94">
        <v>0</v>
      </c>
      <c r="P43" s="98" t="s">
        <v>90</v>
      </c>
    </row>
    <row r="44" spans="1:16" x14ac:dyDescent="0.45">
      <c r="A44" s="92" t="s">
        <v>24</v>
      </c>
      <c r="B44" s="93" t="s">
        <v>209</v>
      </c>
      <c r="C44" s="93" t="s">
        <v>135</v>
      </c>
      <c r="D44" s="93">
        <v>1</v>
      </c>
      <c r="E44" s="94" t="s">
        <v>218</v>
      </c>
      <c r="F44" s="92" t="s">
        <v>219</v>
      </c>
      <c r="G44" s="93" t="s">
        <v>220</v>
      </c>
      <c r="H44" s="93">
        <v>-1.1166</v>
      </c>
      <c r="I44" s="93">
        <v>-3.0129999999999999</v>
      </c>
      <c r="J44" s="94">
        <v>-6.6257000000000001</v>
      </c>
      <c r="K44" s="92">
        <v>0</v>
      </c>
      <c r="L44" s="93">
        <v>0</v>
      </c>
      <c r="M44" s="93">
        <v>0</v>
      </c>
      <c r="N44" s="93">
        <v>0</v>
      </c>
      <c r="O44" s="94">
        <v>0</v>
      </c>
      <c r="P44" s="98" t="s">
        <v>90</v>
      </c>
    </row>
    <row r="45" spans="1:16" x14ac:dyDescent="0.45">
      <c r="A45" s="92" t="s">
        <v>25</v>
      </c>
      <c r="B45" s="93" t="s">
        <v>209</v>
      </c>
      <c r="C45" s="93" t="s">
        <v>135</v>
      </c>
      <c r="D45" s="93">
        <v>1</v>
      </c>
      <c r="E45" s="94" t="s">
        <v>221</v>
      </c>
      <c r="F45" s="92" t="s">
        <v>219</v>
      </c>
      <c r="G45" s="93" t="s">
        <v>220</v>
      </c>
      <c r="H45" s="93">
        <v>-1.1166</v>
      </c>
      <c r="I45" s="93">
        <v>-3.0129999999999999</v>
      </c>
      <c r="J45" s="94">
        <v>-6.6257000000000001</v>
      </c>
      <c r="K45" s="92">
        <v>0</v>
      </c>
      <c r="L45" s="93">
        <v>0</v>
      </c>
      <c r="M45" s="93">
        <v>0</v>
      </c>
      <c r="N45" s="93">
        <v>0</v>
      </c>
      <c r="O45" s="94">
        <v>0</v>
      </c>
      <c r="P45" s="98" t="s">
        <v>90</v>
      </c>
    </row>
    <row r="46" spans="1:16" x14ac:dyDescent="0.45">
      <c r="A46" s="92" t="s">
        <v>222</v>
      </c>
      <c r="B46" s="93" t="s">
        <v>223</v>
      </c>
      <c r="C46" s="93" t="s">
        <v>135</v>
      </c>
      <c r="D46" s="93">
        <v>1</v>
      </c>
      <c r="E46" s="94" t="s">
        <v>222</v>
      </c>
      <c r="F46" s="92" t="s">
        <v>224</v>
      </c>
      <c r="G46" s="93" t="s">
        <v>225</v>
      </c>
      <c r="H46" s="93" t="s">
        <v>146</v>
      </c>
      <c r="I46" s="93" t="s">
        <v>147</v>
      </c>
      <c r="J46" s="94" t="s">
        <v>148</v>
      </c>
      <c r="K46" s="92">
        <v>1</v>
      </c>
      <c r="L46" s="93">
        <v>1</v>
      </c>
      <c r="M46" s="93">
        <v>1</v>
      </c>
      <c r="N46" s="93">
        <v>1</v>
      </c>
      <c r="O46" s="94">
        <v>1</v>
      </c>
      <c r="P46" s="98"/>
    </row>
    <row r="47" spans="1:16" x14ac:dyDescent="0.45">
      <c r="A47" s="92" t="s">
        <v>26</v>
      </c>
      <c r="B47" s="93" t="s">
        <v>226</v>
      </c>
      <c r="C47" s="93" t="s">
        <v>128</v>
      </c>
      <c r="D47" s="93" t="s">
        <v>129</v>
      </c>
      <c r="E47" s="94" t="s">
        <v>227</v>
      </c>
      <c r="F47" s="92" t="s">
        <v>41</v>
      </c>
      <c r="G47" s="93" t="s">
        <v>42</v>
      </c>
      <c r="H47" s="93">
        <v>-1.113</v>
      </c>
      <c r="I47" s="93">
        <v>-3.0026000000000002</v>
      </c>
      <c r="J47" s="94">
        <v>-6.6029</v>
      </c>
      <c r="K47" s="92">
        <v>0</v>
      </c>
      <c r="L47" s="93">
        <v>0</v>
      </c>
      <c r="M47" s="93">
        <v>0</v>
      </c>
      <c r="N47" s="93">
        <v>0</v>
      </c>
      <c r="O47" s="94">
        <v>0</v>
      </c>
      <c r="P47" s="98" t="s">
        <v>90</v>
      </c>
    </row>
    <row r="48" spans="1:16" x14ac:dyDescent="0.45">
      <c r="A48" s="92" t="s">
        <v>26</v>
      </c>
      <c r="B48" s="93" t="s">
        <v>226</v>
      </c>
      <c r="C48" s="93" t="s">
        <v>135</v>
      </c>
      <c r="D48" s="93">
        <v>1</v>
      </c>
      <c r="E48" s="94" t="s">
        <v>228</v>
      </c>
      <c r="F48" s="95" t="s">
        <v>41</v>
      </c>
      <c r="G48" s="96" t="s">
        <v>42</v>
      </c>
      <c r="H48" s="96">
        <v>-1.113</v>
      </c>
      <c r="I48" s="96" t="s">
        <v>189</v>
      </c>
      <c r="J48" s="97">
        <v>-1.8324</v>
      </c>
      <c r="K48" s="92">
        <v>0</v>
      </c>
      <c r="L48" s="93">
        <v>0</v>
      </c>
      <c r="M48" s="93">
        <v>0</v>
      </c>
      <c r="N48" s="93">
        <v>1</v>
      </c>
      <c r="O48" s="94">
        <v>1</v>
      </c>
      <c r="P48" s="98"/>
    </row>
    <row r="49" spans="1:16" x14ac:dyDescent="0.45">
      <c r="A49" s="92" t="s">
        <v>27</v>
      </c>
      <c r="B49" s="93" t="s">
        <v>229</v>
      </c>
      <c r="C49" s="93" t="s">
        <v>128</v>
      </c>
      <c r="D49" s="93" t="s">
        <v>129</v>
      </c>
      <c r="E49" s="94" t="s">
        <v>230</v>
      </c>
      <c r="F49" s="92" t="s">
        <v>41</v>
      </c>
      <c r="G49" s="93" t="s">
        <v>42</v>
      </c>
      <c r="H49" s="93">
        <v>-1.113</v>
      </c>
      <c r="I49" s="93">
        <v>-3.0032000000000001</v>
      </c>
      <c r="J49" s="94">
        <v>-6.6032000000000002</v>
      </c>
      <c r="K49" s="92">
        <v>0</v>
      </c>
      <c r="L49" s="93">
        <v>0</v>
      </c>
      <c r="M49" s="93">
        <v>0</v>
      </c>
      <c r="N49" s="93">
        <v>0</v>
      </c>
      <c r="O49" s="94">
        <v>0</v>
      </c>
      <c r="P49" s="98" t="s">
        <v>90</v>
      </c>
    </row>
    <row r="50" spans="1:16" ht="14.65" thickBot="1" x14ac:dyDescent="0.5">
      <c r="A50" s="99" t="s">
        <v>27</v>
      </c>
      <c r="B50" s="100" t="s">
        <v>229</v>
      </c>
      <c r="C50" s="100" t="s">
        <v>135</v>
      </c>
      <c r="D50" s="100">
        <v>1</v>
      </c>
      <c r="E50" s="101" t="s">
        <v>231</v>
      </c>
      <c r="F50" s="102" t="s">
        <v>41</v>
      </c>
      <c r="G50" s="103" t="s">
        <v>42</v>
      </c>
      <c r="H50" s="103">
        <v>-1.113</v>
      </c>
      <c r="I50" s="103">
        <v>-3.0032000000000001</v>
      </c>
      <c r="J50" s="104">
        <v>-2.0847000000000002</v>
      </c>
      <c r="K50" s="99">
        <v>0</v>
      </c>
      <c r="L50" s="100">
        <v>0</v>
      </c>
      <c r="M50" s="100">
        <v>0</v>
      </c>
      <c r="N50" s="100">
        <v>0</v>
      </c>
      <c r="O50" s="101">
        <v>1</v>
      </c>
      <c r="P50" s="105"/>
    </row>
  </sheetData>
  <mergeCells count="2">
    <mergeCell ref="F1:J1"/>
    <mergeCell ref="K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703-00EE-4001-B46A-6CF0B1178075}">
  <dimension ref="A1:O113"/>
  <sheetViews>
    <sheetView tabSelected="1" workbookViewId="0">
      <selection activeCell="P8" sqref="P8"/>
    </sheetView>
  </sheetViews>
  <sheetFormatPr baseColWidth="10" defaultRowHeight="14.25" x14ac:dyDescent="0.45"/>
  <cols>
    <col min="1" max="1" width="11.53125" style="12"/>
    <col min="2" max="2" width="12.33203125" style="12" bestFit="1" customWidth="1"/>
    <col min="3" max="3" width="9.1328125" style="12" customWidth="1"/>
    <col min="4" max="4" width="11.6640625" style="12" customWidth="1"/>
    <col min="5" max="14" width="11.53125" style="12"/>
    <col min="15" max="15" width="12.6640625" bestFit="1" customWidth="1"/>
  </cols>
  <sheetData>
    <row r="1" spans="1:15" x14ac:dyDescent="0.45">
      <c r="A1" s="1"/>
      <c r="B1" s="2"/>
      <c r="C1" s="2"/>
      <c r="D1" s="24"/>
      <c r="E1" s="30" t="s">
        <v>28</v>
      </c>
      <c r="F1" s="31"/>
      <c r="G1" s="31"/>
      <c r="H1" s="31"/>
      <c r="I1" s="32"/>
      <c r="J1" s="30" t="s">
        <v>29</v>
      </c>
      <c r="K1" s="31"/>
      <c r="L1" s="31"/>
      <c r="M1" s="31"/>
      <c r="N1" s="32"/>
      <c r="O1" s="15"/>
    </row>
    <row r="2" spans="1:15" x14ac:dyDescent="0.45">
      <c r="A2" s="3" t="s">
        <v>0</v>
      </c>
      <c r="B2" s="4" t="s">
        <v>1</v>
      </c>
      <c r="C2" s="4" t="s">
        <v>2</v>
      </c>
      <c r="D2" s="25" t="s">
        <v>3</v>
      </c>
      <c r="E2" s="16" t="s">
        <v>30</v>
      </c>
      <c r="F2" s="17" t="s">
        <v>31</v>
      </c>
      <c r="G2" s="17" t="s">
        <v>32</v>
      </c>
      <c r="H2" s="17" t="s">
        <v>33</v>
      </c>
      <c r="I2" s="18" t="s">
        <v>34</v>
      </c>
      <c r="J2" s="16" t="s">
        <v>36</v>
      </c>
      <c r="K2" s="17" t="s">
        <v>37</v>
      </c>
      <c r="L2" s="17" t="s">
        <v>38</v>
      </c>
      <c r="M2" s="17" t="s">
        <v>39</v>
      </c>
      <c r="N2" s="18" t="s">
        <v>40</v>
      </c>
      <c r="O2" s="19" t="s">
        <v>35</v>
      </c>
    </row>
    <row r="3" spans="1:15" x14ac:dyDescent="0.45">
      <c r="A3" s="5" t="s">
        <v>4</v>
      </c>
      <c r="B3" s="6"/>
      <c r="C3" s="6" t="s">
        <v>5</v>
      </c>
      <c r="D3" s="7"/>
      <c r="E3" s="20" t="s">
        <v>41</v>
      </c>
      <c r="F3" s="21" t="s">
        <v>42</v>
      </c>
      <c r="G3" s="21">
        <v>-1.113</v>
      </c>
      <c r="H3" s="21">
        <v>-3.0032000000000001</v>
      </c>
      <c r="I3" s="22">
        <v>-6.6041999999999996</v>
      </c>
      <c r="J3" s="5">
        <v>0</v>
      </c>
      <c r="K3" s="21">
        <v>0</v>
      </c>
      <c r="L3" s="21">
        <v>0</v>
      </c>
      <c r="M3" s="21">
        <v>0</v>
      </c>
      <c r="N3" s="22">
        <v>0</v>
      </c>
      <c r="O3" s="23" t="s">
        <v>91</v>
      </c>
    </row>
    <row r="4" spans="1:15" x14ac:dyDescent="0.45">
      <c r="A4" s="5"/>
      <c r="B4" s="6"/>
      <c r="C4" s="6"/>
      <c r="D4" s="7"/>
      <c r="E4" s="5"/>
      <c r="F4" s="6"/>
      <c r="G4" s="6"/>
      <c r="H4" s="6"/>
      <c r="I4" s="7"/>
      <c r="J4" s="5"/>
      <c r="K4" s="6"/>
      <c r="L4" s="6"/>
      <c r="M4" s="6"/>
      <c r="N4" s="7"/>
      <c r="O4" s="23"/>
    </row>
    <row r="5" spans="1:15" x14ac:dyDescent="0.45">
      <c r="A5" s="5" t="s">
        <v>6</v>
      </c>
      <c r="B5" s="6">
        <v>10000</v>
      </c>
      <c r="C5" s="13">
        <v>-0.5</v>
      </c>
      <c r="D5" s="7">
        <f>B5*0.5</f>
        <v>5000</v>
      </c>
      <c r="E5" s="5" t="s">
        <v>43</v>
      </c>
      <c r="F5" s="6" t="s">
        <v>44</v>
      </c>
      <c r="G5" s="6">
        <v>-1.3774999999999999</v>
      </c>
      <c r="H5" s="6">
        <v>-3.7170999999999998</v>
      </c>
      <c r="I5" s="7">
        <v>-8.1740999999999993</v>
      </c>
      <c r="J5" s="5">
        <v>1</v>
      </c>
      <c r="K5" s="6">
        <v>1</v>
      </c>
      <c r="L5" s="6">
        <v>1</v>
      </c>
      <c r="M5" s="6">
        <v>1</v>
      </c>
      <c r="N5" s="7">
        <v>1</v>
      </c>
      <c r="O5" s="23"/>
    </row>
    <row r="6" spans="1:15" x14ac:dyDescent="0.45">
      <c r="A6" s="5" t="s">
        <v>6</v>
      </c>
      <c r="B6" s="6">
        <v>10000</v>
      </c>
      <c r="C6" s="13">
        <v>-0.3</v>
      </c>
      <c r="D6" s="7">
        <f>B6*0.7</f>
        <v>7000</v>
      </c>
      <c r="E6" s="5" t="s">
        <v>45</v>
      </c>
      <c r="F6" s="6" t="s">
        <v>46</v>
      </c>
      <c r="G6" s="6">
        <v>-1.2598</v>
      </c>
      <c r="H6" s="6">
        <v>-3.3996</v>
      </c>
      <c r="I6" s="7">
        <v>-7.4759000000000002</v>
      </c>
      <c r="J6" s="5">
        <v>1</v>
      </c>
      <c r="K6" s="6">
        <v>1</v>
      </c>
      <c r="L6" s="6">
        <v>1</v>
      </c>
      <c r="M6" s="6">
        <v>1</v>
      </c>
      <c r="N6" s="7">
        <v>1</v>
      </c>
      <c r="O6" s="23"/>
    </row>
    <row r="7" spans="1:15" x14ac:dyDescent="0.45">
      <c r="A7" s="5" t="s">
        <v>6</v>
      </c>
      <c r="B7" s="6">
        <v>10000</v>
      </c>
      <c r="C7" s="13">
        <v>0.3</v>
      </c>
      <c r="D7" s="7">
        <f>B7*1.3</f>
        <v>13000</v>
      </c>
      <c r="E7" s="5" t="s">
        <v>47</v>
      </c>
      <c r="F7" s="6" t="s">
        <v>48</v>
      </c>
      <c r="G7" s="6" t="s">
        <v>49</v>
      </c>
      <c r="H7" s="6">
        <v>-2.6793999999999998</v>
      </c>
      <c r="I7" s="7">
        <v>-5.8920000000000003</v>
      </c>
      <c r="J7" s="5">
        <v>1</v>
      </c>
      <c r="K7" s="6">
        <v>1</v>
      </c>
      <c r="L7" s="6">
        <v>1</v>
      </c>
      <c r="M7" s="6">
        <v>1</v>
      </c>
      <c r="N7" s="7">
        <v>1</v>
      </c>
      <c r="O7" s="23"/>
    </row>
    <row r="8" spans="1:15" x14ac:dyDescent="0.45">
      <c r="A8" s="5" t="s">
        <v>6</v>
      </c>
      <c r="B8" s="6">
        <v>10000</v>
      </c>
      <c r="C8" s="13">
        <v>0.5</v>
      </c>
      <c r="D8" s="7">
        <f>B8*1.5</f>
        <v>15000</v>
      </c>
      <c r="E8" s="5" t="s">
        <v>50</v>
      </c>
      <c r="F8" s="6" t="s">
        <v>51</v>
      </c>
      <c r="G8" s="6" t="s">
        <v>52</v>
      </c>
      <c r="H8" s="6">
        <v>-2.4944999999999999</v>
      </c>
      <c r="I8" s="7">
        <v>-5.4854000000000003</v>
      </c>
      <c r="J8" s="5">
        <v>1</v>
      </c>
      <c r="K8" s="6">
        <v>1</v>
      </c>
      <c r="L8" s="6">
        <v>1</v>
      </c>
      <c r="M8" s="6">
        <v>1</v>
      </c>
      <c r="N8" s="7">
        <v>1</v>
      </c>
      <c r="O8" s="23"/>
    </row>
    <row r="9" spans="1:15" x14ac:dyDescent="0.45">
      <c r="A9" s="5"/>
      <c r="B9" s="6"/>
      <c r="C9" s="13"/>
      <c r="D9" s="7"/>
      <c r="E9" s="5"/>
      <c r="F9" s="6"/>
      <c r="G9" s="6"/>
      <c r="H9" s="6"/>
      <c r="I9" s="7"/>
      <c r="J9" s="5"/>
      <c r="K9" s="6"/>
      <c r="L9" s="6"/>
      <c r="M9" s="6"/>
      <c r="N9" s="7"/>
      <c r="O9" s="23"/>
    </row>
    <row r="10" spans="1:15" x14ac:dyDescent="0.45">
      <c r="A10" s="5" t="s">
        <v>7</v>
      </c>
      <c r="B10" s="6">
        <v>20000</v>
      </c>
      <c r="C10" s="13">
        <v>-0.5</v>
      </c>
      <c r="D10" s="7">
        <f>B10*0.5</f>
        <v>10000</v>
      </c>
      <c r="E10" s="5" t="s">
        <v>53</v>
      </c>
      <c r="F10" s="6" t="s">
        <v>57</v>
      </c>
      <c r="G10" s="6" t="s">
        <v>61</v>
      </c>
      <c r="H10" s="6">
        <v>-2.2724000000000002</v>
      </c>
      <c r="I10" s="7">
        <v>-4.9969999999999999</v>
      </c>
      <c r="J10" s="5">
        <v>1</v>
      </c>
      <c r="K10" s="6">
        <v>1</v>
      </c>
      <c r="L10" s="6">
        <v>1</v>
      </c>
      <c r="M10" s="6">
        <v>1</v>
      </c>
      <c r="N10" s="7">
        <v>1</v>
      </c>
      <c r="O10" s="23"/>
    </row>
    <row r="11" spans="1:15" x14ac:dyDescent="0.45">
      <c r="A11" s="5" t="s">
        <v>7</v>
      </c>
      <c r="B11" s="6">
        <v>20000</v>
      </c>
      <c r="C11" s="13">
        <v>-0.3</v>
      </c>
      <c r="D11" s="7">
        <f>B11*0.7</f>
        <v>14000</v>
      </c>
      <c r="E11" s="5" t="s">
        <v>54</v>
      </c>
      <c r="F11" s="6" t="s">
        <v>58</v>
      </c>
      <c r="G11" s="6" t="s">
        <v>62</v>
      </c>
      <c r="H11" s="6">
        <v>-2.6379999999999999</v>
      </c>
      <c r="I11" s="7">
        <v>-5.8009000000000004</v>
      </c>
      <c r="J11" s="5">
        <v>1</v>
      </c>
      <c r="K11" s="6">
        <v>1</v>
      </c>
      <c r="L11" s="6">
        <v>1</v>
      </c>
      <c r="M11" s="6">
        <v>1</v>
      </c>
      <c r="N11" s="7">
        <v>1</v>
      </c>
      <c r="O11" s="23"/>
    </row>
    <row r="12" spans="1:15" x14ac:dyDescent="0.45">
      <c r="A12" s="5" t="s">
        <v>7</v>
      </c>
      <c r="B12" s="6">
        <v>20000</v>
      </c>
      <c r="C12" s="13">
        <v>0.3</v>
      </c>
      <c r="D12" s="7">
        <f>B12*1.3</f>
        <v>26000</v>
      </c>
      <c r="E12" s="5" t="s">
        <v>55</v>
      </c>
      <c r="F12" s="6" t="s">
        <v>59</v>
      </c>
      <c r="G12" s="6">
        <v>-1.2032</v>
      </c>
      <c r="H12" s="6">
        <v>-3.2465999999999999</v>
      </c>
      <c r="I12" s="7">
        <v>-7.1394000000000002</v>
      </c>
      <c r="J12" s="5">
        <v>1</v>
      </c>
      <c r="K12" s="6">
        <v>1</v>
      </c>
      <c r="L12" s="6">
        <v>1</v>
      </c>
      <c r="M12" s="6">
        <v>1</v>
      </c>
      <c r="N12" s="7">
        <v>1</v>
      </c>
      <c r="O12" s="23"/>
    </row>
    <row r="13" spans="1:15" x14ac:dyDescent="0.45">
      <c r="A13" s="5" t="s">
        <v>7</v>
      </c>
      <c r="B13" s="6">
        <v>20000</v>
      </c>
      <c r="C13" s="13">
        <v>0.5</v>
      </c>
      <c r="D13" s="7">
        <f>B13*1.5</f>
        <v>30000</v>
      </c>
      <c r="E13" s="5" t="s">
        <v>56</v>
      </c>
      <c r="F13" s="6" t="s">
        <v>60</v>
      </c>
      <c r="G13" s="6">
        <v>-1.2482</v>
      </c>
      <c r="H13" s="6">
        <v>-3.3681999999999999</v>
      </c>
      <c r="I13" s="7">
        <v>-7.4067999999999996</v>
      </c>
      <c r="J13" s="5">
        <v>1</v>
      </c>
      <c r="K13" s="6">
        <v>1</v>
      </c>
      <c r="L13" s="6">
        <v>1</v>
      </c>
      <c r="M13" s="6">
        <v>1</v>
      </c>
      <c r="N13" s="7">
        <v>1</v>
      </c>
      <c r="O13" s="23"/>
    </row>
    <row r="14" spans="1:15" x14ac:dyDescent="0.45">
      <c r="A14" s="5"/>
      <c r="B14" s="6"/>
      <c r="C14" s="6"/>
      <c r="D14" s="7"/>
      <c r="E14" s="5"/>
      <c r="F14" s="6"/>
      <c r="G14" s="6"/>
      <c r="H14" s="6"/>
      <c r="I14" s="7"/>
      <c r="J14" s="5"/>
      <c r="K14" s="6"/>
      <c r="L14" s="6"/>
      <c r="M14" s="6"/>
      <c r="N14" s="7"/>
      <c r="O14" s="23"/>
    </row>
    <row r="15" spans="1:15" x14ac:dyDescent="0.45">
      <c r="A15" s="5" t="s">
        <v>8</v>
      </c>
      <c r="B15" s="6">
        <v>1</v>
      </c>
      <c r="C15" s="13">
        <v>-0.5</v>
      </c>
      <c r="D15" s="7">
        <f>B15*0.5</f>
        <v>0.5</v>
      </c>
      <c r="E15" s="5" t="s">
        <v>63</v>
      </c>
      <c r="F15" s="6" t="s">
        <v>66</v>
      </c>
      <c r="G15" s="6">
        <v>-1.113</v>
      </c>
      <c r="H15" s="6">
        <v>-3.0032000000000001</v>
      </c>
      <c r="I15" s="7">
        <v>-6.6041999999999996</v>
      </c>
      <c r="J15" s="5">
        <v>0</v>
      </c>
      <c r="K15" s="6">
        <v>0</v>
      </c>
      <c r="L15" s="6">
        <v>0</v>
      </c>
      <c r="M15" s="6">
        <v>0</v>
      </c>
      <c r="N15" s="7">
        <v>0</v>
      </c>
      <c r="O15" s="23" t="s">
        <v>90</v>
      </c>
    </row>
    <row r="16" spans="1:15" x14ac:dyDescent="0.45">
      <c r="A16" s="5" t="s">
        <v>8</v>
      </c>
      <c r="B16" s="6">
        <v>1</v>
      </c>
      <c r="C16" s="13">
        <v>-0.3</v>
      </c>
      <c r="D16" s="7">
        <f>B16*0.7</f>
        <v>0.7</v>
      </c>
      <c r="E16" s="5" t="s">
        <v>63</v>
      </c>
      <c r="F16" s="6" t="s">
        <v>66</v>
      </c>
      <c r="G16" s="6">
        <v>-1.113</v>
      </c>
      <c r="H16" s="6">
        <v>-3.0032000000000001</v>
      </c>
      <c r="I16" s="7">
        <v>-6.6041999999999996</v>
      </c>
      <c r="J16" s="5">
        <v>0</v>
      </c>
      <c r="K16" s="6">
        <v>0</v>
      </c>
      <c r="L16" s="6">
        <v>0</v>
      </c>
      <c r="M16" s="6">
        <v>0</v>
      </c>
      <c r="N16" s="7">
        <v>0</v>
      </c>
      <c r="O16" s="23" t="s">
        <v>90</v>
      </c>
    </row>
    <row r="17" spans="1:15" x14ac:dyDescent="0.45">
      <c r="A17" s="5" t="s">
        <v>8</v>
      </c>
      <c r="B17" s="6">
        <v>1</v>
      </c>
      <c r="C17" s="13">
        <v>0.3</v>
      </c>
      <c r="D17" s="7">
        <f>B17*1.3</f>
        <v>1.3</v>
      </c>
      <c r="E17" s="5" t="s">
        <v>64</v>
      </c>
      <c r="F17" s="6" t="s">
        <v>67</v>
      </c>
      <c r="G17" s="6">
        <v>-1.113</v>
      </c>
      <c r="H17" s="6">
        <v>-3.0032000000000001</v>
      </c>
      <c r="I17" s="7">
        <v>-6.6041999999999996</v>
      </c>
      <c r="J17" s="5">
        <v>0</v>
      </c>
      <c r="K17" s="6">
        <v>0</v>
      </c>
      <c r="L17" s="6">
        <v>0</v>
      </c>
      <c r="M17" s="6">
        <v>0</v>
      </c>
      <c r="N17" s="7">
        <v>0</v>
      </c>
      <c r="O17" s="23" t="s">
        <v>90</v>
      </c>
    </row>
    <row r="18" spans="1:15" x14ac:dyDescent="0.45">
      <c r="A18" s="5" t="s">
        <v>8</v>
      </c>
      <c r="B18" s="6">
        <v>1</v>
      </c>
      <c r="C18" s="13">
        <v>0.5</v>
      </c>
      <c r="D18" s="7">
        <f>B18*1.5</f>
        <v>1.5</v>
      </c>
      <c r="E18" s="5" t="s">
        <v>65</v>
      </c>
      <c r="F18" s="6" t="s">
        <v>68</v>
      </c>
      <c r="G18" s="6">
        <v>-1.113</v>
      </c>
      <c r="H18" s="6">
        <v>-3.0032000000000001</v>
      </c>
      <c r="I18" s="7">
        <v>-6.6043000000000003</v>
      </c>
      <c r="J18" s="5">
        <v>0</v>
      </c>
      <c r="K18" s="6">
        <v>0</v>
      </c>
      <c r="L18" s="6">
        <v>0</v>
      </c>
      <c r="M18" s="6">
        <v>0</v>
      </c>
      <c r="N18" s="7">
        <v>0</v>
      </c>
      <c r="O18" s="23" t="s">
        <v>90</v>
      </c>
    </row>
    <row r="19" spans="1:15" x14ac:dyDescent="0.45">
      <c r="A19" s="5"/>
      <c r="B19" s="6"/>
      <c r="C19" s="6"/>
      <c r="D19" s="26"/>
      <c r="E19" s="5"/>
      <c r="F19" s="6"/>
      <c r="G19" s="6"/>
      <c r="H19" s="6"/>
      <c r="I19" s="7"/>
      <c r="J19" s="5"/>
      <c r="K19" s="6"/>
      <c r="L19" s="6"/>
      <c r="M19" s="6"/>
      <c r="N19" s="7"/>
      <c r="O19" s="23"/>
    </row>
    <row r="20" spans="1:15" x14ac:dyDescent="0.45">
      <c r="A20" s="5" t="s">
        <v>9</v>
      </c>
      <c r="B20" s="6">
        <v>10000</v>
      </c>
      <c r="C20" s="13">
        <v>-0.5</v>
      </c>
      <c r="D20" s="7">
        <f>B20*0.5</f>
        <v>5000</v>
      </c>
      <c r="E20" s="5" t="s">
        <v>41</v>
      </c>
      <c r="F20" s="6" t="s">
        <v>69</v>
      </c>
      <c r="G20" s="6">
        <v>-1.0749</v>
      </c>
      <c r="H20" s="6">
        <v>-2.9005000000000001</v>
      </c>
      <c r="I20" s="7">
        <v>-6.3781999999999996</v>
      </c>
      <c r="J20" s="5">
        <v>0</v>
      </c>
      <c r="K20" s="6" t="s">
        <v>89</v>
      </c>
      <c r="L20" s="6">
        <v>0</v>
      </c>
      <c r="M20" s="6">
        <v>0</v>
      </c>
      <c r="N20" s="7">
        <v>0</v>
      </c>
      <c r="O20" s="23" t="s">
        <v>90</v>
      </c>
    </row>
    <row r="21" spans="1:15" x14ac:dyDescent="0.45">
      <c r="A21" s="5" t="s">
        <v>9</v>
      </c>
      <c r="B21" s="6">
        <v>10000</v>
      </c>
      <c r="C21" s="13">
        <v>-0.3</v>
      </c>
      <c r="D21" s="7">
        <f>B21*0.7</f>
        <v>7000</v>
      </c>
      <c r="E21" s="5" t="s">
        <v>41</v>
      </c>
      <c r="F21" s="6" t="s">
        <v>70</v>
      </c>
      <c r="G21" s="6">
        <v>-1.0929</v>
      </c>
      <c r="H21" s="6">
        <v>-2.9487999999999999</v>
      </c>
      <c r="I21" s="7">
        <v>-6.4846000000000004</v>
      </c>
      <c r="J21" s="5">
        <v>0</v>
      </c>
      <c r="K21" s="6">
        <v>0</v>
      </c>
      <c r="L21" s="6">
        <v>0</v>
      </c>
      <c r="M21" s="6">
        <v>0</v>
      </c>
      <c r="N21" s="7">
        <v>0</v>
      </c>
      <c r="O21" s="23" t="s">
        <v>90</v>
      </c>
    </row>
    <row r="22" spans="1:15" x14ac:dyDescent="0.45">
      <c r="A22" s="5" t="s">
        <v>9</v>
      </c>
      <c r="B22" s="6">
        <v>10000</v>
      </c>
      <c r="C22" s="13">
        <v>0.3</v>
      </c>
      <c r="D22" s="7">
        <f>B22*1.3</f>
        <v>13000</v>
      </c>
      <c r="E22" s="5" t="s">
        <v>41</v>
      </c>
      <c r="F22" s="6" t="s">
        <v>71</v>
      </c>
      <c r="G22" s="6">
        <v>-1.1278999999999999</v>
      </c>
      <c r="H22" s="6">
        <v>-3.0434000000000001</v>
      </c>
      <c r="I22" s="7">
        <v>-6.6925999999999997</v>
      </c>
      <c r="J22" s="5">
        <v>0</v>
      </c>
      <c r="K22" s="6">
        <v>0</v>
      </c>
      <c r="L22" s="6">
        <v>0</v>
      </c>
      <c r="M22" s="6">
        <v>0</v>
      </c>
      <c r="N22" s="7">
        <v>0</v>
      </c>
      <c r="O22" s="23" t="s">
        <v>90</v>
      </c>
    </row>
    <row r="23" spans="1:15" x14ac:dyDescent="0.45">
      <c r="A23" s="5" t="s">
        <v>9</v>
      </c>
      <c r="B23" s="6">
        <v>10000</v>
      </c>
      <c r="C23" s="13">
        <v>0.5</v>
      </c>
      <c r="D23" s="7">
        <f>B23*1.5</f>
        <v>15000</v>
      </c>
      <c r="E23" s="5" t="s">
        <v>41</v>
      </c>
      <c r="F23" s="6" t="s">
        <v>72</v>
      </c>
      <c r="G23" s="6">
        <v>-1.1357999999999999</v>
      </c>
      <c r="H23" s="6">
        <v>-3.0649000000000002</v>
      </c>
      <c r="I23" s="7">
        <v>-6.7397999999999998</v>
      </c>
      <c r="J23" s="5">
        <v>0</v>
      </c>
      <c r="K23" s="6">
        <v>0</v>
      </c>
      <c r="L23" s="6">
        <v>0</v>
      </c>
      <c r="M23" s="6">
        <v>0</v>
      </c>
      <c r="N23" s="7">
        <v>0</v>
      </c>
      <c r="O23" s="23" t="s">
        <v>90</v>
      </c>
    </row>
    <row r="24" spans="1:15" x14ac:dyDescent="0.45">
      <c r="A24" s="5"/>
      <c r="B24" s="6"/>
      <c r="C24" s="6"/>
      <c r="D24" s="7"/>
      <c r="E24" s="5"/>
      <c r="F24" s="6"/>
      <c r="G24" s="6"/>
      <c r="H24" s="6"/>
      <c r="I24" s="7"/>
      <c r="J24" s="5"/>
      <c r="K24" s="6"/>
      <c r="L24" s="6"/>
      <c r="M24" s="6"/>
      <c r="N24" s="7"/>
      <c r="O24" s="23"/>
    </row>
    <row r="25" spans="1:15" x14ac:dyDescent="0.45">
      <c r="A25" s="5" t="s">
        <v>10</v>
      </c>
      <c r="B25" s="6">
        <v>10000</v>
      </c>
      <c r="C25" s="13">
        <v>-0.5</v>
      </c>
      <c r="D25" s="7">
        <f>B25*0.5</f>
        <v>5000</v>
      </c>
      <c r="E25" s="5" t="s">
        <v>41</v>
      </c>
      <c r="F25" s="6" t="s">
        <v>69</v>
      </c>
      <c r="G25" s="6">
        <v>-1.0749</v>
      </c>
      <c r="H25" s="6">
        <v>-2.9005000000000001</v>
      </c>
      <c r="I25" s="7">
        <v>-6.3781999999999996</v>
      </c>
      <c r="J25" s="5">
        <v>0</v>
      </c>
      <c r="K25" s="6" t="s">
        <v>89</v>
      </c>
      <c r="L25" s="6">
        <v>0</v>
      </c>
      <c r="M25" s="6">
        <v>0</v>
      </c>
      <c r="N25" s="7">
        <v>0</v>
      </c>
      <c r="O25" s="23" t="s">
        <v>90</v>
      </c>
    </row>
    <row r="26" spans="1:15" x14ac:dyDescent="0.45">
      <c r="A26" s="5" t="s">
        <v>10</v>
      </c>
      <c r="B26" s="6">
        <v>10000</v>
      </c>
      <c r="C26" s="13">
        <v>-0.3</v>
      </c>
      <c r="D26" s="7">
        <f>B26*0.7</f>
        <v>7000</v>
      </c>
      <c r="E26" s="5" t="s">
        <v>41</v>
      </c>
      <c r="F26" s="6" t="s">
        <v>70</v>
      </c>
      <c r="G26" s="6">
        <v>-1.0929</v>
      </c>
      <c r="H26" s="6">
        <v>-2.9487999999999999</v>
      </c>
      <c r="I26" s="7">
        <v>-6.4846000000000004</v>
      </c>
      <c r="J26" s="5">
        <v>0</v>
      </c>
      <c r="K26" s="6">
        <v>0</v>
      </c>
      <c r="L26" s="6">
        <v>0</v>
      </c>
      <c r="M26" s="6">
        <v>0</v>
      </c>
      <c r="N26" s="7">
        <v>0</v>
      </c>
      <c r="O26" s="23" t="s">
        <v>90</v>
      </c>
    </row>
    <row r="27" spans="1:15" x14ac:dyDescent="0.45">
      <c r="A27" s="5" t="s">
        <v>10</v>
      </c>
      <c r="B27" s="6">
        <v>10000</v>
      </c>
      <c r="C27" s="13">
        <v>0.3</v>
      </c>
      <c r="D27" s="7">
        <f>B27*1.3</f>
        <v>13000</v>
      </c>
      <c r="E27" s="5" t="s">
        <v>41</v>
      </c>
      <c r="F27" s="6" t="s">
        <v>71</v>
      </c>
      <c r="G27" s="6">
        <v>-1.1278999999999999</v>
      </c>
      <c r="H27" s="6">
        <v>-3.0434000000000001</v>
      </c>
      <c r="I27" s="7">
        <v>-6.6925999999999997</v>
      </c>
      <c r="J27" s="5">
        <v>0</v>
      </c>
      <c r="K27" s="6">
        <v>0</v>
      </c>
      <c r="L27" s="6">
        <v>0</v>
      </c>
      <c r="M27" s="6">
        <v>0</v>
      </c>
      <c r="N27" s="7">
        <v>0</v>
      </c>
      <c r="O27" s="23" t="s">
        <v>90</v>
      </c>
    </row>
    <row r="28" spans="1:15" x14ac:dyDescent="0.45">
      <c r="A28" s="5" t="s">
        <v>10</v>
      </c>
      <c r="B28" s="6">
        <v>10000</v>
      </c>
      <c r="C28" s="13">
        <v>0.5</v>
      </c>
      <c r="D28" s="7">
        <f>B28*1.5</f>
        <v>15000</v>
      </c>
      <c r="E28" s="5" t="s">
        <v>41</v>
      </c>
      <c r="F28" s="6" t="s">
        <v>72</v>
      </c>
      <c r="G28" s="6">
        <v>-1.1357999999999999</v>
      </c>
      <c r="H28" s="6">
        <v>-3.0649000000000002</v>
      </c>
      <c r="I28" s="7">
        <v>-6.7397999999999998</v>
      </c>
      <c r="J28" s="5">
        <v>0</v>
      </c>
      <c r="K28" s="6">
        <v>0</v>
      </c>
      <c r="L28" s="6">
        <v>0</v>
      </c>
      <c r="M28" s="6">
        <v>0</v>
      </c>
      <c r="N28" s="7">
        <v>0</v>
      </c>
      <c r="O28" s="23" t="s">
        <v>90</v>
      </c>
    </row>
    <row r="29" spans="1:15" x14ac:dyDescent="0.45">
      <c r="A29" s="5"/>
      <c r="B29" s="6"/>
      <c r="C29" s="6"/>
      <c r="D29" s="7"/>
      <c r="E29" s="5"/>
      <c r="F29" s="6"/>
      <c r="G29" s="6"/>
      <c r="H29" s="6"/>
      <c r="I29" s="7"/>
      <c r="J29" s="5"/>
      <c r="K29" s="6"/>
      <c r="L29" s="6"/>
      <c r="M29" s="6"/>
      <c r="N29" s="7"/>
      <c r="O29" s="23"/>
    </row>
    <row r="30" spans="1:15" x14ac:dyDescent="0.45">
      <c r="A30" s="5" t="s">
        <v>11</v>
      </c>
      <c r="B30" s="6">
        <v>10000</v>
      </c>
      <c r="C30" s="13">
        <v>-0.5</v>
      </c>
      <c r="D30" s="7">
        <f>B30*0.5</f>
        <v>5000</v>
      </c>
      <c r="E30" s="5" t="s">
        <v>41</v>
      </c>
      <c r="F30" s="6" t="s">
        <v>73</v>
      </c>
      <c r="G30" s="6">
        <v>-2.2553999999999998</v>
      </c>
      <c r="H30" s="6">
        <v>-6.0867000000000004</v>
      </c>
      <c r="I30" s="7">
        <v>-13.365</v>
      </c>
      <c r="J30" s="5">
        <v>0</v>
      </c>
      <c r="K30" s="6">
        <v>1</v>
      </c>
      <c r="L30" s="6">
        <v>1</v>
      </c>
      <c r="M30" s="6">
        <v>1</v>
      </c>
      <c r="N30" s="7">
        <v>1</v>
      </c>
      <c r="O30" s="23"/>
    </row>
    <row r="31" spans="1:15" x14ac:dyDescent="0.45">
      <c r="A31" s="5" t="s">
        <v>11</v>
      </c>
      <c r="B31" s="6">
        <v>10000</v>
      </c>
      <c r="C31" s="13">
        <v>-0.3</v>
      </c>
      <c r="D31" s="7">
        <f>B31*0.7</f>
        <v>7000</v>
      </c>
      <c r="E31" s="5" t="s">
        <v>41</v>
      </c>
      <c r="F31" s="6" t="s">
        <v>74</v>
      </c>
      <c r="G31" s="6">
        <v>-1.6027</v>
      </c>
      <c r="H31" s="6">
        <v>-4.3249000000000004</v>
      </c>
      <c r="I31" s="7">
        <v>-9.5109999999999992</v>
      </c>
      <c r="J31" s="5">
        <v>0</v>
      </c>
      <c r="K31" s="6">
        <v>1</v>
      </c>
      <c r="L31" s="6">
        <v>1</v>
      </c>
      <c r="M31" s="6">
        <v>1</v>
      </c>
      <c r="N31" s="7">
        <v>1</v>
      </c>
      <c r="O31" s="23"/>
    </row>
    <row r="32" spans="1:15" x14ac:dyDescent="0.45">
      <c r="A32" s="5" t="s">
        <v>11</v>
      </c>
      <c r="B32" s="6">
        <v>10000</v>
      </c>
      <c r="C32" s="13">
        <v>0.3</v>
      </c>
      <c r="D32" s="7">
        <f>B32*1.3</f>
        <v>13000</v>
      </c>
      <c r="E32" s="5" t="s">
        <v>41</v>
      </c>
      <c r="F32" s="6" t="s">
        <v>75</v>
      </c>
      <c r="G32" s="6" t="s">
        <v>77</v>
      </c>
      <c r="H32" s="6">
        <v>-2.2915000000000001</v>
      </c>
      <c r="I32" s="7">
        <v>-5.0388999999999999</v>
      </c>
      <c r="J32" s="5">
        <v>0</v>
      </c>
      <c r="K32" s="6">
        <v>1</v>
      </c>
      <c r="L32" s="6">
        <v>1</v>
      </c>
      <c r="M32" s="6">
        <v>1</v>
      </c>
      <c r="N32" s="7">
        <v>1</v>
      </c>
      <c r="O32" s="23"/>
    </row>
    <row r="33" spans="1:15" x14ac:dyDescent="0.45">
      <c r="A33" s="5" t="s">
        <v>11</v>
      </c>
      <c r="B33" s="6">
        <v>10000</v>
      </c>
      <c r="C33" s="13">
        <v>0.5</v>
      </c>
      <c r="D33" s="7">
        <f>B33*1.5</f>
        <v>15000</v>
      </c>
      <c r="E33" s="5" t="s">
        <v>41</v>
      </c>
      <c r="F33" s="6" t="s">
        <v>76</v>
      </c>
      <c r="G33" s="6" t="s">
        <v>78</v>
      </c>
      <c r="H33" s="6">
        <v>-1.9751000000000001</v>
      </c>
      <c r="I33" s="7">
        <v>-4.3430999999999997</v>
      </c>
      <c r="J33" s="5">
        <v>0</v>
      </c>
      <c r="K33" s="6">
        <v>1</v>
      </c>
      <c r="L33" s="6">
        <v>1</v>
      </c>
      <c r="M33" s="6">
        <v>1</v>
      </c>
      <c r="N33" s="7">
        <v>1</v>
      </c>
      <c r="O33" s="23"/>
    </row>
    <row r="34" spans="1:15" x14ac:dyDescent="0.45">
      <c r="A34" s="5"/>
      <c r="B34" s="6"/>
      <c r="C34" s="6"/>
      <c r="D34" s="7"/>
      <c r="E34" s="5"/>
      <c r="F34" s="6"/>
      <c r="G34" s="6"/>
      <c r="H34" s="6"/>
      <c r="I34" s="7"/>
      <c r="J34" s="5"/>
      <c r="K34" s="6"/>
      <c r="L34" s="6"/>
      <c r="M34" s="6"/>
      <c r="N34" s="7"/>
      <c r="O34" s="23"/>
    </row>
    <row r="35" spans="1:15" x14ac:dyDescent="0.45">
      <c r="A35" s="5" t="s">
        <v>12</v>
      </c>
      <c r="B35" s="6">
        <v>10000</v>
      </c>
      <c r="C35" s="13">
        <v>-0.5</v>
      </c>
      <c r="D35" s="7">
        <f>B35*0.5</f>
        <v>5000</v>
      </c>
      <c r="E35" s="5" t="s">
        <v>41</v>
      </c>
      <c r="F35" s="6" t="s">
        <v>79</v>
      </c>
      <c r="G35" s="6" t="s">
        <v>83</v>
      </c>
      <c r="H35" s="6">
        <v>-1.6164000000000001</v>
      </c>
      <c r="I35" s="7">
        <v>-3.5541</v>
      </c>
      <c r="J35" s="5">
        <v>0</v>
      </c>
      <c r="K35" s="6">
        <v>1</v>
      </c>
      <c r="L35" s="6">
        <v>1</v>
      </c>
      <c r="M35" s="6">
        <v>1</v>
      </c>
      <c r="N35" s="7">
        <v>1</v>
      </c>
      <c r="O35" s="23"/>
    </row>
    <row r="36" spans="1:15" x14ac:dyDescent="0.45">
      <c r="A36" s="5" t="s">
        <v>12</v>
      </c>
      <c r="B36" s="6">
        <v>10000</v>
      </c>
      <c r="C36" s="13">
        <v>-0.3</v>
      </c>
      <c r="D36" s="7">
        <f>B36*0.7</f>
        <v>7000</v>
      </c>
      <c r="E36" s="5" t="s">
        <v>41</v>
      </c>
      <c r="F36" s="6" t="s">
        <v>80</v>
      </c>
      <c r="G36" s="6" t="s">
        <v>84</v>
      </c>
      <c r="H36" s="6">
        <v>-2.1711</v>
      </c>
      <c r="I36" s="7">
        <v>-4.7742000000000004</v>
      </c>
      <c r="J36" s="5">
        <v>0</v>
      </c>
      <c r="K36" s="6">
        <v>1</v>
      </c>
      <c r="L36" s="6">
        <v>1</v>
      </c>
      <c r="M36" s="6">
        <v>1</v>
      </c>
      <c r="N36" s="7">
        <v>1</v>
      </c>
      <c r="O36" s="23"/>
    </row>
    <row r="37" spans="1:15" x14ac:dyDescent="0.45">
      <c r="A37" s="5" t="s">
        <v>12</v>
      </c>
      <c r="B37" s="6">
        <v>10000</v>
      </c>
      <c r="C37" s="13">
        <v>0.3</v>
      </c>
      <c r="D37" s="7">
        <f>B37*1.3</f>
        <v>13000</v>
      </c>
      <c r="E37" s="5" t="s">
        <v>41</v>
      </c>
      <c r="F37" s="6" t="s">
        <v>81</v>
      </c>
      <c r="G37" s="6">
        <v>-1.4213</v>
      </c>
      <c r="H37" s="6">
        <v>-3.8351999999999999</v>
      </c>
      <c r="I37" s="7">
        <v>-8.4339999999999993</v>
      </c>
      <c r="J37" s="5">
        <v>0</v>
      </c>
      <c r="K37" s="6">
        <v>1</v>
      </c>
      <c r="L37" s="6">
        <v>1</v>
      </c>
      <c r="M37" s="6">
        <v>1</v>
      </c>
      <c r="N37" s="7">
        <v>1</v>
      </c>
      <c r="O37" s="23"/>
    </row>
    <row r="38" spans="1:15" x14ac:dyDescent="0.45">
      <c r="A38" s="5" t="s">
        <v>12</v>
      </c>
      <c r="B38" s="6">
        <v>10000</v>
      </c>
      <c r="C38" s="13">
        <v>0.5</v>
      </c>
      <c r="D38" s="7">
        <f>B38*1.5</f>
        <v>15000</v>
      </c>
      <c r="E38" s="5" t="s">
        <v>41</v>
      </c>
      <c r="F38" s="6" t="s">
        <v>82</v>
      </c>
      <c r="G38" s="6">
        <v>-1.6267</v>
      </c>
      <c r="H38" s="6">
        <v>-4.3898000000000001</v>
      </c>
      <c r="I38" s="7">
        <v>-9.6539999999999999</v>
      </c>
      <c r="J38" s="5">
        <v>0</v>
      </c>
      <c r="K38" s="6">
        <v>1</v>
      </c>
      <c r="L38" s="6">
        <v>1</v>
      </c>
      <c r="M38" s="6">
        <v>1</v>
      </c>
      <c r="N38" s="7">
        <v>1</v>
      </c>
      <c r="O38" s="23"/>
    </row>
    <row r="39" spans="1:15" x14ac:dyDescent="0.45">
      <c r="A39" s="5"/>
      <c r="B39" s="6"/>
      <c r="C39" s="6"/>
      <c r="D39" s="7"/>
      <c r="E39" s="5"/>
      <c r="F39" s="6"/>
      <c r="G39" s="6"/>
      <c r="H39" s="6"/>
      <c r="I39" s="7"/>
      <c r="J39" s="5"/>
      <c r="K39" s="6"/>
      <c r="L39" s="6"/>
      <c r="M39" s="6"/>
      <c r="N39" s="7"/>
      <c r="O39" s="23"/>
    </row>
    <row r="40" spans="1:15" x14ac:dyDescent="0.45">
      <c r="A40" s="5" t="s">
        <v>13</v>
      </c>
      <c r="B40" s="6">
        <v>10000</v>
      </c>
      <c r="C40" s="13">
        <v>-0.5</v>
      </c>
      <c r="D40" s="7">
        <f>B40*0.5</f>
        <v>5000</v>
      </c>
      <c r="E40" s="5" t="s">
        <v>41</v>
      </c>
      <c r="F40" s="6" t="s">
        <v>42</v>
      </c>
      <c r="G40" s="6">
        <v>-1.0595000000000001</v>
      </c>
      <c r="H40" s="6">
        <v>-2.8586999999999998</v>
      </c>
      <c r="I40" s="7">
        <v>-6.2864000000000004</v>
      </c>
      <c r="J40" s="5">
        <v>0</v>
      </c>
      <c r="K40" s="6">
        <v>0</v>
      </c>
      <c r="L40" s="8">
        <v>1</v>
      </c>
      <c r="M40" s="6">
        <v>0</v>
      </c>
      <c r="N40" s="7">
        <v>0</v>
      </c>
      <c r="O40" s="23"/>
    </row>
    <row r="41" spans="1:15" x14ac:dyDescent="0.45">
      <c r="A41" s="5" t="s">
        <v>13</v>
      </c>
      <c r="B41" s="6">
        <v>10000</v>
      </c>
      <c r="C41" s="13">
        <v>-0.3</v>
      </c>
      <c r="D41" s="7">
        <f>B41*0.7</f>
        <v>7000</v>
      </c>
      <c r="E41" s="5" t="s">
        <v>41</v>
      </c>
      <c r="F41" s="6" t="s">
        <v>42</v>
      </c>
      <c r="G41" s="6">
        <v>-1.0809</v>
      </c>
      <c r="H41" s="6">
        <v>-2.9165000000000001</v>
      </c>
      <c r="I41" s="7">
        <v>-6.4135</v>
      </c>
      <c r="J41" s="5">
        <v>0</v>
      </c>
      <c r="K41" s="6">
        <v>0</v>
      </c>
      <c r="L41" s="6">
        <v>0</v>
      </c>
      <c r="M41" s="6">
        <v>0</v>
      </c>
      <c r="N41" s="7">
        <v>0</v>
      </c>
      <c r="O41" s="23" t="s">
        <v>90</v>
      </c>
    </row>
    <row r="42" spans="1:15" x14ac:dyDescent="0.45">
      <c r="A42" s="5" t="s">
        <v>13</v>
      </c>
      <c r="B42" s="6">
        <v>10000</v>
      </c>
      <c r="C42" s="13">
        <v>0.3</v>
      </c>
      <c r="D42" s="7">
        <f>B42*1.3</f>
        <v>13000</v>
      </c>
      <c r="E42" s="5" t="s">
        <v>41</v>
      </c>
      <c r="F42" s="6" t="s">
        <v>42</v>
      </c>
      <c r="G42" s="6">
        <v>-1.1451</v>
      </c>
      <c r="H42" s="6">
        <v>-3.0899000000000001</v>
      </c>
      <c r="I42" s="7">
        <v>-6.7949000000000002</v>
      </c>
      <c r="J42" s="5">
        <v>0</v>
      </c>
      <c r="K42" s="6">
        <v>0</v>
      </c>
      <c r="L42" s="6">
        <v>0</v>
      </c>
      <c r="M42" s="6">
        <v>0</v>
      </c>
      <c r="N42" s="7">
        <v>0</v>
      </c>
      <c r="O42" s="23" t="s">
        <v>90</v>
      </c>
    </row>
    <row r="43" spans="1:15" x14ac:dyDescent="0.45">
      <c r="A43" s="5" t="s">
        <v>13</v>
      </c>
      <c r="B43" s="6">
        <v>10000</v>
      </c>
      <c r="C43" s="13">
        <v>0.5</v>
      </c>
      <c r="D43" s="7">
        <f>B43*1.5</f>
        <v>15000</v>
      </c>
      <c r="E43" s="5" t="s">
        <v>41</v>
      </c>
      <c r="F43" s="6" t="s">
        <v>42</v>
      </c>
      <c r="G43" s="6">
        <v>-1.1665000000000001</v>
      </c>
      <c r="H43" s="6">
        <v>-3.1476999999999999</v>
      </c>
      <c r="I43" s="7">
        <v>-6.9219999999999997</v>
      </c>
      <c r="J43" s="5">
        <v>0</v>
      </c>
      <c r="K43" s="6">
        <v>0</v>
      </c>
      <c r="L43" s="8">
        <v>1</v>
      </c>
      <c r="M43" s="8">
        <v>1</v>
      </c>
      <c r="N43" s="7">
        <v>0</v>
      </c>
      <c r="O43" s="23"/>
    </row>
    <row r="44" spans="1:15" x14ac:dyDescent="0.45">
      <c r="A44" s="5"/>
      <c r="B44" s="6"/>
      <c r="C44" s="6"/>
      <c r="D44" s="7"/>
      <c r="E44" s="5"/>
      <c r="F44" s="6"/>
      <c r="G44" s="6"/>
      <c r="H44" s="6"/>
      <c r="I44" s="7"/>
      <c r="J44" s="5"/>
      <c r="K44" s="6"/>
      <c r="L44" s="6"/>
      <c r="M44" s="6"/>
      <c r="N44" s="7"/>
      <c r="O44" s="23"/>
    </row>
    <row r="45" spans="1:15" x14ac:dyDescent="0.45">
      <c r="A45" s="5" t="s">
        <v>14</v>
      </c>
      <c r="B45" s="6">
        <v>10000</v>
      </c>
      <c r="C45" s="13">
        <v>-0.5</v>
      </c>
      <c r="D45" s="7">
        <f>B45*0.5</f>
        <v>5000</v>
      </c>
      <c r="E45" s="5" t="s">
        <v>41</v>
      </c>
      <c r="F45" s="6" t="s">
        <v>42</v>
      </c>
      <c r="G45" s="6">
        <v>-1.9603999999999999</v>
      </c>
      <c r="H45" s="6">
        <v>-5.2901999999999996</v>
      </c>
      <c r="I45" s="7">
        <v>-11.634</v>
      </c>
      <c r="J45" s="5">
        <v>0</v>
      </c>
      <c r="K45" s="6">
        <v>0</v>
      </c>
      <c r="L45" s="6">
        <v>1</v>
      </c>
      <c r="M45" s="6">
        <v>1</v>
      </c>
      <c r="N45" s="7">
        <v>1</v>
      </c>
      <c r="O45" s="23"/>
    </row>
    <row r="46" spans="1:15" x14ac:dyDescent="0.45">
      <c r="A46" s="5" t="s">
        <v>14</v>
      </c>
      <c r="B46" s="6">
        <v>10000</v>
      </c>
      <c r="C46" s="13">
        <v>-0.3</v>
      </c>
      <c r="D46" s="7">
        <f>B46*0.7</f>
        <v>7000</v>
      </c>
      <c r="E46" s="5" t="s">
        <v>41</v>
      </c>
      <c r="F46" s="6" t="s">
        <v>42</v>
      </c>
      <c r="G46" s="6">
        <v>-1.4762</v>
      </c>
      <c r="H46" s="6">
        <v>-3.9834999999999998</v>
      </c>
      <c r="I46" s="7">
        <v>-8.7601999999999993</v>
      </c>
      <c r="J46" s="5">
        <v>0</v>
      </c>
      <c r="K46" s="6">
        <v>0</v>
      </c>
      <c r="L46" s="6">
        <v>1</v>
      </c>
      <c r="M46" s="6">
        <v>1</v>
      </c>
      <c r="N46" s="7">
        <v>1</v>
      </c>
      <c r="O46" s="23"/>
    </row>
    <row r="47" spans="1:15" x14ac:dyDescent="0.45">
      <c r="A47" s="5" t="s">
        <v>14</v>
      </c>
      <c r="B47" s="6">
        <v>10000</v>
      </c>
      <c r="C47" s="13">
        <v>0.3</v>
      </c>
      <c r="D47" s="7">
        <f>B47*1.3</f>
        <v>13000</v>
      </c>
      <c r="E47" s="5" t="s">
        <v>41</v>
      </c>
      <c r="F47" s="6" t="s">
        <v>42</v>
      </c>
      <c r="G47" s="6" t="s">
        <v>85</v>
      </c>
      <c r="H47" s="6">
        <v>-2.4752999999999998</v>
      </c>
      <c r="I47" s="7">
        <v>-5.4431000000000003</v>
      </c>
      <c r="J47" s="5">
        <v>0</v>
      </c>
      <c r="K47" s="6">
        <v>0</v>
      </c>
      <c r="L47" s="6">
        <v>1</v>
      </c>
      <c r="M47" s="6">
        <v>1</v>
      </c>
      <c r="N47" s="7">
        <v>1</v>
      </c>
      <c r="O47" s="23"/>
    </row>
    <row r="48" spans="1:15" x14ac:dyDescent="0.45">
      <c r="A48" s="5" t="s">
        <v>14</v>
      </c>
      <c r="B48" s="6">
        <v>10000</v>
      </c>
      <c r="C48" s="13">
        <v>0.5</v>
      </c>
      <c r="D48" s="7">
        <f>B48*1.5</f>
        <v>15000</v>
      </c>
      <c r="E48" s="5" t="s">
        <v>41</v>
      </c>
      <c r="F48" s="6" t="s">
        <v>42</v>
      </c>
      <c r="G48" s="6" t="s">
        <v>86</v>
      </c>
      <c r="H48" s="6">
        <v>-2.2406000000000001</v>
      </c>
      <c r="I48" s="7">
        <v>-4.9269999999999996</v>
      </c>
      <c r="J48" s="5">
        <v>0</v>
      </c>
      <c r="K48" s="6">
        <v>0</v>
      </c>
      <c r="L48" s="6">
        <v>1</v>
      </c>
      <c r="M48" s="6">
        <v>1</v>
      </c>
      <c r="N48" s="7">
        <v>1</v>
      </c>
      <c r="O48" s="23"/>
    </row>
    <row r="49" spans="1:15" x14ac:dyDescent="0.45">
      <c r="A49" s="5"/>
      <c r="B49" s="6"/>
      <c r="C49" s="6"/>
      <c r="D49" s="7"/>
      <c r="E49" s="5"/>
      <c r="F49" s="6"/>
      <c r="G49" s="6"/>
      <c r="H49" s="6"/>
      <c r="I49" s="7"/>
      <c r="J49" s="5"/>
      <c r="K49" s="6"/>
      <c r="L49" s="6"/>
      <c r="M49" s="6"/>
      <c r="N49" s="7"/>
      <c r="O49" s="23"/>
    </row>
    <row r="50" spans="1:15" x14ac:dyDescent="0.45">
      <c r="A50" s="5" t="s">
        <v>15</v>
      </c>
      <c r="B50" s="6">
        <v>25000</v>
      </c>
      <c r="C50" s="13">
        <v>-0.5</v>
      </c>
      <c r="D50" s="7">
        <f>B50*0.5</f>
        <v>12500</v>
      </c>
      <c r="E50" s="5" t="s">
        <v>41</v>
      </c>
      <c r="F50" s="6" t="s">
        <v>42</v>
      </c>
      <c r="G50" s="6" t="s">
        <v>87</v>
      </c>
      <c r="H50" s="6">
        <v>-1.9591000000000001</v>
      </c>
      <c r="I50" s="7">
        <v>-4.3079999999999998</v>
      </c>
      <c r="J50" s="5">
        <v>0</v>
      </c>
      <c r="K50" s="6">
        <v>0</v>
      </c>
      <c r="L50" s="6">
        <v>1</v>
      </c>
      <c r="M50" s="6">
        <v>1</v>
      </c>
      <c r="N50" s="7">
        <v>1</v>
      </c>
      <c r="O50" s="23"/>
    </row>
    <row r="51" spans="1:15" x14ac:dyDescent="0.45">
      <c r="A51" s="5" t="s">
        <v>15</v>
      </c>
      <c r="B51" s="6">
        <v>25000</v>
      </c>
      <c r="C51" s="13">
        <v>-0.3</v>
      </c>
      <c r="D51" s="7">
        <f>B51*0.7</f>
        <v>17500</v>
      </c>
      <c r="E51" s="5" t="s">
        <v>41</v>
      </c>
      <c r="F51" s="6" t="s">
        <v>42</v>
      </c>
      <c r="G51" s="6" t="s">
        <v>88</v>
      </c>
      <c r="H51" s="6">
        <v>-2.3767999999999998</v>
      </c>
      <c r="I51" s="7">
        <v>-5.2264999999999997</v>
      </c>
      <c r="J51" s="5">
        <v>0</v>
      </c>
      <c r="K51" s="6">
        <v>0</v>
      </c>
      <c r="L51" s="6">
        <v>1</v>
      </c>
      <c r="M51" s="6">
        <v>1</v>
      </c>
      <c r="N51" s="7">
        <v>1</v>
      </c>
      <c r="O51" s="23"/>
    </row>
    <row r="52" spans="1:15" x14ac:dyDescent="0.45">
      <c r="A52" s="5" t="s">
        <v>15</v>
      </c>
      <c r="B52" s="6">
        <v>25000</v>
      </c>
      <c r="C52" s="13">
        <v>0.3</v>
      </c>
      <c r="D52" s="7">
        <f>B52*1.3</f>
        <v>32500</v>
      </c>
      <c r="E52" s="5" t="s">
        <v>41</v>
      </c>
      <c r="F52" s="6" t="s">
        <v>42</v>
      </c>
      <c r="G52" s="6">
        <v>-1.3451</v>
      </c>
      <c r="H52" s="6">
        <v>-3.6295999999999999</v>
      </c>
      <c r="I52" s="7">
        <v>-7.9817</v>
      </c>
      <c r="J52" s="5">
        <v>0</v>
      </c>
      <c r="K52" s="6">
        <v>0</v>
      </c>
      <c r="L52" s="6">
        <v>1</v>
      </c>
      <c r="M52" s="6">
        <v>1</v>
      </c>
      <c r="N52" s="7">
        <v>1</v>
      </c>
      <c r="O52" s="23"/>
    </row>
    <row r="53" spans="1:15" x14ac:dyDescent="0.45">
      <c r="A53" s="5" t="s">
        <v>15</v>
      </c>
      <c r="B53" s="6">
        <v>25000</v>
      </c>
      <c r="C53" s="13">
        <v>0.5</v>
      </c>
      <c r="D53" s="7">
        <f>B53*1.5</f>
        <v>37500</v>
      </c>
      <c r="E53" s="5" t="s">
        <v>41</v>
      </c>
      <c r="F53" s="6" t="s">
        <v>42</v>
      </c>
      <c r="G53" s="6">
        <v>-1.4997</v>
      </c>
      <c r="H53" s="6">
        <v>-4.0471000000000004</v>
      </c>
      <c r="I53" s="7">
        <v>-8.8999000000000006</v>
      </c>
      <c r="J53" s="5">
        <v>0</v>
      </c>
      <c r="K53" s="6">
        <v>0</v>
      </c>
      <c r="L53" s="6">
        <v>1</v>
      </c>
      <c r="M53" s="6">
        <v>1</v>
      </c>
      <c r="N53" s="7">
        <v>1</v>
      </c>
      <c r="O53" s="23"/>
    </row>
    <row r="54" spans="1:15" x14ac:dyDescent="0.45">
      <c r="A54" s="5"/>
      <c r="B54" s="6"/>
      <c r="C54" s="6"/>
      <c r="D54" s="7"/>
      <c r="E54" s="5"/>
      <c r="F54" s="6"/>
      <c r="G54" s="6"/>
      <c r="H54" s="6"/>
      <c r="I54" s="7"/>
      <c r="J54" s="5"/>
      <c r="K54" s="6"/>
      <c r="L54" s="6"/>
      <c r="M54" s="6"/>
      <c r="N54" s="7"/>
      <c r="O54" s="23"/>
    </row>
    <row r="55" spans="1:15" x14ac:dyDescent="0.45">
      <c r="A55" s="5" t="s">
        <v>16</v>
      </c>
      <c r="B55" s="6">
        <v>10000</v>
      </c>
      <c r="C55" s="13">
        <v>-0.5</v>
      </c>
      <c r="D55" s="7">
        <f>B55*0.5</f>
        <v>5000</v>
      </c>
      <c r="E55" s="5" t="s">
        <v>41</v>
      </c>
      <c r="F55" s="6" t="s">
        <v>42</v>
      </c>
      <c r="G55" s="6">
        <v>-1.113</v>
      </c>
      <c r="H55" s="6">
        <v>-5.2515999999999998</v>
      </c>
      <c r="I55" s="7">
        <v>-11.548999999999999</v>
      </c>
      <c r="J55" s="5">
        <v>0</v>
      </c>
      <c r="K55" s="6">
        <v>0</v>
      </c>
      <c r="L55" s="6">
        <v>0</v>
      </c>
      <c r="M55" s="6">
        <v>1</v>
      </c>
      <c r="N55" s="7">
        <v>1</v>
      </c>
      <c r="O55" s="23"/>
    </row>
    <row r="56" spans="1:15" x14ac:dyDescent="0.45">
      <c r="A56" s="5" t="s">
        <v>16</v>
      </c>
      <c r="B56" s="6">
        <v>10000</v>
      </c>
      <c r="C56" s="13">
        <v>-0.3</v>
      </c>
      <c r="D56" s="7">
        <f>B56*0.7</f>
        <v>7000</v>
      </c>
      <c r="E56" s="5" t="s">
        <v>41</v>
      </c>
      <c r="F56" s="6" t="s">
        <v>42</v>
      </c>
      <c r="G56" s="6">
        <v>-1.113</v>
      </c>
      <c r="H56" s="6">
        <v>-3.9668999999999999</v>
      </c>
      <c r="I56" s="7">
        <v>-8.7236999999999991</v>
      </c>
      <c r="J56" s="5">
        <v>0</v>
      </c>
      <c r="K56" s="6">
        <v>0</v>
      </c>
      <c r="L56" s="6">
        <v>0</v>
      </c>
      <c r="M56" s="6">
        <v>1</v>
      </c>
      <c r="N56" s="7">
        <v>1</v>
      </c>
      <c r="O56" s="23"/>
    </row>
    <row r="57" spans="1:15" x14ac:dyDescent="0.45">
      <c r="A57" s="5" t="s">
        <v>16</v>
      </c>
      <c r="B57" s="6">
        <v>10000</v>
      </c>
      <c r="C57" s="13">
        <v>0.3</v>
      </c>
      <c r="D57" s="7">
        <f>B57*1.3</f>
        <v>13000</v>
      </c>
      <c r="E57" s="5" t="s">
        <v>41</v>
      </c>
      <c r="F57" s="6" t="s">
        <v>42</v>
      </c>
      <c r="G57" s="6">
        <v>-1.113</v>
      </c>
      <c r="H57" s="6">
        <v>-2.4842</v>
      </c>
      <c r="I57" s="7">
        <v>-5.4626999999999999</v>
      </c>
      <c r="J57" s="5">
        <v>0</v>
      </c>
      <c r="K57" s="6">
        <v>0</v>
      </c>
      <c r="L57" s="6">
        <v>0</v>
      </c>
      <c r="M57" s="6">
        <v>1</v>
      </c>
      <c r="N57" s="7">
        <v>1</v>
      </c>
      <c r="O57" s="23"/>
    </row>
    <row r="58" spans="1:15" x14ac:dyDescent="0.45">
      <c r="A58" s="5" t="s">
        <v>16</v>
      </c>
      <c r="B58" s="6">
        <v>10000</v>
      </c>
      <c r="C58" s="13">
        <v>0.5</v>
      </c>
      <c r="D58" s="7">
        <f>B58*1.5</f>
        <v>15000</v>
      </c>
      <c r="E58" s="5" t="s">
        <v>41</v>
      </c>
      <c r="F58" s="6" t="s">
        <v>42</v>
      </c>
      <c r="G58" s="6">
        <v>-1.113</v>
      </c>
      <c r="H58" s="6">
        <v>-2.2534999999999998</v>
      </c>
      <c r="I58" s="7">
        <v>-4.9554</v>
      </c>
      <c r="J58" s="5">
        <v>0</v>
      </c>
      <c r="K58" s="6">
        <v>0</v>
      </c>
      <c r="L58" s="6">
        <v>0</v>
      </c>
      <c r="M58" s="6">
        <v>1</v>
      </c>
      <c r="N58" s="7">
        <v>1</v>
      </c>
      <c r="O58" s="23"/>
    </row>
    <row r="59" spans="1:15" x14ac:dyDescent="0.45">
      <c r="A59" s="5"/>
      <c r="B59" s="6"/>
      <c r="C59" s="6"/>
      <c r="D59" s="7"/>
      <c r="E59" s="5"/>
      <c r="F59" s="6"/>
      <c r="G59" s="6"/>
      <c r="H59" s="6"/>
      <c r="I59" s="7"/>
      <c r="J59" s="5"/>
      <c r="K59" s="6"/>
      <c r="L59" s="6"/>
      <c r="M59" s="6"/>
      <c r="N59" s="7"/>
      <c r="O59" s="23"/>
    </row>
    <row r="60" spans="1:15" x14ac:dyDescent="0.45">
      <c r="A60" s="5" t="s">
        <v>17</v>
      </c>
      <c r="B60" s="6">
        <v>27000</v>
      </c>
      <c r="C60" s="13">
        <v>-0.5</v>
      </c>
      <c r="D60" s="7">
        <f>B60*0.5</f>
        <v>13500</v>
      </c>
      <c r="E60" s="5" t="s">
        <v>41</v>
      </c>
      <c r="F60" s="6" t="s">
        <v>42</v>
      </c>
      <c r="G60" s="6">
        <v>-1.113</v>
      </c>
      <c r="H60" s="6">
        <v>-1.9185000000000001</v>
      </c>
      <c r="I60" s="7">
        <v>-4.2186000000000003</v>
      </c>
      <c r="J60" s="5">
        <v>0</v>
      </c>
      <c r="K60" s="6">
        <v>0</v>
      </c>
      <c r="L60" s="6">
        <v>0</v>
      </c>
      <c r="M60" s="6">
        <v>1</v>
      </c>
      <c r="N60" s="7">
        <v>1</v>
      </c>
      <c r="O60" s="23"/>
    </row>
    <row r="61" spans="1:15" x14ac:dyDescent="0.45">
      <c r="A61" s="5" t="s">
        <v>17</v>
      </c>
      <c r="B61" s="6">
        <v>27000</v>
      </c>
      <c r="C61" s="13">
        <v>-0.3</v>
      </c>
      <c r="D61" s="7">
        <f>B61*0.7</f>
        <v>18900</v>
      </c>
      <c r="E61" s="5" t="s">
        <v>41</v>
      </c>
      <c r="F61" s="6" t="s">
        <v>42</v>
      </c>
      <c r="G61" s="6">
        <v>-1.113</v>
      </c>
      <c r="H61" s="6">
        <v>-2.3523999999999998</v>
      </c>
      <c r="I61" s="7">
        <v>-5.1729000000000003</v>
      </c>
      <c r="J61" s="5">
        <v>0</v>
      </c>
      <c r="K61" s="6">
        <v>0</v>
      </c>
      <c r="L61" s="6">
        <v>0</v>
      </c>
      <c r="M61" s="6">
        <v>1</v>
      </c>
      <c r="N61" s="7">
        <v>1</v>
      </c>
      <c r="O61" s="23"/>
    </row>
    <row r="62" spans="1:15" x14ac:dyDescent="0.45">
      <c r="A62" s="5" t="s">
        <v>17</v>
      </c>
      <c r="B62" s="6">
        <v>27000</v>
      </c>
      <c r="C62" s="13">
        <v>0.3</v>
      </c>
      <c r="D62" s="7">
        <f>B62*1.3</f>
        <v>35100</v>
      </c>
      <c r="E62" s="5" t="s">
        <v>41</v>
      </c>
      <c r="F62" s="6" t="s">
        <v>42</v>
      </c>
      <c r="G62" s="6">
        <v>-1.113</v>
      </c>
      <c r="H62" s="6">
        <v>-3.6539000000000001</v>
      </c>
      <c r="I62" s="7">
        <v>-8.0352999999999994</v>
      </c>
      <c r="J62" s="5">
        <v>0</v>
      </c>
      <c r="K62" s="6">
        <v>0</v>
      </c>
      <c r="L62" s="6">
        <v>0</v>
      </c>
      <c r="M62" s="6">
        <v>1</v>
      </c>
      <c r="N62" s="7">
        <v>1</v>
      </c>
      <c r="O62" s="23"/>
    </row>
    <row r="63" spans="1:15" x14ac:dyDescent="0.45">
      <c r="A63" s="5" t="s">
        <v>17</v>
      </c>
      <c r="B63" s="6">
        <v>27000</v>
      </c>
      <c r="C63" s="13">
        <v>0.5</v>
      </c>
      <c r="D63" s="7">
        <f>B63*1.5</f>
        <v>40500</v>
      </c>
      <c r="E63" s="5" t="s">
        <v>41</v>
      </c>
      <c r="F63" s="6" t="s">
        <v>42</v>
      </c>
      <c r="G63" s="6">
        <v>-1.113</v>
      </c>
      <c r="H63" s="6">
        <v>-4.0876999999999999</v>
      </c>
      <c r="I63" s="7">
        <v>-8.9892000000000003</v>
      </c>
      <c r="J63" s="5">
        <v>0</v>
      </c>
      <c r="K63" s="6">
        <v>0</v>
      </c>
      <c r="L63" s="6">
        <v>0</v>
      </c>
      <c r="M63" s="6">
        <v>1</v>
      </c>
      <c r="N63" s="7">
        <v>1</v>
      </c>
      <c r="O63" s="23"/>
    </row>
    <row r="64" spans="1:15" x14ac:dyDescent="0.45">
      <c r="A64" s="5"/>
      <c r="B64" s="6"/>
      <c r="C64" s="6"/>
      <c r="D64" s="7"/>
      <c r="E64" s="5"/>
      <c r="F64" s="6"/>
      <c r="G64" s="6"/>
      <c r="H64" s="6"/>
      <c r="I64" s="7"/>
      <c r="J64" s="5"/>
      <c r="K64" s="6"/>
      <c r="L64" s="6"/>
      <c r="M64" s="6"/>
      <c r="N64" s="7"/>
      <c r="O64" s="23"/>
    </row>
    <row r="65" spans="1:15" x14ac:dyDescent="0.45">
      <c r="A65" s="5" t="s">
        <v>18</v>
      </c>
      <c r="B65" s="6">
        <v>10000</v>
      </c>
      <c r="C65" s="13">
        <v>-0.5</v>
      </c>
      <c r="D65" s="7">
        <f>B65*0.5</f>
        <v>5000</v>
      </c>
      <c r="E65" s="5" t="s">
        <v>41</v>
      </c>
      <c r="F65" s="6" t="s">
        <v>42</v>
      </c>
      <c r="G65" s="6">
        <v>-1.113</v>
      </c>
      <c r="H65" s="6">
        <v>-3.4378000000000002</v>
      </c>
      <c r="I65" s="7">
        <v>-7.5601000000000003</v>
      </c>
      <c r="J65" s="5">
        <v>0</v>
      </c>
      <c r="K65" s="6">
        <v>0</v>
      </c>
      <c r="L65" s="6">
        <v>0</v>
      </c>
      <c r="M65" s="6">
        <v>1</v>
      </c>
      <c r="N65" s="7">
        <v>1</v>
      </c>
      <c r="O65" s="23"/>
    </row>
    <row r="66" spans="1:15" x14ac:dyDescent="0.45">
      <c r="A66" s="5" t="s">
        <v>18</v>
      </c>
      <c r="B66" s="6">
        <v>10000</v>
      </c>
      <c r="C66" s="13">
        <v>-0.3</v>
      </c>
      <c r="D66" s="7">
        <f>B66*0.7</f>
        <v>7000</v>
      </c>
      <c r="E66" s="5" t="s">
        <v>41</v>
      </c>
      <c r="F66" s="6" t="s">
        <v>42</v>
      </c>
      <c r="G66" s="6">
        <v>-1.113</v>
      </c>
      <c r="H66" s="6">
        <v>-3.2486999999999999</v>
      </c>
      <c r="I66" s="7">
        <v>-7.1440000000000001</v>
      </c>
      <c r="J66" s="5">
        <v>0</v>
      </c>
      <c r="K66" s="6">
        <v>0</v>
      </c>
      <c r="L66" s="6">
        <v>0</v>
      </c>
      <c r="M66" s="6">
        <v>1</v>
      </c>
      <c r="N66" s="7">
        <v>1</v>
      </c>
      <c r="O66" s="23"/>
    </row>
    <row r="67" spans="1:15" x14ac:dyDescent="0.45">
      <c r="A67" s="5" t="s">
        <v>18</v>
      </c>
      <c r="B67" s="6">
        <v>10000</v>
      </c>
      <c r="C67" s="13">
        <v>0.3</v>
      </c>
      <c r="D67" s="7">
        <f>B67*1.3</f>
        <v>13000</v>
      </c>
      <c r="E67" s="5" t="s">
        <v>41</v>
      </c>
      <c r="F67" s="6" t="s">
        <v>42</v>
      </c>
      <c r="G67" s="6">
        <v>-1.113</v>
      </c>
      <c r="H67" s="6">
        <v>-2.7946</v>
      </c>
      <c r="I67" s="7">
        <v>-6.1454000000000004</v>
      </c>
      <c r="J67" s="5">
        <v>0</v>
      </c>
      <c r="K67" s="6">
        <v>0</v>
      </c>
      <c r="L67" s="6">
        <v>0</v>
      </c>
      <c r="M67" s="6">
        <v>1</v>
      </c>
      <c r="N67" s="7">
        <v>1</v>
      </c>
      <c r="O67" s="23"/>
    </row>
    <row r="68" spans="1:15" x14ac:dyDescent="0.45">
      <c r="A68" s="5" t="s">
        <v>18</v>
      </c>
      <c r="B68" s="6">
        <v>10000</v>
      </c>
      <c r="C68" s="13">
        <v>0.5</v>
      </c>
      <c r="D68" s="7">
        <f>B68*1.5</f>
        <v>15000</v>
      </c>
      <c r="E68" s="5" t="s">
        <v>41</v>
      </c>
      <c r="F68" s="6" t="s">
        <v>42</v>
      </c>
      <c r="G68" s="6">
        <v>-1.113</v>
      </c>
      <c r="H68" s="6">
        <v>-2.6720999999999999</v>
      </c>
      <c r="I68" s="7">
        <v>-5.8760000000000003</v>
      </c>
      <c r="J68" s="5">
        <v>0</v>
      </c>
      <c r="K68" s="6">
        <v>0</v>
      </c>
      <c r="L68" s="6">
        <v>0</v>
      </c>
      <c r="M68" s="6">
        <v>1</v>
      </c>
      <c r="N68" s="7">
        <v>1</v>
      </c>
      <c r="O68" s="23"/>
    </row>
    <row r="69" spans="1:15" x14ac:dyDescent="0.45">
      <c r="A69" s="5"/>
      <c r="B69" s="6"/>
      <c r="C69" s="6"/>
      <c r="D69" s="7"/>
      <c r="E69" s="5"/>
      <c r="F69" s="6"/>
      <c r="G69" s="6"/>
      <c r="H69" s="6"/>
      <c r="I69" s="7"/>
      <c r="J69" s="5"/>
      <c r="K69" s="6"/>
      <c r="L69" s="6"/>
      <c r="M69" s="6"/>
      <c r="N69" s="7"/>
      <c r="O69" s="23"/>
    </row>
    <row r="70" spans="1:15" x14ac:dyDescent="0.45">
      <c r="A70" s="5" t="s">
        <v>19</v>
      </c>
      <c r="B70" s="6">
        <v>27000</v>
      </c>
      <c r="C70" s="13">
        <v>-0.5</v>
      </c>
      <c r="D70" s="7">
        <f>B70*0.5</f>
        <v>13500</v>
      </c>
      <c r="E70" s="5" t="s">
        <v>41</v>
      </c>
      <c r="F70" s="6" t="s">
        <v>42</v>
      </c>
      <c r="G70" s="6">
        <v>-1.113</v>
      </c>
      <c r="H70" s="6">
        <v>-2.3464999999999998</v>
      </c>
      <c r="I70" s="7">
        <v>-5.1599000000000004</v>
      </c>
      <c r="J70" s="5">
        <v>0</v>
      </c>
      <c r="K70" s="6">
        <v>0</v>
      </c>
      <c r="L70" s="6">
        <v>0</v>
      </c>
      <c r="M70" s="6">
        <v>1</v>
      </c>
      <c r="N70" s="7">
        <v>1</v>
      </c>
      <c r="O70" s="23"/>
    </row>
    <row r="71" spans="1:15" x14ac:dyDescent="0.45">
      <c r="A71" s="5" t="s">
        <v>19</v>
      </c>
      <c r="B71" s="6">
        <v>27000</v>
      </c>
      <c r="C71" s="13">
        <v>-0.3</v>
      </c>
      <c r="D71" s="7">
        <f>B71*0.7</f>
        <v>18900</v>
      </c>
      <c r="E71" s="5" t="s">
        <v>41</v>
      </c>
      <c r="F71" s="6" t="s">
        <v>42</v>
      </c>
      <c r="G71" s="6">
        <v>-1.113</v>
      </c>
      <c r="H71" s="6">
        <v>-2.6827999999999999</v>
      </c>
      <c r="I71" s="7">
        <v>-5.8996000000000004</v>
      </c>
      <c r="J71" s="5">
        <v>0</v>
      </c>
      <c r="K71" s="6">
        <v>0</v>
      </c>
      <c r="L71" s="6">
        <v>0</v>
      </c>
      <c r="M71" s="6">
        <v>1</v>
      </c>
      <c r="N71" s="7">
        <v>1</v>
      </c>
      <c r="O71" s="23"/>
    </row>
    <row r="72" spans="1:15" x14ac:dyDescent="0.45">
      <c r="A72" s="5" t="s">
        <v>19</v>
      </c>
      <c r="B72" s="6">
        <v>27000</v>
      </c>
      <c r="C72" s="13">
        <v>0.3</v>
      </c>
      <c r="D72" s="7">
        <f>B72*1.3</f>
        <v>35100</v>
      </c>
      <c r="E72" s="5" t="s">
        <v>41</v>
      </c>
      <c r="F72" s="6" t="s">
        <v>42</v>
      </c>
      <c r="G72" s="6">
        <v>-1.113</v>
      </c>
      <c r="H72" s="6">
        <v>-3.2084999999999999</v>
      </c>
      <c r="I72" s="7">
        <v>-7.0556999999999999</v>
      </c>
      <c r="J72" s="5">
        <v>0</v>
      </c>
      <c r="K72" s="6">
        <v>0</v>
      </c>
      <c r="L72" s="6">
        <v>0</v>
      </c>
      <c r="M72" s="6">
        <v>1</v>
      </c>
      <c r="N72" s="7">
        <v>1</v>
      </c>
      <c r="O72" s="23"/>
    </row>
    <row r="73" spans="1:15" x14ac:dyDescent="0.45">
      <c r="A73" s="5" t="s">
        <v>19</v>
      </c>
      <c r="B73" s="6">
        <v>27000</v>
      </c>
      <c r="C73" s="13">
        <v>0.5</v>
      </c>
      <c r="D73" s="7">
        <f>B73*1.5</f>
        <v>40500</v>
      </c>
      <c r="E73" s="5" t="s">
        <v>41</v>
      </c>
      <c r="F73" s="6" t="s">
        <v>42</v>
      </c>
      <c r="G73" s="6">
        <v>-1.113</v>
      </c>
      <c r="H73" s="6">
        <v>-3.3088000000000002</v>
      </c>
      <c r="I73" s="7">
        <v>-7.2763</v>
      </c>
      <c r="J73" s="5">
        <v>0</v>
      </c>
      <c r="K73" s="6">
        <v>0</v>
      </c>
      <c r="L73" s="6">
        <v>0</v>
      </c>
      <c r="M73" s="6">
        <v>1</v>
      </c>
      <c r="N73" s="7">
        <v>1</v>
      </c>
      <c r="O73" s="23"/>
    </row>
    <row r="74" spans="1:15" x14ac:dyDescent="0.45">
      <c r="A74" s="5"/>
      <c r="B74" s="6"/>
      <c r="C74" s="6"/>
      <c r="D74" s="7"/>
      <c r="E74" s="5"/>
      <c r="F74" s="6"/>
      <c r="G74" s="6"/>
      <c r="H74" s="6"/>
      <c r="I74" s="7"/>
      <c r="J74" s="5"/>
      <c r="K74" s="6"/>
      <c r="L74" s="6"/>
      <c r="M74" s="6"/>
      <c r="N74" s="7"/>
      <c r="O74" s="23"/>
    </row>
    <row r="75" spans="1:15" x14ac:dyDescent="0.45">
      <c r="A75" s="5" t="s">
        <v>20</v>
      </c>
      <c r="B75" s="6">
        <v>10000</v>
      </c>
      <c r="C75" s="13">
        <v>-0.5</v>
      </c>
      <c r="D75" s="7">
        <f>B75*0.5</f>
        <v>5000</v>
      </c>
      <c r="E75" s="5" t="s">
        <v>41</v>
      </c>
      <c r="F75" s="6" t="s">
        <v>42</v>
      </c>
      <c r="G75" s="6">
        <v>-1.113</v>
      </c>
      <c r="H75" s="6">
        <v>-3.0032000000000001</v>
      </c>
      <c r="I75" s="7">
        <v>-11.186999999999999</v>
      </c>
      <c r="J75" s="5">
        <v>0</v>
      </c>
      <c r="K75" s="6">
        <v>0</v>
      </c>
      <c r="L75" s="6">
        <v>0</v>
      </c>
      <c r="M75" s="6">
        <v>0</v>
      </c>
      <c r="N75" s="7">
        <v>1</v>
      </c>
      <c r="O75" s="23"/>
    </row>
    <row r="76" spans="1:15" x14ac:dyDescent="0.45">
      <c r="A76" s="5" t="s">
        <v>20</v>
      </c>
      <c r="B76" s="6">
        <v>10000</v>
      </c>
      <c r="C76" s="13">
        <v>-0.3</v>
      </c>
      <c r="D76" s="7">
        <f>B76*0.7</f>
        <v>7000</v>
      </c>
      <c r="E76" s="5" t="s">
        <v>41</v>
      </c>
      <c r="F76" s="6" t="s">
        <v>42</v>
      </c>
      <c r="G76" s="6">
        <v>-1.113</v>
      </c>
      <c r="H76" s="6">
        <v>-3.0032000000000001</v>
      </c>
      <c r="I76" s="7">
        <v>-8.5684000000000005</v>
      </c>
      <c r="J76" s="5">
        <v>0</v>
      </c>
      <c r="K76" s="6">
        <v>0</v>
      </c>
      <c r="L76" s="6">
        <v>0</v>
      </c>
      <c r="M76" s="6">
        <v>0</v>
      </c>
      <c r="N76" s="7">
        <v>1</v>
      </c>
      <c r="O76" s="23"/>
    </row>
    <row r="77" spans="1:15" x14ac:dyDescent="0.45">
      <c r="A77" s="5" t="s">
        <v>20</v>
      </c>
      <c r="B77" s="6">
        <v>10000</v>
      </c>
      <c r="C77" s="13">
        <v>0.3</v>
      </c>
      <c r="D77" s="7">
        <f>B77*1.3</f>
        <v>13000</v>
      </c>
      <c r="E77" s="5" t="s">
        <v>41</v>
      </c>
      <c r="F77" s="6" t="s">
        <v>42</v>
      </c>
      <c r="G77" s="6">
        <v>-1.113</v>
      </c>
      <c r="H77" s="6">
        <v>-3.0032000000000001</v>
      </c>
      <c r="I77" s="7">
        <v>-5.5465</v>
      </c>
      <c r="J77" s="5">
        <v>0</v>
      </c>
      <c r="K77" s="6">
        <v>0</v>
      </c>
      <c r="L77" s="6">
        <v>0</v>
      </c>
      <c r="M77" s="6">
        <v>0</v>
      </c>
      <c r="N77" s="7">
        <v>1</v>
      </c>
      <c r="O77" s="23"/>
    </row>
    <row r="78" spans="1:15" x14ac:dyDescent="0.45">
      <c r="A78" s="5" t="s">
        <v>20</v>
      </c>
      <c r="B78" s="6">
        <v>10000</v>
      </c>
      <c r="C78" s="13">
        <v>0.5</v>
      </c>
      <c r="D78" s="7">
        <f>B78*1.5</f>
        <v>15000</v>
      </c>
      <c r="E78" s="5" t="s">
        <v>41</v>
      </c>
      <c r="F78" s="6" t="s">
        <v>42</v>
      </c>
      <c r="G78" s="6">
        <v>-1.113</v>
      </c>
      <c r="H78" s="6">
        <v>-3.0032000000000001</v>
      </c>
      <c r="I78" s="7">
        <v>-5.0762999999999998</v>
      </c>
      <c r="J78" s="5">
        <v>0</v>
      </c>
      <c r="K78" s="6">
        <v>0</v>
      </c>
      <c r="L78" s="6">
        <v>0</v>
      </c>
      <c r="M78" s="6">
        <v>0</v>
      </c>
      <c r="N78" s="7">
        <v>1</v>
      </c>
      <c r="O78" s="23"/>
    </row>
    <row r="79" spans="1:15" x14ac:dyDescent="0.45">
      <c r="A79" s="5"/>
      <c r="B79" s="6"/>
      <c r="C79" s="6"/>
      <c r="D79" s="7"/>
      <c r="E79" s="5"/>
      <c r="F79" s="6"/>
      <c r="G79" s="6"/>
      <c r="H79" s="6"/>
      <c r="I79" s="7"/>
      <c r="J79" s="5"/>
      <c r="K79" s="6"/>
      <c r="L79" s="6"/>
      <c r="M79" s="6"/>
      <c r="N79" s="7"/>
      <c r="O79" s="23"/>
    </row>
    <row r="80" spans="1:15" x14ac:dyDescent="0.45">
      <c r="A80" s="5" t="s">
        <v>21</v>
      </c>
      <c r="B80" s="6">
        <v>22000</v>
      </c>
      <c r="C80" s="13">
        <v>-0.5</v>
      </c>
      <c r="D80" s="7">
        <f>B80*0.5</f>
        <v>11000</v>
      </c>
      <c r="E80" s="5" t="s">
        <v>41</v>
      </c>
      <c r="F80" s="6" t="s">
        <v>42</v>
      </c>
      <c r="G80" s="6">
        <v>-1.113</v>
      </c>
      <c r="H80" s="6">
        <v>-3.0032000000000001</v>
      </c>
      <c r="I80" s="7">
        <v>-4.3445999999999998</v>
      </c>
      <c r="J80" s="5">
        <v>0</v>
      </c>
      <c r="K80" s="6">
        <v>0</v>
      </c>
      <c r="L80" s="6">
        <v>0</v>
      </c>
      <c r="M80" s="6">
        <v>0</v>
      </c>
      <c r="N80" s="7">
        <v>1</v>
      </c>
      <c r="O80" s="23"/>
    </row>
    <row r="81" spans="1:15" x14ac:dyDescent="0.45">
      <c r="A81" s="5" t="s">
        <v>21</v>
      </c>
      <c r="B81" s="6">
        <v>22000</v>
      </c>
      <c r="C81" s="13">
        <v>-0.3</v>
      </c>
      <c r="D81" s="7">
        <f>B81*0.7</f>
        <v>15399.999999999998</v>
      </c>
      <c r="E81" s="5" t="s">
        <v>41</v>
      </c>
      <c r="F81" s="6" t="s">
        <v>42</v>
      </c>
      <c r="G81" s="6">
        <v>-1.113</v>
      </c>
      <c r="H81" s="6">
        <v>-3.0032000000000001</v>
      </c>
      <c r="I81" s="7">
        <v>-5.2484999999999999</v>
      </c>
      <c r="J81" s="5">
        <v>0</v>
      </c>
      <c r="K81" s="6">
        <v>0</v>
      </c>
      <c r="L81" s="6">
        <v>0</v>
      </c>
      <c r="M81" s="6">
        <v>0</v>
      </c>
      <c r="N81" s="7">
        <v>1</v>
      </c>
      <c r="O81" s="23"/>
    </row>
    <row r="82" spans="1:15" x14ac:dyDescent="0.45">
      <c r="A82" s="5" t="s">
        <v>21</v>
      </c>
      <c r="B82" s="6">
        <v>22000</v>
      </c>
      <c r="C82" s="13">
        <v>0.3</v>
      </c>
      <c r="D82" s="7">
        <f>B82*1.3</f>
        <v>28600</v>
      </c>
      <c r="E82" s="5" t="s">
        <v>41</v>
      </c>
      <c r="F82" s="6" t="s">
        <v>42</v>
      </c>
      <c r="G82" s="6">
        <v>-1.113</v>
      </c>
      <c r="H82" s="6">
        <v>-3.0032000000000001</v>
      </c>
      <c r="I82" s="7">
        <v>-7.9596999999999998</v>
      </c>
      <c r="J82" s="5">
        <v>0</v>
      </c>
      <c r="K82" s="6">
        <v>0</v>
      </c>
      <c r="L82" s="6">
        <v>0</v>
      </c>
      <c r="M82" s="6">
        <v>0</v>
      </c>
      <c r="N82" s="7">
        <v>1</v>
      </c>
      <c r="O82" s="23"/>
    </row>
    <row r="83" spans="1:15" x14ac:dyDescent="0.45">
      <c r="A83" s="5" t="s">
        <v>21</v>
      </c>
      <c r="B83" s="6">
        <v>22000</v>
      </c>
      <c r="C83" s="13">
        <v>0.5</v>
      </c>
      <c r="D83" s="7">
        <f>B83*1.5</f>
        <v>33000</v>
      </c>
      <c r="E83" s="5" t="s">
        <v>41</v>
      </c>
      <c r="F83" s="6" t="s">
        <v>42</v>
      </c>
      <c r="G83" s="6">
        <v>-1.113</v>
      </c>
      <c r="H83" s="6">
        <v>-3.0032000000000001</v>
      </c>
      <c r="I83" s="7">
        <v>-8.8633000000000006</v>
      </c>
      <c r="J83" s="5">
        <v>0</v>
      </c>
      <c r="K83" s="6">
        <v>0</v>
      </c>
      <c r="L83" s="6">
        <v>0</v>
      </c>
      <c r="M83" s="6">
        <v>0</v>
      </c>
      <c r="N83" s="7">
        <v>1</v>
      </c>
      <c r="O83" s="23"/>
    </row>
    <row r="84" spans="1:15" x14ac:dyDescent="0.45">
      <c r="A84" s="5"/>
      <c r="B84" s="6"/>
      <c r="C84" s="6"/>
      <c r="D84" s="7"/>
      <c r="E84" s="5"/>
      <c r="F84" s="6"/>
      <c r="G84" s="6"/>
      <c r="H84" s="6"/>
      <c r="I84" s="7"/>
      <c r="J84" s="5"/>
      <c r="K84" s="6"/>
      <c r="L84" s="6"/>
      <c r="M84" s="6"/>
      <c r="N84" s="7"/>
      <c r="O84" s="23"/>
    </row>
    <row r="85" spans="1:15" x14ac:dyDescent="0.45">
      <c r="A85" s="5" t="s">
        <v>22</v>
      </c>
      <c r="B85" s="6">
        <v>10000</v>
      </c>
      <c r="C85" s="13">
        <v>-0.5</v>
      </c>
      <c r="D85" s="7">
        <f>B85*0.5</f>
        <v>5000</v>
      </c>
      <c r="E85" s="5" t="s">
        <v>41</v>
      </c>
      <c r="F85" s="6" t="s">
        <v>42</v>
      </c>
      <c r="G85" s="6">
        <v>-1.113</v>
      </c>
      <c r="H85" s="6">
        <v>-3.0032000000000001</v>
      </c>
      <c r="I85" s="7">
        <v>-7.8002000000000002</v>
      </c>
      <c r="J85" s="5">
        <v>0</v>
      </c>
      <c r="K85" s="6">
        <v>0</v>
      </c>
      <c r="L85" s="6">
        <v>0</v>
      </c>
      <c r="M85" s="6">
        <v>0</v>
      </c>
      <c r="N85" s="7">
        <v>1</v>
      </c>
      <c r="O85" s="23"/>
    </row>
    <row r="86" spans="1:15" x14ac:dyDescent="0.45">
      <c r="A86" s="5" t="s">
        <v>22</v>
      </c>
      <c r="B86" s="6">
        <v>10000</v>
      </c>
      <c r="C86" s="13">
        <v>-0.3</v>
      </c>
      <c r="D86" s="7">
        <f>B86*0.7</f>
        <v>7000</v>
      </c>
      <c r="E86" s="5" t="s">
        <v>41</v>
      </c>
      <c r="F86" s="6" t="s">
        <v>42</v>
      </c>
      <c r="G86" s="6">
        <v>-1.113</v>
      </c>
      <c r="H86" s="6">
        <v>-3.0032000000000001</v>
      </c>
      <c r="I86" s="7">
        <v>-7.2723000000000004</v>
      </c>
      <c r="J86" s="5">
        <v>0</v>
      </c>
      <c r="K86" s="6">
        <v>0</v>
      </c>
      <c r="L86" s="6">
        <v>0</v>
      </c>
      <c r="M86" s="6">
        <v>0</v>
      </c>
      <c r="N86" s="7">
        <v>1</v>
      </c>
      <c r="O86" s="23"/>
    </row>
    <row r="87" spans="1:15" x14ac:dyDescent="0.45">
      <c r="A87" s="5" t="s">
        <v>22</v>
      </c>
      <c r="B87" s="6">
        <v>10000</v>
      </c>
      <c r="C87" s="13">
        <v>0.3</v>
      </c>
      <c r="D87" s="7">
        <f>B87*1.3</f>
        <v>13000</v>
      </c>
      <c r="E87" s="5" t="s">
        <v>41</v>
      </c>
      <c r="F87" s="6" t="s">
        <v>42</v>
      </c>
      <c r="G87" s="6">
        <v>-1.113</v>
      </c>
      <c r="H87" s="6">
        <v>-3.0032000000000001</v>
      </c>
      <c r="I87" s="7">
        <v>-6.0507</v>
      </c>
      <c r="J87" s="5">
        <v>0</v>
      </c>
      <c r="K87" s="6">
        <v>0</v>
      </c>
      <c r="L87" s="6">
        <v>0</v>
      </c>
      <c r="M87" s="6">
        <v>0</v>
      </c>
      <c r="N87" s="7">
        <v>1</v>
      </c>
      <c r="O87" s="23"/>
    </row>
    <row r="88" spans="1:15" x14ac:dyDescent="0.45">
      <c r="A88" s="5" t="s">
        <v>22</v>
      </c>
      <c r="B88" s="6">
        <v>10000</v>
      </c>
      <c r="C88" s="13">
        <v>0.5</v>
      </c>
      <c r="D88" s="7">
        <f>B88*1.5</f>
        <v>15000</v>
      </c>
      <c r="E88" s="5" t="s">
        <v>41</v>
      </c>
      <c r="F88" s="6" t="s">
        <v>42</v>
      </c>
      <c r="G88" s="6">
        <v>-1.113</v>
      </c>
      <c r="H88" s="6">
        <v>-3.0032000000000001</v>
      </c>
      <c r="I88" s="7">
        <v>-5.7316000000000003</v>
      </c>
      <c r="J88" s="5">
        <v>0</v>
      </c>
      <c r="K88" s="6">
        <v>0</v>
      </c>
      <c r="L88" s="6">
        <v>0</v>
      </c>
      <c r="M88" s="6">
        <v>0</v>
      </c>
      <c r="N88" s="7">
        <v>1</v>
      </c>
      <c r="O88" s="23"/>
    </row>
    <row r="89" spans="1:15" x14ac:dyDescent="0.45">
      <c r="A89" s="5"/>
      <c r="B89" s="6"/>
      <c r="C89" s="6"/>
      <c r="D89" s="7"/>
      <c r="E89" s="5"/>
      <c r="F89" s="6"/>
      <c r="G89" s="6"/>
      <c r="H89" s="6"/>
      <c r="I89" s="7"/>
      <c r="J89" s="5"/>
      <c r="K89" s="6"/>
      <c r="L89" s="6"/>
      <c r="M89" s="6"/>
      <c r="N89" s="7"/>
      <c r="O89" s="23"/>
    </row>
    <row r="90" spans="1:15" x14ac:dyDescent="0.45">
      <c r="A90" s="5" t="s">
        <v>23</v>
      </c>
      <c r="B90" s="6">
        <v>22000</v>
      </c>
      <c r="C90" s="13">
        <v>-0.5</v>
      </c>
      <c r="D90" s="7">
        <f>B90*0.5</f>
        <v>11000</v>
      </c>
      <c r="E90" s="5" t="s">
        <v>41</v>
      </c>
      <c r="F90" s="6" t="s">
        <v>42</v>
      </c>
      <c r="G90" s="6">
        <v>-1.113</v>
      </c>
      <c r="H90" s="6">
        <v>-3.0032000000000001</v>
      </c>
      <c r="I90" s="7">
        <v>-5.0156000000000001</v>
      </c>
      <c r="J90" s="5">
        <v>0</v>
      </c>
      <c r="K90" s="6">
        <v>0</v>
      </c>
      <c r="L90" s="6">
        <v>0</v>
      </c>
      <c r="M90" s="6">
        <v>0</v>
      </c>
      <c r="N90" s="7">
        <v>1</v>
      </c>
      <c r="O90" s="23"/>
    </row>
    <row r="91" spans="1:15" x14ac:dyDescent="0.45">
      <c r="A91" s="5" t="s">
        <v>23</v>
      </c>
      <c r="B91" s="6">
        <v>22000</v>
      </c>
      <c r="C91" s="13">
        <v>-0.3</v>
      </c>
      <c r="D91" s="7">
        <f>B91*0.7</f>
        <v>15399.999999999998</v>
      </c>
      <c r="E91" s="5" t="s">
        <v>41</v>
      </c>
      <c r="F91" s="6" t="s">
        <v>42</v>
      </c>
      <c r="G91" s="6">
        <v>-1.113</v>
      </c>
      <c r="H91" s="6">
        <v>-3.0032000000000001</v>
      </c>
      <c r="I91" s="7">
        <v>-5.8162000000000003</v>
      </c>
      <c r="J91" s="5">
        <v>0</v>
      </c>
      <c r="K91" s="6">
        <v>0</v>
      </c>
      <c r="L91" s="6">
        <v>0</v>
      </c>
      <c r="M91" s="6">
        <v>0</v>
      </c>
      <c r="N91" s="7">
        <v>1</v>
      </c>
      <c r="O91" s="23"/>
    </row>
    <row r="92" spans="1:15" x14ac:dyDescent="0.45">
      <c r="A92" s="5" t="s">
        <v>23</v>
      </c>
      <c r="B92" s="6">
        <v>22000</v>
      </c>
      <c r="C92" s="13">
        <v>0.3</v>
      </c>
      <c r="D92" s="7">
        <f>B92*1.3</f>
        <v>28600</v>
      </c>
      <c r="E92" s="5" t="s">
        <v>41</v>
      </c>
      <c r="F92" s="6" t="s">
        <v>42</v>
      </c>
      <c r="G92" s="6">
        <v>-1.113</v>
      </c>
      <c r="H92" s="6">
        <v>-3.0032000000000001</v>
      </c>
      <c r="I92" s="7">
        <v>-7.1227999999999998</v>
      </c>
      <c r="J92" s="5">
        <v>0</v>
      </c>
      <c r="K92" s="6">
        <v>0</v>
      </c>
      <c r="L92" s="6">
        <v>0</v>
      </c>
      <c r="M92" s="6">
        <v>0</v>
      </c>
      <c r="N92" s="7">
        <v>1</v>
      </c>
      <c r="O92" s="23"/>
    </row>
    <row r="93" spans="1:15" x14ac:dyDescent="0.45">
      <c r="A93" s="5" t="s">
        <v>23</v>
      </c>
      <c r="B93" s="6">
        <v>22000</v>
      </c>
      <c r="C93" s="13">
        <v>0.5</v>
      </c>
      <c r="D93" s="7">
        <f>B93*1.5</f>
        <v>33000</v>
      </c>
      <c r="E93" s="5" t="s">
        <v>41</v>
      </c>
      <c r="F93" s="6" t="s">
        <v>42</v>
      </c>
      <c r="G93" s="6">
        <v>-1.113</v>
      </c>
      <c r="H93" s="6">
        <v>-3.0032000000000001</v>
      </c>
      <c r="I93" s="7">
        <v>-7.38</v>
      </c>
      <c r="J93" s="5">
        <v>0</v>
      </c>
      <c r="K93" s="6">
        <v>0</v>
      </c>
      <c r="L93" s="6">
        <v>0</v>
      </c>
      <c r="M93" s="6">
        <v>0</v>
      </c>
      <c r="N93" s="7">
        <v>1</v>
      </c>
      <c r="O93" s="23"/>
    </row>
    <row r="94" spans="1:15" x14ac:dyDescent="0.45">
      <c r="A94" s="5"/>
      <c r="B94" s="6"/>
      <c r="C94" s="6"/>
      <c r="D94" s="7"/>
      <c r="E94" s="5"/>
      <c r="F94" s="6"/>
      <c r="G94" s="6"/>
      <c r="H94" s="6"/>
      <c r="I94" s="7"/>
      <c r="J94" s="5"/>
      <c r="K94" s="6"/>
      <c r="L94" s="6"/>
      <c r="M94" s="6"/>
      <c r="N94" s="7"/>
      <c r="O94" s="23"/>
    </row>
    <row r="95" spans="1:15" x14ac:dyDescent="0.45">
      <c r="A95" s="5" t="s">
        <v>24</v>
      </c>
      <c r="B95" s="14">
        <v>3.7999999999999998E-10</v>
      </c>
      <c r="C95" s="13">
        <v>-0.5</v>
      </c>
      <c r="D95" s="7">
        <f>B95*0.5</f>
        <v>1.8999999999999999E-10</v>
      </c>
      <c r="E95" s="5" t="s">
        <v>41</v>
      </c>
      <c r="F95" s="6" t="s">
        <v>42</v>
      </c>
      <c r="G95" s="6">
        <v>-1.113</v>
      </c>
      <c r="H95" s="6">
        <v>-3.0032000000000001</v>
      </c>
      <c r="I95" s="7">
        <v>-6.6041999999999996</v>
      </c>
      <c r="J95" s="5">
        <v>0</v>
      </c>
      <c r="K95" s="6">
        <v>0</v>
      </c>
      <c r="L95" s="6">
        <v>0</v>
      </c>
      <c r="M95" s="6">
        <v>0</v>
      </c>
      <c r="N95" s="7">
        <v>0</v>
      </c>
      <c r="O95" s="23" t="s">
        <v>90</v>
      </c>
    </row>
    <row r="96" spans="1:15" x14ac:dyDescent="0.45">
      <c r="A96" s="5" t="s">
        <v>24</v>
      </c>
      <c r="B96" s="14">
        <v>3.7999999999999998E-10</v>
      </c>
      <c r="C96" s="13">
        <v>-0.3</v>
      </c>
      <c r="D96" s="7">
        <f>B96*0.7</f>
        <v>2.6599999999999996E-10</v>
      </c>
      <c r="E96" s="5" t="s">
        <v>41</v>
      </c>
      <c r="F96" s="6" t="s">
        <v>42</v>
      </c>
      <c r="G96" s="6">
        <v>-1.113</v>
      </c>
      <c r="H96" s="6">
        <v>-3.0032000000000001</v>
      </c>
      <c r="I96" s="7">
        <v>-6.6041999999999996</v>
      </c>
      <c r="J96" s="5">
        <v>0</v>
      </c>
      <c r="K96" s="6">
        <v>0</v>
      </c>
      <c r="L96" s="6">
        <v>0</v>
      </c>
      <c r="M96" s="6">
        <v>0</v>
      </c>
      <c r="N96" s="7">
        <v>0</v>
      </c>
      <c r="O96" s="23" t="s">
        <v>90</v>
      </c>
    </row>
    <row r="97" spans="1:15" x14ac:dyDescent="0.45">
      <c r="A97" s="5" t="s">
        <v>24</v>
      </c>
      <c r="B97" s="14">
        <v>3.7999999999999998E-10</v>
      </c>
      <c r="C97" s="13">
        <v>0.3</v>
      </c>
      <c r="D97" s="7">
        <f>B97*1.3</f>
        <v>4.9399999999999995E-10</v>
      </c>
      <c r="E97" s="5" t="s">
        <v>41</v>
      </c>
      <c r="F97" s="6" t="s">
        <v>42</v>
      </c>
      <c r="G97" s="6">
        <v>-1.113</v>
      </c>
      <c r="H97" s="6">
        <v>-3.0032000000000001</v>
      </c>
      <c r="I97" s="7">
        <v>-6.6041999999999996</v>
      </c>
      <c r="J97" s="5">
        <v>0</v>
      </c>
      <c r="K97" s="6">
        <v>0</v>
      </c>
      <c r="L97" s="6">
        <v>0</v>
      </c>
      <c r="M97" s="6">
        <v>0</v>
      </c>
      <c r="N97" s="7">
        <v>0</v>
      </c>
      <c r="O97" s="23" t="s">
        <v>90</v>
      </c>
    </row>
    <row r="98" spans="1:15" x14ac:dyDescent="0.45">
      <c r="A98" s="5" t="s">
        <v>24</v>
      </c>
      <c r="B98" s="14">
        <v>3.7999999999999998E-10</v>
      </c>
      <c r="C98" s="13">
        <v>0.5</v>
      </c>
      <c r="D98" s="7">
        <f>B98*1.5</f>
        <v>5.7E-10</v>
      </c>
      <c r="E98" s="5" t="s">
        <v>41</v>
      </c>
      <c r="F98" s="6" t="s">
        <v>42</v>
      </c>
      <c r="G98" s="6">
        <v>-1.113</v>
      </c>
      <c r="H98" s="6">
        <v>-3.0032000000000001</v>
      </c>
      <c r="I98" s="7">
        <v>-6.6041999999999996</v>
      </c>
      <c r="J98" s="5">
        <v>0</v>
      </c>
      <c r="K98" s="6">
        <v>0</v>
      </c>
      <c r="L98" s="6">
        <v>0</v>
      </c>
      <c r="M98" s="6">
        <v>0</v>
      </c>
      <c r="N98" s="7">
        <v>0</v>
      </c>
      <c r="O98" s="23" t="s">
        <v>90</v>
      </c>
    </row>
    <row r="99" spans="1:15" x14ac:dyDescent="0.45">
      <c r="A99" s="5"/>
      <c r="B99" s="6"/>
      <c r="C99" s="6"/>
      <c r="D99" s="7"/>
      <c r="E99" s="5"/>
      <c r="F99" s="6"/>
      <c r="G99" s="6"/>
      <c r="H99" s="6"/>
      <c r="I99" s="7"/>
      <c r="J99" s="5"/>
      <c r="K99" s="6"/>
      <c r="L99" s="6"/>
      <c r="M99" s="6"/>
      <c r="N99" s="7"/>
      <c r="O99" s="23"/>
    </row>
    <row r="100" spans="1:15" x14ac:dyDescent="0.45">
      <c r="A100" s="5" t="s">
        <v>25</v>
      </c>
      <c r="B100" s="14">
        <v>3.7999999999999998E-10</v>
      </c>
      <c r="C100" s="13">
        <v>-0.5</v>
      </c>
      <c r="D100" s="7">
        <f>B100*0.5</f>
        <v>1.8999999999999999E-10</v>
      </c>
      <c r="E100" s="5" t="s">
        <v>41</v>
      </c>
      <c r="F100" s="6" t="s">
        <v>42</v>
      </c>
      <c r="G100" s="6">
        <v>-1.113</v>
      </c>
      <c r="H100" s="6">
        <v>-3.0032000000000001</v>
      </c>
      <c r="I100" s="7">
        <v>-6.6041999999999996</v>
      </c>
      <c r="J100" s="5">
        <v>0</v>
      </c>
      <c r="K100" s="6">
        <v>0</v>
      </c>
      <c r="L100" s="6">
        <v>0</v>
      </c>
      <c r="M100" s="6">
        <v>0</v>
      </c>
      <c r="N100" s="7">
        <v>0</v>
      </c>
      <c r="O100" s="23" t="s">
        <v>90</v>
      </c>
    </row>
    <row r="101" spans="1:15" x14ac:dyDescent="0.45">
      <c r="A101" s="5" t="s">
        <v>25</v>
      </c>
      <c r="B101" s="14">
        <v>3.7999999999999998E-10</v>
      </c>
      <c r="C101" s="13">
        <v>-0.3</v>
      </c>
      <c r="D101" s="7">
        <f>B101*0.7</f>
        <v>2.6599999999999996E-10</v>
      </c>
      <c r="E101" s="5" t="s">
        <v>41</v>
      </c>
      <c r="F101" s="6" t="s">
        <v>42</v>
      </c>
      <c r="G101" s="6">
        <v>-1.113</v>
      </c>
      <c r="H101" s="6">
        <v>-3.0032000000000001</v>
      </c>
      <c r="I101" s="7">
        <v>-6.6041999999999996</v>
      </c>
      <c r="J101" s="5">
        <v>0</v>
      </c>
      <c r="K101" s="6">
        <v>0</v>
      </c>
      <c r="L101" s="6">
        <v>0</v>
      </c>
      <c r="M101" s="6">
        <v>0</v>
      </c>
      <c r="N101" s="7">
        <v>0</v>
      </c>
      <c r="O101" s="23" t="s">
        <v>90</v>
      </c>
    </row>
    <row r="102" spans="1:15" x14ac:dyDescent="0.45">
      <c r="A102" s="5" t="s">
        <v>25</v>
      </c>
      <c r="B102" s="14">
        <v>3.7999999999999998E-10</v>
      </c>
      <c r="C102" s="13">
        <v>0.3</v>
      </c>
      <c r="D102" s="7">
        <f>B102*1.3</f>
        <v>4.9399999999999995E-10</v>
      </c>
      <c r="E102" s="5" t="s">
        <v>41</v>
      </c>
      <c r="F102" s="6" t="s">
        <v>42</v>
      </c>
      <c r="G102" s="6">
        <v>-1.113</v>
      </c>
      <c r="H102" s="6">
        <v>-3.0032000000000001</v>
      </c>
      <c r="I102" s="7">
        <v>-6.6041999999999996</v>
      </c>
      <c r="J102" s="5">
        <v>0</v>
      </c>
      <c r="K102" s="6">
        <v>0</v>
      </c>
      <c r="L102" s="6">
        <v>0</v>
      </c>
      <c r="M102" s="6">
        <v>0</v>
      </c>
      <c r="N102" s="7">
        <v>0</v>
      </c>
      <c r="O102" s="23" t="s">
        <v>90</v>
      </c>
    </row>
    <row r="103" spans="1:15" x14ac:dyDescent="0.45">
      <c r="A103" s="5" t="s">
        <v>25</v>
      </c>
      <c r="B103" s="14">
        <v>3.7999999999999998E-10</v>
      </c>
      <c r="C103" s="13">
        <v>0.5</v>
      </c>
      <c r="D103" s="7">
        <f>B103*1.5</f>
        <v>5.7E-10</v>
      </c>
      <c r="E103" s="5" t="s">
        <v>41</v>
      </c>
      <c r="F103" s="6" t="s">
        <v>42</v>
      </c>
      <c r="G103" s="6">
        <v>-1.113</v>
      </c>
      <c r="H103" s="6">
        <v>-3.0032000000000001</v>
      </c>
      <c r="I103" s="7">
        <v>-6.6041999999999996</v>
      </c>
      <c r="J103" s="5">
        <v>0</v>
      </c>
      <c r="K103" s="6">
        <v>0</v>
      </c>
      <c r="L103" s="6">
        <v>0</v>
      </c>
      <c r="M103" s="6">
        <v>0</v>
      </c>
      <c r="N103" s="7">
        <v>0</v>
      </c>
      <c r="O103" s="23" t="s">
        <v>90</v>
      </c>
    </row>
    <row r="104" spans="1:15" x14ac:dyDescent="0.45">
      <c r="A104" s="5"/>
      <c r="B104" s="6"/>
      <c r="C104" s="6"/>
      <c r="D104" s="7"/>
      <c r="E104" s="5"/>
      <c r="F104" s="6"/>
      <c r="G104" s="6"/>
      <c r="H104" s="6"/>
      <c r="I104" s="7"/>
      <c r="J104" s="5"/>
      <c r="K104" s="6"/>
      <c r="L104" s="6"/>
      <c r="M104" s="6"/>
      <c r="N104" s="7"/>
      <c r="O104" s="23"/>
    </row>
    <row r="105" spans="1:15" x14ac:dyDescent="0.45">
      <c r="A105" s="5" t="s">
        <v>26</v>
      </c>
      <c r="B105" s="14">
        <v>4.7000000000000003E-10</v>
      </c>
      <c r="C105" s="13">
        <v>-0.5</v>
      </c>
      <c r="D105" s="7">
        <f>B105*0.5</f>
        <v>2.3500000000000002E-10</v>
      </c>
      <c r="E105" s="5" t="s">
        <v>41</v>
      </c>
      <c r="F105" s="6" t="s">
        <v>42</v>
      </c>
      <c r="G105" s="6">
        <v>-1.113</v>
      </c>
      <c r="H105" s="6">
        <v>-3.0032000000000001</v>
      </c>
      <c r="I105" s="7">
        <v>-6.6041999999999996</v>
      </c>
      <c r="J105" s="5">
        <v>0</v>
      </c>
      <c r="K105" s="6">
        <v>0</v>
      </c>
      <c r="L105" s="6">
        <v>0</v>
      </c>
      <c r="M105" s="6">
        <v>0</v>
      </c>
      <c r="N105" s="7">
        <v>0</v>
      </c>
      <c r="O105" s="23" t="s">
        <v>90</v>
      </c>
    </row>
    <row r="106" spans="1:15" x14ac:dyDescent="0.45">
      <c r="A106" s="5" t="s">
        <v>26</v>
      </c>
      <c r="B106" s="14">
        <v>4.7000000000000003E-10</v>
      </c>
      <c r="C106" s="13">
        <v>-0.3</v>
      </c>
      <c r="D106" s="7">
        <f>B106*0.7</f>
        <v>3.29E-10</v>
      </c>
      <c r="E106" s="5" t="s">
        <v>41</v>
      </c>
      <c r="F106" s="6" t="s">
        <v>42</v>
      </c>
      <c r="G106" s="6">
        <v>-1.113</v>
      </c>
      <c r="H106" s="6">
        <v>-3.0032000000000001</v>
      </c>
      <c r="I106" s="7">
        <v>-6.6041999999999996</v>
      </c>
      <c r="J106" s="5">
        <v>0</v>
      </c>
      <c r="K106" s="6">
        <v>0</v>
      </c>
      <c r="L106" s="6">
        <v>0</v>
      </c>
      <c r="M106" s="6">
        <v>0</v>
      </c>
      <c r="N106" s="7">
        <v>0</v>
      </c>
      <c r="O106" s="23" t="s">
        <v>90</v>
      </c>
    </row>
    <row r="107" spans="1:15" x14ac:dyDescent="0.45">
      <c r="A107" s="5" t="s">
        <v>26</v>
      </c>
      <c r="B107" s="14">
        <v>4.7000000000000003E-10</v>
      </c>
      <c r="C107" s="13">
        <v>0.3</v>
      </c>
      <c r="D107" s="7">
        <f>B107*1.3</f>
        <v>6.1100000000000006E-10</v>
      </c>
      <c r="E107" s="5" t="s">
        <v>41</v>
      </c>
      <c r="F107" s="6" t="s">
        <v>42</v>
      </c>
      <c r="G107" s="6">
        <v>-1.113</v>
      </c>
      <c r="H107" s="6">
        <v>-3.0032000000000001</v>
      </c>
      <c r="I107" s="7">
        <v>-6.6041999999999996</v>
      </c>
      <c r="J107" s="5">
        <v>0</v>
      </c>
      <c r="K107" s="6">
        <v>0</v>
      </c>
      <c r="L107" s="6">
        <v>0</v>
      </c>
      <c r="M107" s="6">
        <v>0</v>
      </c>
      <c r="N107" s="7">
        <v>0</v>
      </c>
      <c r="O107" s="23" t="s">
        <v>90</v>
      </c>
    </row>
    <row r="108" spans="1:15" x14ac:dyDescent="0.45">
      <c r="A108" s="5" t="s">
        <v>26</v>
      </c>
      <c r="B108" s="14">
        <v>4.7000000000000003E-10</v>
      </c>
      <c r="C108" s="13">
        <v>0.5</v>
      </c>
      <c r="D108" s="7">
        <f>B108*1.5</f>
        <v>7.0500000000000005E-10</v>
      </c>
      <c r="E108" s="5" t="s">
        <v>41</v>
      </c>
      <c r="F108" s="6" t="s">
        <v>42</v>
      </c>
      <c r="G108" s="6">
        <v>-1.113</v>
      </c>
      <c r="H108" s="6">
        <v>-3.0032000000000001</v>
      </c>
      <c r="I108" s="7">
        <v>-6.6041999999999996</v>
      </c>
      <c r="J108" s="5">
        <v>0</v>
      </c>
      <c r="K108" s="6">
        <v>0</v>
      </c>
      <c r="L108" s="6">
        <v>0</v>
      </c>
      <c r="M108" s="6">
        <v>0</v>
      </c>
      <c r="N108" s="7">
        <v>0</v>
      </c>
      <c r="O108" s="23" t="s">
        <v>90</v>
      </c>
    </row>
    <row r="109" spans="1:15" x14ac:dyDescent="0.45">
      <c r="A109" s="5"/>
      <c r="B109" s="6"/>
      <c r="C109" s="6"/>
      <c r="D109" s="7"/>
      <c r="E109" s="5"/>
      <c r="F109" s="6"/>
      <c r="G109" s="6"/>
      <c r="H109" s="6"/>
      <c r="I109" s="7"/>
      <c r="J109" s="5"/>
      <c r="K109" s="6"/>
      <c r="L109" s="6"/>
      <c r="M109" s="6"/>
      <c r="N109" s="7"/>
      <c r="O109" s="23"/>
    </row>
    <row r="110" spans="1:15" x14ac:dyDescent="0.45">
      <c r="A110" s="5" t="s">
        <v>27</v>
      </c>
      <c r="B110" s="14">
        <v>1.0000000000000001E-9</v>
      </c>
      <c r="C110" s="13">
        <v>-0.5</v>
      </c>
      <c r="D110" s="7">
        <f>B110*0.5</f>
        <v>5.0000000000000003E-10</v>
      </c>
      <c r="E110" s="5" t="s">
        <v>41</v>
      </c>
      <c r="F110" s="6" t="s">
        <v>42</v>
      </c>
      <c r="G110" s="6">
        <v>-1.113</v>
      </c>
      <c r="H110" s="6">
        <v>-3.0032000000000001</v>
      </c>
      <c r="I110" s="7">
        <v>-6.6041999999999996</v>
      </c>
      <c r="J110" s="5">
        <v>0</v>
      </c>
      <c r="K110" s="6">
        <v>0</v>
      </c>
      <c r="L110" s="6">
        <v>0</v>
      </c>
      <c r="M110" s="6">
        <v>0</v>
      </c>
      <c r="N110" s="7">
        <v>0</v>
      </c>
      <c r="O110" s="23" t="s">
        <v>90</v>
      </c>
    </row>
    <row r="111" spans="1:15" x14ac:dyDescent="0.45">
      <c r="A111" s="5" t="s">
        <v>27</v>
      </c>
      <c r="B111" s="14">
        <v>1.0000000000000001E-9</v>
      </c>
      <c r="C111" s="13">
        <v>-0.3</v>
      </c>
      <c r="D111" s="7">
        <f>B111*0.7</f>
        <v>6.9999999999999996E-10</v>
      </c>
      <c r="E111" s="5" t="s">
        <v>41</v>
      </c>
      <c r="F111" s="6" t="s">
        <v>42</v>
      </c>
      <c r="G111" s="6">
        <v>-1.113</v>
      </c>
      <c r="H111" s="6">
        <v>-3.0032000000000001</v>
      </c>
      <c r="I111" s="7">
        <v>-6.6041999999999996</v>
      </c>
      <c r="J111" s="5">
        <v>0</v>
      </c>
      <c r="K111" s="6">
        <v>0</v>
      </c>
      <c r="L111" s="6">
        <v>0</v>
      </c>
      <c r="M111" s="6">
        <v>0</v>
      </c>
      <c r="N111" s="7">
        <v>0</v>
      </c>
      <c r="O111" s="23" t="s">
        <v>90</v>
      </c>
    </row>
    <row r="112" spans="1:15" x14ac:dyDescent="0.45">
      <c r="A112" s="5" t="s">
        <v>27</v>
      </c>
      <c r="B112" s="14">
        <v>1.0000000000000001E-9</v>
      </c>
      <c r="C112" s="13">
        <v>0.3</v>
      </c>
      <c r="D112" s="7">
        <f>B112*1.3</f>
        <v>1.3000000000000001E-9</v>
      </c>
      <c r="E112" s="5" t="s">
        <v>41</v>
      </c>
      <c r="F112" s="6" t="s">
        <v>42</v>
      </c>
      <c r="G112" s="6">
        <v>-1.113</v>
      </c>
      <c r="H112" s="6">
        <v>-3.0032000000000001</v>
      </c>
      <c r="I112" s="7">
        <v>-6.6041999999999996</v>
      </c>
      <c r="J112" s="5">
        <v>0</v>
      </c>
      <c r="K112" s="6">
        <v>0</v>
      </c>
      <c r="L112" s="6">
        <v>0</v>
      </c>
      <c r="M112" s="6">
        <v>0</v>
      </c>
      <c r="N112" s="7">
        <v>0</v>
      </c>
      <c r="O112" s="23" t="s">
        <v>90</v>
      </c>
    </row>
    <row r="113" spans="1:15" ht="14.65" thickBot="1" x14ac:dyDescent="0.5">
      <c r="A113" s="9" t="s">
        <v>27</v>
      </c>
      <c r="B113" s="27">
        <v>1.0000000000000001E-9</v>
      </c>
      <c r="C113" s="28">
        <v>0.5</v>
      </c>
      <c r="D113" s="11">
        <f>B113*1.5</f>
        <v>1.5000000000000002E-9</v>
      </c>
      <c r="E113" s="9" t="s">
        <v>41</v>
      </c>
      <c r="F113" s="10" t="s">
        <v>42</v>
      </c>
      <c r="G113" s="10">
        <v>-1.113</v>
      </c>
      <c r="H113" s="10">
        <v>-3.0032000000000001</v>
      </c>
      <c r="I113" s="11">
        <v>-6.6041999999999996</v>
      </c>
      <c r="J113" s="9">
        <v>0</v>
      </c>
      <c r="K113" s="10">
        <v>0</v>
      </c>
      <c r="L113" s="10">
        <v>0</v>
      </c>
      <c r="M113" s="10">
        <v>0</v>
      </c>
      <c r="N113" s="11">
        <v>0</v>
      </c>
      <c r="O113" s="29" t="s">
        <v>90</v>
      </c>
    </row>
  </sheetData>
  <mergeCells count="2">
    <mergeCell ref="E1:I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OBTcatastroficas</vt:lpstr>
      <vt:lpstr>OBTdesviacion</vt:lpstr>
      <vt:lpstr>DCcatastroficas</vt:lpstr>
      <vt:lpstr>DCdesviacion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Vélez</dc:creator>
  <cp:lastModifiedBy>Delfina Vélez</cp:lastModifiedBy>
  <dcterms:created xsi:type="dcterms:W3CDTF">2021-01-21T16:19:42Z</dcterms:created>
  <dcterms:modified xsi:type="dcterms:W3CDTF">2025-09-30T17:26:19Z</dcterms:modified>
</cp:coreProperties>
</file>