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hat\OneDrive\ePiPod\Hardware\"/>
    </mc:Choice>
  </mc:AlternateContent>
  <bookViews>
    <workbookView xWindow="0" yWindow="0" windowWidth="23040" windowHeight="9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G40" i="1" l="1"/>
  <c r="H40" i="1" s="1"/>
  <c r="G54" i="1"/>
  <c r="H54" i="1"/>
  <c r="H53" i="1"/>
  <c r="H52" i="1"/>
  <c r="H51" i="1"/>
  <c r="H50" i="1"/>
  <c r="H48" i="1"/>
  <c r="H47" i="1"/>
  <c r="H45" i="1"/>
  <c r="H44" i="1"/>
  <c r="H43" i="1"/>
  <c r="H42" i="1"/>
  <c r="H4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6" i="1" l="1"/>
</calcChain>
</file>

<file path=xl/sharedStrings.xml><?xml version="1.0" encoding="utf-8"?>
<sst xmlns="http://schemas.openxmlformats.org/spreadsheetml/2006/main" count="237" uniqueCount="203">
  <si>
    <t>Description</t>
  </si>
  <si>
    <t>Value</t>
  </si>
  <si>
    <t>Package</t>
  </si>
  <si>
    <t>Digikey Part No.</t>
  </si>
  <si>
    <t>Quantity</t>
  </si>
  <si>
    <t>Ref Designator</t>
  </si>
  <si>
    <t>R1, R2</t>
  </si>
  <si>
    <t>470R</t>
  </si>
  <si>
    <t>0805</t>
  </si>
  <si>
    <t>R3, R14-R17, R20, R21, R23, R25, R27-R29</t>
  </si>
  <si>
    <t>YAG1239CT-ND</t>
  </si>
  <si>
    <t>10K</t>
  </si>
  <si>
    <t>R7</t>
  </si>
  <si>
    <t>100R</t>
  </si>
  <si>
    <t>R4</t>
  </si>
  <si>
    <t>12K</t>
  </si>
  <si>
    <t>13-RT0805FRE0712KLCT-ND</t>
  </si>
  <si>
    <t>13-RT0805FRE07470RLCT-ND</t>
  </si>
  <si>
    <t>R5, R8, R11, R13, R18</t>
  </si>
  <si>
    <t>1k</t>
  </si>
  <si>
    <t>RHM1.0KBCT-ND</t>
  </si>
  <si>
    <t>R6</t>
  </si>
  <si>
    <t>13-RT0805FRE073K9LCT-ND</t>
  </si>
  <si>
    <t>3k9</t>
  </si>
  <si>
    <t>R9</t>
  </si>
  <si>
    <t>4K7</t>
  </si>
  <si>
    <t>13-RT0805FRE074K7LCT-ND</t>
  </si>
  <si>
    <t>R12</t>
  </si>
  <si>
    <t>1M</t>
  </si>
  <si>
    <t>13-RT0805FRE071MLCT-ND</t>
  </si>
  <si>
    <t>R19</t>
  </si>
  <si>
    <t>1k2</t>
  </si>
  <si>
    <t>RHM1.2KKCT-ND</t>
  </si>
  <si>
    <t>R10</t>
  </si>
  <si>
    <t>Boost converter</t>
  </si>
  <si>
    <t>7k5</t>
  </si>
  <si>
    <t>13-RT0805FRE077K5LCT-ND</t>
  </si>
  <si>
    <t>R24</t>
  </si>
  <si>
    <t>3R</t>
  </si>
  <si>
    <t>RC0805FR-073RL</t>
  </si>
  <si>
    <t>R26</t>
  </si>
  <si>
    <t>0.4 ohm</t>
  </si>
  <si>
    <t>13-RL1206JR-070R4LCT-ND</t>
  </si>
  <si>
    <t>R30</t>
  </si>
  <si>
    <t>100k</t>
  </si>
  <si>
    <t>YAG3359CT-ND</t>
  </si>
  <si>
    <t>C13, C14</t>
  </si>
  <si>
    <t>2.2nF</t>
  </si>
  <si>
    <t>732-8051-1-ND</t>
  </si>
  <si>
    <t>C1, C4, C5, C6, C8-C10, C24</t>
  </si>
  <si>
    <t>10V</t>
  </si>
  <si>
    <t>0.1uF</t>
  </si>
  <si>
    <t>25V</t>
  </si>
  <si>
    <t>1276-1286-1-ND</t>
  </si>
  <si>
    <t>C2, C15</t>
  </si>
  <si>
    <t>2.2uF</t>
  </si>
  <si>
    <t>1276-1188-1-ND</t>
  </si>
  <si>
    <t>C3, C16, C22</t>
  </si>
  <si>
    <t>10uF</t>
  </si>
  <si>
    <t>1276-6456-1-ND</t>
  </si>
  <si>
    <t>C11, C12</t>
  </si>
  <si>
    <t>22uF</t>
  </si>
  <si>
    <t>16V, low ESL</t>
  </si>
  <si>
    <t>445-14486-1-ND</t>
  </si>
  <si>
    <t>4.7uF</t>
  </si>
  <si>
    <t>C30, C32</t>
  </si>
  <si>
    <t>1206</t>
  </si>
  <si>
    <t>C23, C25</t>
  </si>
  <si>
    <t>445-8032-1-ND</t>
  </si>
  <si>
    <t>50V, low ESL</t>
  </si>
  <si>
    <t>1276-1244-1-ND</t>
  </si>
  <si>
    <t>C7, C21, C31, C52-59</t>
  </si>
  <si>
    <t>1 uF</t>
  </si>
  <si>
    <t>C26-C29</t>
  </si>
  <si>
    <t>220 uF</t>
  </si>
  <si>
    <t>D1, D2</t>
  </si>
  <si>
    <t>SS34</t>
  </si>
  <si>
    <t>SOD-123</t>
  </si>
  <si>
    <t>490-13970-1-ND</t>
  </si>
  <si>
    <t>6.3V</t>
  </si>
  <si>
    <t>Thin Film (low noise)</t>
  </si>
  <si>
    <t>1801-SS34LWHCT-ND</t>
  </si>
  <si>
    <t>SOD-123W</t>
  </si>
  <si>
    <t>D11,D12,D13</t>
  </si>
  <si>
    <t>MBR0530</t>
  </si>
  <si>
    <t>1765-MBR0530CT-ND</t>
  </si>
  <si>
    <t>40V, 3A</t>
  </si>
  <si>
    <t>30V, 0.5A</t>
  </si>
  <si>
    <t>FB1</t>
  </si>
  <si>
    <t>Ferrite bead</t>
  </si>
  <si>
    <t>MPZ2012S102A</t>
  </si>
  <si>
    <t>445-MPZ2012S102AT000CT-ND</t>
  </si>
  <si>
    <t>J1</t>
  </si>
  <si>
    <t>Audio jack</t>
  </si>
  <si>
    <t>35RAPC2BHN2</t>
  </si>
  <si>
    <t>SC1458-ND</t>
  </si>
  <si>
    <t>J2</t>
  </si>
  <si>
    <t>Raspi connector</t>
  </si>
  <si>
    <t>609-2231-ND</t>
  </si>
  <si>
    <t>J3</t>
  </si>
  <si>
    <t>e-Paper connector</t>
  </si>
  <si>
    <t>609-F32Q-1A7H1-11024CT-ND</t>
  </si>
  <si>
    <t>J4</t>
  </si>
  <si>
    <t>USB connector</t>
  </si>
  <si>
    <t>FCI-10103594-0001LF</t>
  </si>
  <si>
    <t>609-4616-1-ND</t>
  </si>
  <si>
    <t>3.5mm</t>
  </si>
  <si>
    <t>2x20 0.1" SMT 40-pin header</t>
  </si>
  <si>
    <t>0.1"</t>
  </si>
  <si>
    <t>FFC FPC top 24POS 0.5mm R/A</t>
  </si>
  <si>
    <t>0.5mm</t>
  </si>
  <si>
    <t>L1</t>
  </si>
  <si>
    <t>10 uH</t>
  </si>
  <si>
    <t>2424</t>
  </si>
  <si>
    <t>732-78404064100CT-ND</t>
  </si>
  <si>
    <t>L2</t>
  </si>
  <si>
    <t>68 uH</t>
  </si>
  <si>
    <t>LED1</t>
  </si>
  <si>
    <t>Green LED</t>
  </si>
  <si>
    <t>IN-S85ATG</t>
  </si>
  <si>
    <t>1830-1079-1-ND</t>
  </si>
  <si>
    <t>LED2</t>
  </si>
  <si>
    <t>Red LED</t>
  </si>
  <si>
    <t>IN-S85ATR</t>
  </si>
  <si>
    <t>1830-1082-1-ND</t>
  </si>
  <si>
    <t>0.65mm SMD</t>
  </si>
  <si>
    <t>732-7237-1-ND</t>
  </si>
  <si>
    <t>2.8A</t>
  </si>
  <si>
    <t>1.1A, 1.8mm height</t>
  </si>
  <si>
    <t>non-std</t>
  </si>
  <si>
    <t>S1-S3</t>
  </si>
  <si>
    <t>Side push-button</t>
  </si>
  <si>
    <t>TL3330</t>
  </si>
  <si>
    <t>EG4388CT-ND</t>
  </si>
  <si>
    <t>S4-S8</t>
  </si>
  <si>
    <t>Push-button switch</t>
  </si>
  <si>
    <t>TL3342</t>
  </si>
  <si>
    <t>EG2531CT-ND</t>
  </si>
  <si>
    <t>S9</t>
  </si>
  <si>
    <t>Power Switch, SPDT</t>
  </si>
  <si>
    <t>EG1218</t>
  </si>
  <si>
    <t>EG1903-ND</t>
  </si>
  <si>
    <t>Q2, Q5</t>
  </si>
  <si>
    <t>Q3, Q4</t>
  </si>
  <si>
    <t>AO3416</t>
  </si>
  <si>
    <t>N-Channel MOSFET</t>
  </si>
  <si>
    <t>SMD</t>
  </si>
  <si>
    <t>TH</t>
  </si>
  <si>
    <t>785-1011-1-ND</t>
  </si>
  <si>
    <t>SOT-23-3</t>
  </si>
  <si>
    <t>CPH3457-TL-H-ND</t>
  </si>
  <si>
    <t>CPH3457-TL-H</t>
  </si>
  <si>
    <t>U1</t>
  </si>
  <si>
    <t>Battery protection</t>
  </si>
  <si>
    <t>FS312F-G</t>
  </si>
  <si>
    <t>SOT-23-6</t>
  </si>
  <si>
    <t>eBay</t>
  </si>
  <si>
    <t>U3</t>
  </si>
  <si>
    <t>TP4056</t>
  </si>
  <si>
    <t>U4</t>
  </si>
  <si>
    <t>ADS1115IDGSR</t>
  </si>
  <si>
    <t>296-38849-1-ND</t>
  </si>
  <si>
    <t>U5</t>
  </si>
  <si>
    <t>PCM5102APWR</t>
  </si>
  <si>
    <t>296-36707-1-ND</t>
  </si>
  <si>
    <t>U6</t>
  </si>
  <si>
    <t>MT3608</t>
  </si>
  <si>
    <t>U7</t>
  </si>
  <si>
    <t>TPA6113A2DR</t>
  </si>
  <si>
    <t>296-TPA6113A2DRCT-ND</t>
  </si>
  <si>
    <t>MISCELLANEOUS</t>
  </si>
  <si>
    <t>BATT1</t>
  </si>
  <si>
    <t>LiPo 1200mAh battery</t>
  </si>
  <si>
    <t>Adafruit #258</t>
  </si>
  <si>
    <t>Raspberry Pi Zero 2 W</t>
  </si>
  <si>
    <t>DISP1</t>
  </si>
  <si>
    <t>2.13 inch e-Paper display</t>
  </si>
  <si>
    <t>Waveshare #12672</t>
  </si>
  <si>
    <t>Case, Top</t>
  </si>
  <si>
    <t>Case, Bottom</t>
  </si>
  <si>
    <t>Case, internal support</t>
  </si>
  <si>
    <t>Stereo DAC</t>
  </si>
  <si>
    <t>Headphone amp</t>
  </si>
  <si>
    <t>SOP-8</t>
  </si>
  <si>
    <t>Li-ion battery charger</t>
  </si>
  <si>
    <t>VSSOP-10</t>
  </si>
  <si>
    <t>TSSOP-20</t>
  </si>
  <si>
    <t>SOIC-8</t>
  </si>
  <si>
    <t>www.pishop.us</t>
  </si>
  <si>
    <t>github.com/delhatch/PiPod_Zero2W</t>
  </si>
  <si>
    <t>Foam tape battery padding</t>
  </si>
  <si>
    <t>0.094" (2.38mm) 3/32"</t>
  </si>
  <si>
    <t>4753-ZUSAESR-33-ND</t>
  </si>
  <si>
    <t>ZUSAESR-33</t>
  </si>
  <si>
    <t>445-7547-1-ND</t>
  </si>
  <si>
    <t>311-100CRCT-ND</t>
  </si>
  <si>
    <t>Price</t>
  </si>
  <si>
    <t>Ext.Price</t>
  </si>
  <si>
    <t>16-bit ADC</t>
  </si>
  <si>
    <t>Bare PC board</t>
  </si>
  <si>
    <t>PCBWay</t>
  </si>
  <si>
    <t>https://www.pcbway.com/project/shareproject/ePaper_PiPod_MP3_music_player_a6adf3e1.html</t>
  </si>
  <si>
    <t>See the link for ordering the PCB from PCBWay, or source files at 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</si>
</sst>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Font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0" fillId="0" borderId="2" xfId="0" applyBorder="1"/>
    <xf numFmtId="0" fontId="0" fillId="0" borderId="2" xfId="0" applyFont="1" applyBorder="1"/>
    <xf numFmtId="0" fontId="0" fillId="0" borderId="2" xfId="0" quotePrefix="1" applyBorder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/>
    <xf numFmtId="0" fontId="0" fillId="0" borderId="1" xfId="0" quotePrefix="1" applyFont="1" applyBorder="1"/>
    <xf numFmtId="0" fontId="0" fillId="0" borderId="1" xfId="0" applyFont="1" applyBorder="1" applyAlignment="1">
      <alignment horizontal="left"/>
    </xf>
    <xf numFmtId="0" fontId="0" fillId="0" borderId="3" xfId="0" applyFont="1" applyBorder="1"/>
    <xf numFmtId="0" fontId="0" fillId="0" borderId="3" xfId="0" quotePrefix="1" applyFont="1" applyBorder="1" applyAlignment="1">
      <alignment horizontal="left"/>
    </xf>
    <xf numFmtId="0" fontId="0" fillId="0" borderId="4" xfId="0" applyFont="1" applyBorder="1"/>
    <xf numFmtId="49" fontId="0" fillId="0" borderId="4" xfId="0" applyNumberFormat="1" applyFont="1" applyBorder="1"/>
    <xf numFmtId="49" fontId="0" fillId="0" borderId="3" xfId="0" applyNumberFormat="1" applyFont="1" applyBorder="1"/>
    <xf numFmtId="0" fontId="0" fillId="0" borderId="5" xfId="0" applyFont="1" applyBorder="1"/>
    <xf numFmtId="49" fontId="0" fillId="0" borderId="5" xfId="0" applyNumberFormat="1" applyFont="1" applyBorder="1"/>
    <xf numFmtId="0" fontId="0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quotePrefix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0" borderId="4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6" xfId="0" applyFill="1" applyBorder="1"/>
    <xf numFmtId="0" fontId="0" fillId="0" borderId="1" xfId="0" applyFont="1" applyFill="1" applyBorder="1"/>
    <xf numFmtId="0" fontId="2" fillId="0" borderId="1" xfId="0" applyFont="1" applyBorder="1"/>
    <xf numFmtId="44" fontId="0" fillId="0" borderId="0" xfId="1" applyFont="1"/>
    <xf numFmtId="44" fontId="0" fillId="0" borderId="0" xfId="0" applyNumberFormat="1"/>
    <xf numFmtId="0" fontId="1" fillId="2" borderId="9" xfId="0" applyFont="1" applyFill="1" applyBorder="1"/>
    <xf numFmtId="44" fontId="0" fillId="0" borderId="0" xfId="1" applyFont="1" applyAlignment="1">
      <alignment vertical="top"/>
    </xf>
    <xf numFmtId="44" fontId="0" fillId="0" borderId="0" xfId="0" applyNumberFormat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quotePrefix="1" applyBorder="1"/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9" zoomScale="90" zoomScaleNormal="90" workbookViewId="0">
      <selection activeCell="B54" sqref="B54"/>
    </sheetView>
  </sheetViews>
  <sheetFormatPr defaultRowHeight="14.25" x14ac:dyDescent="0.45"/>
  <cols>
    <col min="1" max="1" width="25.1328125" customWidth="1"/>
    <col min="2" max="2" width="19.46484375" customWidth="1"/>
    <col min="3" max="3" width="15.19921875" bestFit="1" customWidth="1"/>
    <col min="4" max="4" width="10.46484375" bestFit="1" customWidth="1"/>
    <col min="5" max="5" width="31.33203125" customWidth="1"/>
    <col min="6" max="6" width="8.796875" bestFit="1" customWidth="1"/>
    <col min="8" max="8" width="9.53125" customWidth="1"/>
  </cols>
  <sheetData>
    <row r="1" spans="1:8" x14ac:dyDescent="0.45">
      <c r="A1" s="2" t="s">
        <v>5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36" t="s">
        <v>196</v>
      </c>
      <c r="H1" s="36" t="s">
        <v>197</v>
      </c>
    </row>
    <row r="2" spans="1:8" x14ac:dyDescent="0.45">
      <c r="A2" s="4" t="s">
        <v>12</v>
      </c>
      <c r="B2" s="4"/>
      <c r="C2" s="4" t="s">
        <v>13</v>
      </c>
      <c r="D2" s="6" t="s">
        <v>8</v>
      </c>
      <c r="E2" s="4" t="s">
        <v>195</v>
      </c>
      <c r="F2" s="4">
        <v>1</v>
      </c>
      <c r="G2" s="34">
        <v>0.1</v>
      </c>
      <c r="H2" s="35">
        <f>G2*F2</f>
        <v>0.1</v>
      </c>
    </row>
    <row r="3" spans="1:8" x14ac:dyDescent="0.45">
      <c r="A3" s="5" t="s">
        <v>6</v>
      </c>
      <c r="B3" s="4" t="s">
        <v>80</v>
      </c>
      <c r="C3" s="4" t="s">
        <v>7</v>
      </c>
      <c r="D3" s="6" t="s">
        <v>8</v>
      </c>
      <c r="E3" s="6" t="s">
        <v>17</v>
      </c>
      <c r="F3" s="4">
        <v>2</v>
      </c>
      <c r="G3" s="34">
        <v>0.1</v>
      </c>
      <c r="H3" s="35">
        <f t="shared" ref="H3:H54" si="0">G3*F3</f>
        <v>0.2</v>
      </c>
    </row>
    <row r="4" spans="1:8" ht="28.5" x14ac:dyDescent="0.45">
      <c r="A4" s="7" t="s">
        <v>9</v>
      </c>
      <c r="B4" s="20" t="s">
        <v>80</v>
      </c>
      <c r="C4" s="19" t="s">
        <v>11</v>
      </c>
      <c r="D4" s="21" t="s">
        <v>8</v>
      </c>
      <c r="E4" s="19" t="s">
        <v>10</v>
      </c>
      <c r="F4" s="19">
        <v>12</v>
      </c>
      <c r="G4" s="37">
        <v>3.5000000000000003E-2</v>
      </c>
      <c r="H4" s="38">
        <f t="shared" si="0"/>
        <v>0.42000000000000004</v>
      </c>
    </row>
    <row r="5" spans="1:8" x14ac:dyDescent="0.45">
      <c r="A5" s="4" t="s">
        <v>14</v>
      </c>
      <c r="B5" s="4"/>
      <c r="C5" s="4" t="s">
        <v>15</v>
      </c>
      <c r="D5" s="6" t="s">
        <v>8</v>
      </c>
      <c r="E5" s="4" t="s">
        <v>16</v>
      </c>
      <c r="F5" s="4">
        <v>1</v>
      </c>
      <c r="G5" s="34">
        <v>0.1</v>
      </c>
      <c r="H5" s="35">
        <f t="shared" si="0"/>
        <v>0.1</v>
      </c>
    </row>
    <row r="6" spans="1:8" x14ac:dyDescent="0.45">
      <c r="A6" s="1" t="s">
        <v>18</v>
      </c>
      <c r="B6" s="1"/>
      <c r="C6" s="1" t="s">
        <v>19</v>
      </c>
      <c r="D6" s="8" t="s">
        <v>8</v>
      </c>
      <c r="E6" s="4" t="s">
        <v>20</v>
      </c>
      <c r="F6" s="4">
        <v>5</v>
      </c>
      <c r="G6" s="34">
        <v>0.1</v>
      </c>
      <c r="H6" s="35">
        <f t="shared" si="0"/>
        <v>0.5</v>
      </c>
    </row>
    <row r="7" spans="1:8" x14ac:dyDescent="0.45">
      <c r="A7" s="1" t="s">
        <v>21</v>
      </c>
      <c r="B7" s="1"/>
      <c r="C7" s="1" t="s">
        <v>23</v>
      </c>
      <c r="D7" s="8" t="s">
        <v>8</v>
      </c>
      <c r="E7" s="4" t="s">
        <v>22</v>
      </c>
      <c r="F7" s="4">
        <v>1</v>
      </c>
      <c r="G7" s="34">
        <v>0.1</v>
      </c>
      <c r="H7" s="35">
        <f t="shared" si="0"/>
        <v>0.1</v>
      </c>
    </row>
    <row r="8" spans="1:8" x14ac:dyDescent="0.45">
      <c r="A8" s="1" t="s">
        <v>24</v>
      </c>
      <c r="B8" s="1"/>
      <c r="C8" s="1" t="s">
        <v>25</v>
      </c>
      <c r="D8" s="8" t="s">
        <v>8</v>
      </c>
      <c r="E8" s="4" t="s">
        <v>26</v>
      </c>
      <c r="F8" s="4">
        <v>1</v>
      </c>
      <c r="G8" s="34">
        <v>0.1</v>
      </c>
      <c r="H8" s="35">
        <f t="shared" si="0"/>
        <v>0.1</v>
      </c>
    </row>
    <row r="9" spans="1:8" x14ac:dyDescent="0.45">
      <c r="A9" s="1" t="s">
        <v>27</v>
      </c>
      <c r="B9" s="1"/>
      <c r="C9" s="1" t="s">
        <v>28</v>
      </c>
      <c r="D9" s="8" t="s">
        <v>8</v>
      </c>
      <c r="E9" s="4" t="s">
        <v>29</v>
      </c>
      <c r="F9" s="4">
        <v>1</v>
      </c>
      <c r="G9" s="34">
        <v>0.1</v>
      </c>
      <c r="H9" s="35">
        <f t="shared" si="0"/>
        <v>0.1</v>
      </c>
    </row>
    <row r="10" spans="1:8" x14ac:dyDescent="0.45">
      <c r="A10" s="1" t="s">
        <v>30</v>
      </c>
      <c r="B10" s="1"/>
      <c r="C10" s="1" t="s">
        <v>31</v>
      </c>
      <c r="D10" s="8" t="s">
        <v>8</v>
      </c>
      <c r="E10" s="4" t="s">
        <v>32</v>
      </c>
      <c r="F10" s="4">
        <v>1</v>
      </c>
      <c r="G10" s="34">
        <v>0.1</v>
      </c>
      <c r="H10" s="35">
        <f t="shared" si="0"/>
        <v>0.1</v>
      </c>
    </row>
    <row r="11" spans="1:8" x14ac:dyDescent="0.45">
      <c r="A11" s="1" t="s">
        <v>33</v>
      </c>
      <c r="B11" s="1"/>
      <c r="C11" s="1" t="s">
        <v>35</v>
      </c>
      <c r="D11" s="8" t="s">
        <v>8</v>
      </c>
      <c r="E11" s="4" t="s">
        <v>36</v>
      </c>
      <c r="F11" s="4">
        <v>1</v>
      </c>
      <c r="G11" s="34">
        <v>0.1</v>
      </c>
      <c r="H11" s="35">
        <f t="shared" si="0"/>
        <v>0.1</v>
      </c>
    </row>
    <row r="12" spans="1:8" x14ac:dyDescent="0.45">
      <c r="A12" s="1" t="s">
        <v>37</v>
      </c>
      <c r="B12" s="1"/>
      <c r="C12" s="9" t="s">
        <v>38</v>
      </c>
      <c r="D12" s="8" t="s">
        <v>8</v>
      </c>
      <c r="E12" s="4" t="s">
        <v>39</v>
      </c>
      <c r="F12" s="4">
        <v>1</v>
      </c>
      <c r="G12" s="34">
        <v>0.1</v>
      </c>
      <c r="H12" s="35">
        <f t="shared" si="0"/>
        <v>0.1</v>
      </c>
    </row>
    <row r="13" spans="1:8" x14ac:dyDescent="0.45">
      <c r="A13" s="1" t="s">
        <v>40</v>
      </c>
      <c r="B13" s="1"/>
      <c r="C13" s="1" t="s">
        <v>41</v>
      </c>
      <c r="D13" s="10">
        <v>1206</v>
      </c>
      <c r="E13" s="1" t="s">
        <v>42</v>
      </c>
      <c r="F13" s="1">
        <v>1</v>
      </c>
      <c r="G13" s="34">
        <v>0.27</v>
      </c>
      <c r="H13" s="35">
        <f t="shared" si="0"/>
        <v>0.27</v>
      </c>
    </row>
    <row r="14" spans="1:8" ht="14.65" thickBot="1" x14ac:dyDescent="0.5">
      <c r="A14" s="11" t="s">
        <v>43</v>
      </c>
      <c r="B14" s="11"/>
      <c r="C14" s="11" t="s">
        <v>44</v>
      </c>
      <c r="D14" s="12" t="s">
        <v>8</v>
      </c>
      <c r="E14" s="11" t="s">
        <v>45</v>
      </c>
      <c r="F14" s="11">
        <v>1</v>
      </c>
      <c r="G14" s="34">
        <v>0.1</v>
      </c>
      <c r="H14" s="35">
        <f t="shared" si="0"/>
        <v>0.1</v>
      </c>
    </row>
    <row r="15" spans="1:8" x14ac:dyDescent="0.45">
      <c r="A15" s="13" t="s">
        <v>46</v>
      </c>
      <c r="B15" s="13" t="s">
        <v>52</v>
      </c>
      <c r="C15" s="13" t="s">
        <v>47</v>
      </c>
      <c r="D15" s="14" t="s">
        <v>8</v>
      </c>
      <c r="E15" s="14" t="s">
        <v>48</v>
      </c>
      <c r="F15" s="13">
        <v>2</v>
      </c>
      <c r="G15" s="34">
        <v>0.1</v>
      </c>
      <c r="H15" s="35">
        <f t="shared" si="0"/>
        <v>0.2</v>
      </c>
    </row>
    <row r="16" spans="1:8" x14ac:dyDescent="0.45">
      <c r="A16" s="1" t="s">
        <v>49</v>
      </c>
      <c r="B16" s="1" t="s">
        <v>52</v>
      </c>
      <c r="C16" s="1" t="s">
        <v>51</v>
      </c>
      <c r="D16" s="8" t="s">
        <v>8</v>
      </c>
      <c r="E16" s="8" t="s">
        <v>53</v>
      </c>
      <c r="F16" s="1">
        <v>8</v>
      </c>
      <c r="G16" s="34">
        <v>4.2999999999999997E-2</v>
      </c>
      <c r="H16" s="35">
        <f t="shared" si="0"/>
        <v>0.34399999999999997</v>
      </c>
    </row>
    <row r="17" spans="1:8" x14ac:dyDescent="0.45">
      <c r="A17" s="1" t="s">
        <v>54</v>
      </c>
      <c r="B17" s="1" t="s">
        <v>50</v>
      </c>
      <c r="C17" s="1" t="s">
        <v>55</v>
      </c>
      <c r="D17" s="8" t="s">
        <v>8</v>
      </c>
      <c r="E17" s="8" t="s">
        <v>56</v>
      </c>
      <c r="F17" s="1">
        <v>2</v>
      </c>
      <c r="G17" s="34">
        <v>0.11</v>
      </c>
      <c r="H17" s="35">
        <f t="shared" si="0"/>
        <v>0.22</v>
      </c>
    </row>
    <row r="18" spans="1:8" x14ac:dyDescent="0.45">
      <c r="A18" s="1" t="s">
        <v>57</v>
      </c>
      <c r="B18" s="1" t="s">
        <v>50</v>
      </c>
      <c r="C18" s="1" t="s">
        <v>58</v>
      </c>
      <c r="D18" s="8" t="s">
        <v>8</v>
      </c>
      <c r="E18" s="8" t="s">
        <v>59</v>
      </c>
      <c r="F18" s="1">
        <v>3</v>
      </c>
      <c r="G18" s="34">
        <v>0.11</v>
      </c>
      <c r="H18" s="35">
        <f t="shared" si="0"/>
        <v>0.33</v>
      </c>
    </row>
    <row r="19" spans="1:8" x14ac:dyDescent="0.45">
      <c r="A19" s="1" t="s">
        <v>60</v>
      </c>
      <c r="B19" s="1" t="s">
        <v>62</v>
      </c>
      <c r="C19" s="1" t="s">
        <v>61</v>
      </c>
      <c r="D19" s="8" t="s">
        <v>8</v>
      </c>
      <c r="E19" s="8" t="s">
        <v>63</v>
      </c>
      <c r="F19" s="1">
        <v>2</v>
      </c>
      <c r="G19" s="34">
        <v>0.36</v>
      </c>
      <c r="H19" s="35">
        <f t="shared" si="0"/>
        <v>0.72</v>
      </c>
    </row>
    <row r="20" spans="1:8" x14ac:dyDescent="0.45">
      <c r="A20" s="1" t="s">
        <v>67</v>
      </c>
      <c r="B20" s="1" t="s">
        <v>69</v>
      </c>
      <c r="C20" s="1" t="s">
        <v>64</v>
      </c>
      <c r="D20" s="8" t="s">
        <v>66</v>
      </c>
      <c r="E20" s="8" t="s">
        <v>68</v>
      </c>
      <c r="F20" s="1">
        <v>2</v>
      </c>
      <c r="G20" s="34">
        <v>0.68</v>
      </c>
      <c r="H20" s="35">
        <f t="shared" si="0"/>
        <v>1.36</v>
      </c>
    </row>
    <row r="21" spans="1:8" x14ac:dyDescent="0.45">
      <c r="A21" s="4" t="s">
        <v>65</v>
      </c>
      <c r="B21" s="4" t="s">
        <v>52</v>
      </c>
      <c r="C21" s="1" t="s">
        <v>64</v>
      </c>
      <c r="D21" s="6" t="s">
        <v>8</v>
      </c>
      <c r="E21" s="4" t="s">
        <v>70</v>
      </c>
      <c r="F21" s="4">
        <v>2</v>
      </c>
      <c r="G21" s="34">
        <v>0.1</v>
      </c>
      <c r="H21" s="35">
        <f t="shared" si="0"/>
        <v>0.2</v>
      </c>
    </row>
    <row r="22" spans="1:8" x14ac:dyDescent="0.45">
      <c r="A22" s="1" t="s">
        <v>71</v>
      </c>
      <c r="B22" s="1" t="s">
        <v>69</v>
      </c>
      <c r="C22" s="1" t="s">
        <v>72</v>
      </c>
      <c r="D22" s="8" t="s">
        <v>8</v>
      </c>
      <c r="E22" s="8" t="s">
        <v>194</v>
      </c>
      <c r="F22" s="1">
        <v>11</v>
      </c>
      <c r="G22" s="34">
        <v>0.183</v>
      </c>
      <c r="H22" s="35">
        <f t="shared" si="0"/>
        <v>2.0129999999999999</v>
      </c>
    </row>
    <row r="23" spans="1:8" ht="14.65" thickBot="1" x14ac:dyDescent="0.5">
      <c r="A23" s="11" t="s">
        <v>73</v>
      </c>
      <c r="B23" s="11" t="s">
        <v>79</v>
      </c>
      <c r="C23" s="11" t="s">
        <v>74</v>
      </c>
      <c r="D23" s="15" t="s">
        <v>66</v>
      </c>
      <c r="E23" s="15" t="s">
        <v>78</v>
      </c>
      <c r="F23" s="11">
        <v>4</v>
      </c>
      <c r="G23" s="34">
        <v>1.17</v>
      </c>
      <c r="H23" s="35">
        <f t="shared" si="0"/>
        <v>4.68</v>
      </c>
    </row>
    <row r="24" spans="1:8" x14ac:dyDescent="0.45">
      <c r="A24" s="13" t="s">
        <v>75</v>
      </c>
      <c r="B24" s="13" t="s">
        <v>86</v>
      </c>
      <c r="C24" s="13" t="s">
        <v>76</v>
      </c>
      <c r="D24" s="14" t="s">
        <v>82</v>
      </c>
      <c r="E24" s="14" t="s">
        <v>81</v>
      </c>
      <c r="F24" s="13">
        <v>2</v>
      </c>
      <c r="G24" s="34">
        <v>0.42</v>
      </c>
      <c r="H24" s="35">
        <f t="shared" si="0"/>
        <v>0.84</v>
      </c>
    </row>
    <row r="25" spans="1:8" ht="14.65" thickBot="1" x14ac:dyDescent="0.5">
      <c r="A25" s="11" t="s">
        <v>83</v>
      </c>
      <c r="B25" s="11" t="s">
        <v>87</v>
      </c>
      <c r="C25" s="11" t="s">
        <v>84</v>
      </c>
      <c r="D25" s="15" t="s">
        <v>77</v>
      </c>
      <c r="E25" s="11" t="s">
        <v>85</v>
      </c>
      <c r="F25" s="11">
        <v>3</v>
      </c>
      <c r="G25" s="34">
        <v>0.34</v>
      </c>
      <c r="H25" s="35">
        <f t="shared" si="0"/>
        <v>1.02</v>
      </c>
    </row>
    <row r="26" spans="1:8" ht="14.65" thickBot="1" x14ac:dyDescent="0.5">
      <c r="A26" s="16" t="s">
        <v>88</v>
      </c>
      <c r="B26" s="16" t="s">
        <v>89</v>
      </c>
      <c r="C26" s="17" t="s">
        <v>90</v>
      </c>
      <c r="D26" s="17" t="s">
        <v>8</v>
      </c>
      <c r="E26" s="17" t="s">
        <v>91</v>
      </c>
      <c r="F26" s="16">
        <v>1</v>
      </c>
      <c r="G26" s="34">
        <v>0.12</v>
      </c>
      <c r="H26" s="35">
        <f t="shared" si="0"/>
        <v>0.12</v>
      </c>
    </row>
    <row r="27" spans="1:8" x14ac:dyDescent="0.45">
      <c r="A27" s="13" t="s">
        <v>92</v>
      </c>
      <c r="B27" s="13" t="s">
        <v>93</v>
      </c>
      <c r="C27" s="13" t="s">
        <v>94</v>
      </c>
      <c r="D27" s="13" t="s">
        <v>106</v>
      </c>
      <c r="E27" s="13" t="s">
        <v>95</v>
      </c>
      <c r="F27" s="13">
        <v>1</v>
      </c>
      <c r="G27" s="34">
        <v>1.97</v>
      </c>
      <c r="H27" s="35">
        <f t="shared" si="0"/>
        <v>1.97</v>
      </c>
    </row>
    <row r="28" spans="1:8" ht="28.5" x14ac:dyDescent="0.45">
      <c r="A28" s="18" t="s">
        <v>96</v>
      </c>
      <c r="B28" s="18" t="s">
        <v>97</v>
      </c>
      <c r="C28" s="7" t="s">
        <v>107</v>
      </c>
      <c r="D28" s="18" t="s">
        <v>108</v>
      </c>
      <c r="E28" s="18" t="s">
        <v>98</v>
      </c>
      <c r="F28" s="18">
        <v>1</v>
      </c>
      <c r="G28" s="37">
        <v>3.09</v>
      </c>
      <c r="H28" s="38">
        <f t="shared" si="0"/>
        <v>3.09</v>
      </c>
    </row>
    <row r="29" spans="1:8" ht="42.75" x14ac:dyDescent="0.45">
      <c r="A29" s="18" t="s">
        <v>99</v>
      </c>
      <c r="B29" s="18" t="s">
        <v>100</v>
      </c>
      <c r="C29" s="22" t="s">
        <v>109</v>
      </c>
      <c r="D29" s="18" t="s">
        <v>110</v>
      </c>
      <c r="E29" s="18" t="s">
        <v>101</v>
      </c>
      <c r="F29" s="18">
        <v>1</v>
      </c>
      <c r="G29" s="37">
        <v>0.78</v>
      </c>
      <c r="H29" s="38">
        <f t="shared" si="0"/>
        <v>0.78</v>
      </c>
    </row>
    <row r="30" spans="1:8" ht="28.9" thickBot="1" x14ac:dyDescent="0.5">
      <c r="A30" s="23" t="s">
        <v>102</v>
      </c>
      <c r="B30" s="23" t="s">
        <v>103</v>
      </c>
      <c r="C30" s="24" t="s">
        <v>104</v>
      </c>
      <c r="D30" s="24" t="s">
        <v>125</v>
      </c>
      <c r="E30" s="23" t="s">
        <v>105</v>
      </c>
      <c r="F30" s="23">
        <v>1</v>
      </c>
      <c r="G30" s="37">
        <v>0.46</v>
      </c>
      <c r="H30" s="38">
        <f t="shared" si="0"/>
        <v>0.46</v>
      </c>
    </row>
    <row r="31" spans="1:8" x14ac:dyDescent="0.45">
      <c r="A31" s="13" t="s">
        <v>111</v>
      </c>
      <c r="B31" s="13" t="s">
        <v>127</v>
      </c>
      <c r="C31" s="13" t="s">
        <v>112</v>
      </c>
      <c r="D31" s="14" t="s">
        <v>113</v>
      </c>
      <c r="E31" s="14" t="s">
        <v>114</v>
      </c>
      <c r="F31" s="13">
        <v>1</v>
      </c>
      <c r="G31" s="34">
        <v>1.41</v>
      </c>
      <c r="H31" s="35">
        <f t="shared" si="0"/>
        <v>1.41</v>
      </c>
    </row>
    <row r="32" spans="1:8" x14ac:dyDescent="0.45">
      <c r="A32" s="1" t="s">
        <v>115</v>
      </c>
      <c r="B32" s="1" t="s">
        <v>128</v>
      </c>
      <c r="C32" s="1" t="s">
        <v>116</v>
      </c>
      <c r="D32" s="8" t="s">
        <v>129</v>
      </c>
      <c r="E32" s="1" t="s">
        <v>126</v>
      </c>
      <c r="F32" s="1">
        <v>1</v>
      </c>
      <c r="G32" s="34">
        <v>1.2</v>
      </c>
      <c r="H32" s="35">
        <f t="shared" si="0"/>
        <v>1.2</v>
      </c>
    </row>
    <row r="33" spans="1:8" x14ac:dyDescent="0.45">
      <c r="A33" s="1" t="s">
        <v>117</v>
      </c>
      <c r="B33" s="1" t="s">
        <v>118</v>
      </c>
      <c r="C33" s="1" t="s">
        <v>119</v>
      </c>
      <c r="D33" s="8" t="s">
        <v>8</v>
      </c>
      <c r="E33" s="8" t="s">
        <v>120</v>
      </c>
      <c r="F33" s="1">
        <v>1</v>
      </c>
      <c r="G33" s="34">
        <v>0.34</v>
      </c>
      <c r="H33" s="35">
        <f t="shared" si="0"/>
        <v>0.34</v>
      </c>
    </row>
    <row r="34" spans="1:8" ht="14.65" thickBot="1" x14ac:dyDescent="0.5">
      <c r="A34" s="11" t="s">
        <v>121</v>
      </c>
      <c r="B34" s="11" t="s">
        <v>122</v>
      </c>
      <c r="C34" s="11" t="s">
        <v>123</v>
      </c>
      <c r="D34" s="15" t="s">
        <v>8</v>
      </c>
      <c r="E34" s="15" t="s">
        <v>124</v>
      </c>
      <c r="F34" s="11">
        <v>1</v>
      </c>
      <c r="G34" s="34">
        <v>0.34</v>
      </c>
      <c r="H34" s="35">
        <f t="shared" si="0"/>
        <v>0.34</v>
      </c>
    </row>
    <row r="35" spans="1:8" x14ac:dyDescent="0.45">
      <c r="A35" s="13" t="s">
        <v>130</v>
      </c>
      <c r="B35" s="13" t="s">
        <v>131</v>
      </c>
      <c r="C35" s="13" t="s">
        <v>132</v>
      </c>
      <c r="D35" s="13" t="s">
        <v>146</v>
      </c>
      <c r="E35" s="13" t="s">
        <v>133</v>
      </c>
      <c r="F35" s="13">
        <v>3</v>
      </c>
      <c r="G35" s="34">
        <v>0.51</v>
      </c>
      <c r="H35" s="35">
        <f t="shared" si="0"/>
        <v>1.53</v>
      </c>
    </row>
    <row r="36" spans="1:8" x14ac:dyDescent="0.45">
      <c r="A36" s="1" t="s">
        <v>134</v>
      </c>
      <c r="B36" s="1" t="s">
        <v>135</v>
      </c>
      <c r="C36" s="1" t="s">
        <v>136</v>
      </c>
      <c r="D36" s="1" t="s">
        <v>146</v>
      </c>
      <c r="E36" s="1" t="s">
        <v>137</v>
      </c>
      <c r="F36" s="1">
        <v>5</v>
      </c>
      <c r="G36" s="34">
        <v>0.627</v>
      </c>
      <c r="H36" s="35">
        <f t="shared" si="0"/>
        <v>3.1349999999999998</v>
      </c>
    </row>
    <row r="37" spans="1:8" x14ac:dyDescent="0.45">
      <c r="A37" s="1" t="s">
        <v>138</v>
      </c>
      <c r="B37" s="1" t="s">
        <v>139</v>
      </c>
      <c r="C37" s="1" t="s">
        <v>140</v>
      </c>
      <c r="D37" s="1" t="s">
        <v>147</v>
      </c>
      <c r="E37" s="1" t="s">
        <v>141</v>
      </c>
      <c r="F37" s="1">
        <v>1</v>
      </c>
      <c r="G37" s="34">
        <v>0.76</v>
      </c>
      <c r="H37" s="35">
        <f t="shared" si="0"/>
        <v>0.76</v>
      </c>
    </row>
    <row r="38" spans="1:8" x14ac:dyDescent="0.45">
      <c r="A38" s="1" t="s">
        <v>142</v>
      </c>
      <c r="B38" s="1" t="s">
        <v>145</v>
      </c>
      <c r="C38" s="1" t="s">
        <v>151</v>
      </c>
      <c r="D38" s="8" t="s">
        <v>149</v>
      </c>
      <c r="E38" t="s">
        <v>150</v>
      </c>
      <c r="F38" s="1">
        <v>2</v>
      </c>
      <c r="G38" s="34">
        <v>0.5</v>
      </c>
      <c r="H38" s="35">
        <f t="shared" si="0"/>
        <v>1</v>
      </c>
    </row>
    <row r="39" spans="1:8" ht="14.65" thickBot="1" x14ac:dyDescent="0.5">
      <c r="A39" s="11" t="s">
        <v>143</v>
      </c>
      <c r="B39" s="11" t="s">
        <v>145</v>
      </c>
      <c r="C39" s="11" t="s">
        <v>144</v>
      </c>
      <c r="D39" s="15" t="s">
        <v>149</v>
      </c>
      <c r="E39" s="11" t="s">
        <v>148</v>
      </c>
      <c r="F39" s="11">
        <v>2</v>
      </c>
      <c r="G39" s="34">
        <v>0.25</v>
      </c>
      <c r="H39" s="35">
        <f t="shared" si="0"/>
        <v>0.5</v>
      </c>
    </row>
    <row r="40" spans="1:8" x14ac:dyDescent="0.45">
      <c r="A40" s="25" t="s">
        <v>152</v>
      </c>
      <c r="B40" s="26" t="s">
        <v>153</v>
      </c>
      <c r="C40" s="26" t="s">
        <v>154</v>
      </c>
      <c r="D40" s="27" t="s">
        <v>155</v>
      </c>
      <c r="E40" s="26" t="s">
        <v>156</v>
      </c>
      <c r="F40" s="26">
        <v>1</v>
      </c>
      <c r="G40" s="34">
        <f>6.7/50</f>
        <v>0.13400000000000001</v>
      </c>
      <c r="H40" s="35">
        <f t="shared" si="0"/>
        <v>0.13400000000000001</v>
      </c>
    </row>
    <row r="41" spans="1:8" x14ac:dyDescent="0.45">
      <c r="A41" s="28" t="s">
        <v>157</v>
      </c>
      <c r="B41" s="29" t="s">
        <v>184</v>
      </c>
      <c r="C41" s="29" t="s">
        <v>158</v>
      </c>
      <c r="D41" s="30" t="s">
        <v>183</v>
      </c>
      <c r="E41" s="30" t="s">
        <v>156</v>
      </c>
      <c r="F41" s="29">
        <v>1</v>
      </c>
      <c r="G41" s="34">
        <v>1.19</v>
      </c>
      <c r="H41" s="35">
        <f t="shared" si="0"/>
        <v>1.19</v>
      </c>
    </row>
    <row r="42" spans="1:8" x14ac:dyDescent="0.45">
      <c r="A42" s="28" t="s">
        <v>159</v>
      </c>
      <c r="B42" s="29" t="s">
        <v>198</v>
      </c>
      <c r="C42" s="29" t="s">
        <v>160</v>
      </c>
      <c r="D42" s="30" t="s">
        <v>185</v>
      </c>
      <c r="E42" s="30" t="s">
        <v>161</v>
      </c>
      <c r="F42" s="29">
        <v>1</v>
      </c>
      <c r="G42" s="34">
        <v>5.57</v>
      </c>
      <c r="H42" s="35">
        <f t="shared" si="0"/>
        <v>5.57</v>
      </c>
    </row>
    <row r="43" spans="1:8" x14ac:dyDescent="0.45">
      <c r="A43" s="28" t="s">
        <v>162</v>
      </c>
      <c r="B43" s="29" t="s">
        <v>181</v>
      </c>
      <c r="C43" s="29" t="s">
        <v>163</v>
      </c>
      <c r="D43" s="30" t="s">
        <v>186</v>
      </c>
      <c r="E43" s="30" t="s">
        <v>164</v>
      </c>
      <c r="F43" s="29">
        <v>1</v>
      </c>
      <c r="G43" s="34">
        <v>4.79</v>
      </c>
      <c r="H43" s="35">
        <f t="shared" si="0"/>
        <v>4.79</v>
      </c>
    </row>
    <row r="44" spans="1:8" x14ac:dyDescent="0.45">
      <c r="A44" s="28" t="s">
        <v>165</v>
      </c>
      <c r="B44" s="29" t="s">
        <v>34</v>
      </c>
      <c r="C44" s="29" t="s">
        <v>166</v>
      </c>
      <c r="D44" s="30" t="s">
        <v>155</v>
      </c>
      <c r="E44" s="30" t="s">
        <v>156</v>
      </c>
      <c r="F44" s="29">
        <v>1</v>
      </c>
      <c r="G44" s="34">
        <v>1</v>
      </c>
      <c r="H44" s="35">
        <f t="shared" si="0"/>
        <v>1</v>
      </c>
    </row>
    <row r="45" spans="1:8" x14ac:dyDescent="0.45">
      <c r="A45" s="28" t="s">
        <v>167</v>
      </c>
      <c r="B45" s="29" t="s">
        <v>182</v>
      </c>
      <c r="C45" s="29" t="s">
        <v>168</v>
      </c>
      <c r="D45" s="30" t="s">
        <v>187</v>
      </c>
      <c r="E45" s="29" t="s">
        <v>169</v>
      </c>
      <c r="F45" s="29">
        <v>1</v>
      </c>
      <c r="G45" s="34">
        <v>1.21</v>
      </c>
      <c r="H45" s="35">
        <f t="shared" si="0"/>
        <v>1.21</v>
      </c>
    </row>
    <row r="46" spans="1:8" ht="14.65" thickBot="1" x14ac:dyDescent="0.5">
      <c r="A46" s="31" t="s">
        <v>170</v>
      </c>
      <c r="B46" s="31"/>
      <c r="C46" s="31"/>
      <c r="D46" s="31"/>
      <c r="E46" s="31"/>
      <c r="F46" s="31"/>
      <c r="G46" s="34"/>
      <c r="H46" s="35"/>
    </row>
    <row r="47" spans="1:8" x14ac:dyDescent="0.45">
      <c r="A47" s="25" t="s">
        <v>171</v>
      </c>
      <c r="B47" s="26" t="s">
        <v>172</v>
      </c>
      <c r="C47" s="26"/>
      <c r="D47" s="26"/>
      <c r="E47" s="26" t="s">
        <v>173</v>
      </c>
      <c r="F47" s="26">
        <v>1</v>
      </c>
      <c r="G47" s="34">
        <v>9.9499999999999993</v>
      </c>
      <c r="H47" s="35">
        <f t="shared" si="0"/>
        <v>9.9499999999999993</v>
      </c>
    </row>
    <row r="48" spans="1:8" x14ac:dyDescent="0.45">
      <c r="A48" s="32" t="s">
        <v>174</v>
      </c>
      <c r="B48" s="33"/>
      <c r="C48" s="33"/>
      <c r="D48" s="33"/>
      <c r="E48" s="29" t="s">
        <v>188</v>
      </c>
      <c r="F48" s="29">
        <v>1</v>
      </c>
      <c r="G48" s="34">
        <v>15</v>
      </c>
      <c r="H48" s="35">
        <f t="shared" si="0"/>
        <v>15</v>
      </c>
    </row>
    <row r="49" spans="1:8" ht="42.75" x14ac:dyDescent="0.45">
      <c r="A49" s="41" t="s">
        <v>199</v>
      </c>
      <c r="B49" s="18" t="s">
        <v>200</v>
      </c>
      <c r="C49" s="33"/>
      <c r="D49" s="33"/>
      <c r="E49" s="39" t="s">
        <v>201</v>
      </c>
      <c r="F49" s="40">
        <v>1</v>
      </c>
      <c r="G49" s="37">
        <v>5</v>
      </c>
      <c r="H49" s="38">
        <f t="shared" si="0"/>
        <v>5</v>
      </c>
    </row>
    <row r="50" spans="1:8" x14ac:dyDescent="0.45">
      <c r="A50" s="28" t="s">
        <v>175</v>
      </c>
      <c r="B50" s="29" t="s">
        <v>176</v>
      </c>
      <c r="C50" s="29"/>
      <c r="D50" s="42"/>
      <c r="E50" s="29" t="s">
        <v>177</v>
      </c>
      <c r="F50" s="29">
        <v>1</v>
      </c>
      <c r="G50" s="34">
        <v>6.99</v>
      </c>
      <c r="H50" s="35">
        <f t="shared" si="0"/>
        <v>6.99</v>
      </c>
    </row>
    <row r="51" spans="1:8" ht="19.5" customHeight="1" x14ac:dyDescent="0.45">
      <c r="A51" s="28" t="s">
        <v>178</v>
      </c>
      <c r="B51" s="46" t="s">
        <v>202</v>
      </c>
      <c r="C51" s="29"/>
      <c r="D51" s="42"/>
      <c r="E51" s="49" t="s">
        <v>189</v>
      </c>
      <c r="F51" s="29">
        <v>1</v>
      </c>
      <c r="G51" s="34">
        <v>12.45</v>
      </c>
      <c r="H51" s="35">
        <f t="shared" si="0"/>
        <v>12.45</v>
      </c>
    </row>
    <row r="52" spans="1:8" ht="21.75" customHeight="1" x14ac:dyDescent="0.45">
      <c r="A52" s="28" t="s">
        <v>179</v>
      </c>
      <c r="B52" s="47"/>
      <c r="C52" s="29"/>
      <c r="D52" s="42"/>
      <c r="E52" s="50"/>
      <c r="F52" s="29">
        <v>1</v>
      </c>
      <c r="G52" s="34">
        <v>12.45</v>
      </c>
      <c r="H52" s="35">
        <f t="shared" si="0"/>
        <v>12.45</v>
      </c>
    </row>
    <row r="53" spans="1:8" ht="21.4" customHeight="1" x14ac:dyDescent="0.45">
      <c r="A53" s="28" t="s">
        <v>180</v>
      </c>
      <c r="B53" s="48"/>
      <c r="C53" s="29"/>
      <c r="D53" s="42"/>
      <c r="E53" s="51"/>
      <c r="F53" s="29">
        <v>1</v>
      </c>
      <c r="G53" s="34">
        <v>12.45</v>
      </c>
      <c r="H53" s="35">
        <f t="shared" si="0"/>
        <v>12.45</v>
      </c>
    </row>
    <row r="54" spans="1:8" x14ac:dyDescent="0.45">
      <c r="A54" s="45" t="s">
        <v>190</v>
      </c>
      <c r="B54" s="29" t="s">
        <v>191</v>
      </c>
      <c r="C54" s="29" t="s">
        <v>193</v>
      </c>
      <c r="D54" s="43"/>
      <c r="E54" s="4" t="s">
        <v>192</v>
      </c>
      <c r="F54" s="4">
        <v>1</v>
      </c>
      <c r="G54" s="34">
        <f>18.36/20</f>
        <v>0.91799999999999993</v>
      </c>
      <c r="H54" s="35">
        <f t="shared" si="0"/>
        <v>0.91799999999999993</v>
      </c>
    </row>
    <row r="55" spans="1:8" x14ac:dyDescent="0.45">
      <c r="A55" s="44"/>
      <c r="B55" s="44"/>
      <c r="C55" s="44"/>
      <c r="D55" s="4"/>
      <c r="E55" s="4"/>
      <c r="F55" s="4"/>
    </row>
    <row r="56" spans="1:8" x14ac:dyDescent="0.45">
      <c r="A56" s="4"/>
      <c r="B56" s="4"/>
      <c r="C56" s="4"/>
      <c r="D56" s="4"/>
      <c r="E56" s="4"/>
      <c r="F56" s="4"/>
      <c r="H56" s="35">
        <f>SUM(H2:H55)</f>
        <v>119.95400000000001</v>
      </c>
    </row>
    <row r="57" spans="1:8" x14ac:dyDescent="0.45">
      <c r="A57" s="4"/>
      <c r="B57" s="4"/>
      <c r="C57" s="4"/>
      <c r="D57" s="4"/>
      <c r="E57" s="4"/>
      <c r="F57" s="4"/>
    </row>
    <row r="58" spans="1:8" x14ac:dyDescent="0.45">
      <c r="A58" s="4"/>
      <c r="B58" s="4"/>
      <c r="C58" s="4"/>
      <c r="D58" s="4"/>
      <c r="E58" s="4"/>
      <c r="F58" s="4"/>
    </row>
    <row r="59" spans="1:8" x14ac:dyDescent="0.45">
      <c r="A59" s="4"/>
      <c r="B59" s="4"/>
      <c r="C59" s="4"/>
      <c r="D59" s="4"/>
      <c r="E59" s="4"/>
      <c r="F59" s="4"/>
    </row>
    <row r="60" spans="1:8" x14ac:dyDescent="0.45">
      <c r="A60" s="4"/>
      <c r="B60" s="4"/>
      <c r="C60" s="4"/>
      <c r="D60" s="4"/>
      <c r="E60" s="4"/>
      <c r="F60" s="4"/>
    </row>
    <row r="61" spans="1:8" x14ac:dyDescent="0.45">
      <c r="A61" s="4"/>
      <c r="B61" s="4"/>
      <c r="C61" s="4"/>
      <c r="D61" s="4"/>
      <c r="E61" s="4"/>
      <c r="F61" s="4"/>
    </row>
  </sheetData>
  <mergeCells count="2">
    <mergeCell ref="B51:B53"/>
    <mergeCell ref="E51:E53"/>
  </mergeCells>
  <pageMargins left="0.7" right="0.7" top="0.75" bottom="0.75" header="0.3" footer="0.3"/>
  <pageSetup orientation="portrait" horizontalDpi="0" verticalDpi="0" r:id="rId1"/>
  <ignoredErrors>
    <ignoredError sqref="D2:D12 D14:D23 D26 D31 D33:D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</dc:creator>
  <cp:lastModifiedBy>Del Hatch</cp:lastModifiedBy>
  <dcterms:created xsi:type="dcterms:W3CDTF">2024-05-14T00:28:17Z</dcterms:created>
  <dcterms:modified xsi:type="dcterms:W3CDTF">2024-05-22T04:28:17Z</dcterms:modified>
</cp:coreProperties>
</file>