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del\dev\slalom\SlalomTracker\"/>
    </mc:Choice>
  </mc:AlternateContent>
  <bookViews>
    <workbookView xWindow="0" yWindow="0" windowWidth="27048" windowHeight="13368" activeTab="1" xr2:uid="{C930A70E-E2D8-4CAE-B55C-66235AD44DC8}"/>
  </bookViews>
  <sheets>
    <sheet name="Sheet1" sheetId="1" r:id="rId1"/>
    <sheet name="Sheet2" sheetId="2" r:id="rId2"/>
    <sheet name="Sheet3" sheetId="3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8" i="2" l="1"/>
  <c r="Q57" i="2"/>
  <c r="N20" i="2"/>
  <c r="O20" i="2" s="1"/>
  <c r="M7" i="2"/>
  <c r="N7" i="2" s="1"/>
  <c r="O7" i="2" s="1"/>
  <c r="M8" i="2"/>
  <c r="N8" i="2" s="1"/>
  <c r="O8" i="2" s="1"/>
  <c r="M9" i="2"/>
  <c r="N9" i="2" s="1"/>
  <c r="O9" i="2" s="1"/>
  <c r="M10" i="2"/>
  <c r="N10" i="2" s="1"/>
  <c r="O10" i="2" s="1"/>
  <c r="M11" i="2"/>
  <c r="N11" i="2" s="1"/>
  <c r="O11" i="2" s="1"/>
  <c r="M12" i="2"/>
  <c r="N12" i="2" s="1"/>
  <c r="O12" i="2" s="1"/>
  <c r="M13" i="2"/>
  <c r="N13" i="2" s="1"/>
  <c r="O13" i="2" s="1"/>
  <c r="M14" i="2"/>
  <c r="N14" i="2" s="1"/>
  <c r="O14" i="2" s="1"/>
  <c r="M15" i="2"/>
  <c r="N15" i="2" s="1"/>
  <c r="O15" i="2" s="1"/>
  <c r="M16" i="2"/>
  <c r="N16" i="2" s="1"/>
  <c r="O16" i="2" s="1"/>
  <c r="M17" i="2"/>
  <c r="N17" i="2" s="1"/>
  <c r="O17" i="2" s="1"/>
  <c r="M18" i="2"/>
  <c r="N18" i="2" s="1"/>
  <c r="O18" i="2" s="1"/>
  <c r="M19" i="2"/>
  <c r="N19" i="2" s="1"/>
  <c r="O19" i="2" s="1"/>
  <c r="M20" i="2"/>
  <c r="M21" i="2"/>
  <c r="N21" i="2" s="1"/>
  <c r="O21" i="2" s="1"/>
  <c r="M22" i="2"/>
  <c r="N22" i="2" s="1"/>
  <c r="O22" i="2" s="1"/>
  <c r="M23" i="2"/>
  <c r="N23" i="2" s="1"/>
  <c r="O23" i="2" s="1"/>
  <c r="M24" i="2"/>
  <c r="N24" i="2" s="1"/>
  <c r="O24" i="2" s="1"/>
  <c r="M25" i="2"/>
  <c r="N25" i="2" s="1"/>
  <c r="O25" i="2" s="1"/>
  <c r="M26" i="2"/>
  <c r="N26" i="2" s="1"/>
  <c r="O26" i="2" s="1"/>
  <c r="M27" i="2"/>
  <c r="N27" i="2" s="1"/>
  <c r="O27" i="2" s="1"/>
  <c r="M28" i="2"/>
  <c r="N28" i="2" s="1"/>
  <c r="O28" i="2" s="1"/>
  <c r="M29" i="2"/>
  <c r="N29" i="2" s="1"/>
  <c r="O29" i="2" s="1"/>
  <c r="M30" i="2"/>
  <c r="N30" i="2" s="1"/>
  <c r="O30" i="2" s="1"/>
  <c r="M31" i="2"/>
  <c r="N31" i="2" s="1"/>
  <c r="O31" i="2" s="1"/>
  <c r="M32" i="2"/>
  <c r="N32" i="2" s="1"/>
  <c r="O32" i="2" s="1"/>
  <c r="M33" i="2"/>
  <c r="N33" i="2" s="1"/>
  <c r="O33" i="2" s="1"/>
  <c r="M34" i="2"/>
  <c r="N34" i="2" s="1"/>
  <c r="O34" i="2" s="1"/>
  <c r="M6" i="2"/>
  <c r="N6" i="2" s="1"/>
  <c r="O6" i="2" s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6" i="2"/>
  <c r="E6" i="2"/>
  <c r="D9" i="2"/>
  <c r="D8" i="2"/>
  <c r="D7" i="2"/>
  <c r="D6" i="2"/>
  <c r="B5" i="3" l="1"/>
  <c r="B6" i="3"/>
  <c r="B7" i="3"/>
  <c r="B8" i="3"/>
  <c r="B9" i="3"/>
  <c r="B4" i="3"/>
  <c r="A5" i="3"/>
  <c r="A18" i="1"/>
  <c r="F13" i="1"/>
  <c r="E13" i="1"/>
  <c r="F7" i="1"/>
  <c r="F8" i="1"/>
  <c r="F9" i="1"/>
  <c r="F10" i="1"/>
  <c r="F6" i="1"/>
  <c r="E12" i="1"/>
  <c r="A4" i="1"/>
  <c r="A2" i="1"/>
</calcChain>
</file>

<file path=xl/sharedStrings.xml><?xml version="1.0" encoding="utf-8"?>
<sst xmlns="http://schemas.openxmlformats.org/spreadsheetml/2006/main" count="17" uniqueCount="17">
  <si>
    <t>Degress / Radian</t>
  </si>
  <si>
    <t>Radian / second</t>
  </si>
  <si>
    <t>Degrees Travelled in a second</t>
  </si>
  <si>
    <t>Can you calculate the apex of the handle?</t>
  </si>
  <si>
    <t>Can you accurately measure travel around the pilon</t>
  </si>
  <si>
    <t>average</t>
  </si>
  <si>
    <t>sum</t>
  </si>
  <si>
    <t>rad/sec</t>
  </si>
  <si>
    <t>distance in degrees (200ms)</t>
  </si>
  <si>
    <t>Angle at handle apex</t>
  </si>
  <si>
    <t>Y:</t>
  </si>
  <si>
    <t>Debug Trace:</t>
  </si>
  <si>
    <t>X: Apex:43.4325365577898</t>
  </si>
  <si>
    <t>11 readings from buoy to buoy.</t>
  </si>
  <si>
    <t>Fastest at CL (11.5m)</t>
  </si>
  <si>
    <t>Slowest at 0m AND 23m</t>
  </si>
  <si>
    <t>Distance to the buoy 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</si>
</sst>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Sheet2!$A$5:$A$82</c:f>
              <c:numCache>
                <c:formatCode>General</c:formatCode>
                <c:ptCount val="78"/>
                <c:pt idx="0">
                  <c:v>11.5</c:v>
                </c:pt>
                <c:pt idx="1">
                  <c:v>14.167485776348499</c:v>
                </c:pt>
                <c:pt idx="2">
                  <c:v>16.5798431706679</c:v>
                </c:pt>
                <c:pt idx="3">
                  <c:v>18.421368091779001</c:v>
                </c:pt>
                <c:pt idx="4">
                  <c:v>19.652185422055201</c:v>
                </c:pt>
                <c:pt idx="5">
                  <c:v>20.412405810948599</c:v>
                </c:pt>
                <c:pt idx="6">
                  <c:v>20.960862299453002</c:v>
                </c:pt>
                <c:pt idx="7">
                  <c:v>21.492731442149299</c:v>
                </c:pt>
                <c:pt idx="8">
                  <c:v>22.007080734460899</c:v>
                </c:pt>
                <c:pt idx="9">
                  <c:v>22.503008388653399</c:v>
                </c:pt>
                <c:pt idx="10">
                  <c:v>22.9796449149026</c:v>
                </c:pt>
                <c:pt idx="11">
                  <c:v>23.436154645736298</c:v>
                </c:pt>
                <c:pt idx="12">
                  <c:v>22.9796449149026</c:v>
                </c:pt>
                <c:pt idx="13">
                  <c:v>22.503008388653399</c:v>
                </c:pt>
                <c:pt idx="14">
                  <c:v>22.007080734460899</c:v>
                </c:pt>
                <c:pt idx="15">
                  <c:v>21.492731442149299</c:v>
                </c:pt>
                <c:pt idx="16">
                  <c:v>20.960862299453002</c:v>
                </c:pt>
                <c:pt idx="17">
                  <c:v>20.412405810948599</c:v>
                </c:pt>
                <c:pt idx="18">
                  <c:v>19.848323563132901</c:v>
                </c:pt>
                <c:pt idx="19">
                  <c:v>19.145002009235501</c:v>
                </c:pt>
                <c:pt idx="20">
                  <c:v>18.148985680353402</c:v>
                </c:pt>
                <c:pt idx="21">
                  <c:v>16.761972658569199</c:v>
                </c:pt>
                <c:pt idx="22">
                  <c:v>14.8977417973766</c:v>
                </c:pt>
                <c:pt idx="23">
                  <c:v>12.552448156691399</c:v>
                </c:pt>
                <c:pt idx="24">
                  <c:v>9.9055444313351408</c:v>
                </c:pt>
                <c:pt idx="25">
                  <c:v>7.3394033604118798</c:v>
                </c:pt>
                <c:pt idx="26">
                  <c:v>5.2462415783782301</c:v>
                </c:pt>
                <c:pt idx="27">
                  <c:v>3.7792919139369898</c:v>
                </c:pt>
                <c:pt idx="28">
                  <c:v>2.8495729490710699</c:v>
                </c:pt>
                <c:pt idx="29">
                  <c:v>2.2899573744474599</c:v>
                </c:pt>
                <c:pt idx="30">
                  <c:v>1.75032428312619</c:v>
                </c:pt>
                <c:pt idx="31">
                  <c:v>1.2277849024534</c:v>
                </c:pt>
                <c:pt idx="32">
                  <c:v>0.72325537951285301</c:v>
                </c:pt>
                <c:pt idx="33">
                  <c:v>0.23762028543586</c:v>
                </c:pt>
                <c:pt idx="34">
                  <c:v>-0.22826893548138799</c:v>
                </c:pt>
                <c:pt idx="35">
                  <c:v>0.23762028543586</c:v>
                </c:pt>
                <c:pt idx="36">
                  <c:v>0.72325537951285301</c:v>
                </c:pt>
                <c:pt idx="37">
                  <c:v>1.2277849024534</c:v>
                </c:pt>
                <c:pt idx="38">
                  <c:v>1.75032428312619</c:v>
                </c:pt>
                <c:pt idx="39">
                  <c:v>2.2899573744474599</c:v>
                </c:pt>
                <c:pt idx="40">
                  <c:v>2.8457380596244799</c:v>
                </c:pt>
                <c:pt idx="41">
                  <c:v>3.4190916060569201</c:v>
                </c:pt>
                <c:pt idx="42">
                  <c:v>4.2348952605293801</c:v>
                </c:pt>
                <c:pt idx="43">
                  <c:v>5.3839039369916204</c:v>
                </c:pt>
                <c:pt idx="44">
                  <c:v>6.9647564936593804</c:v>
                </c:pt>
                <c:pt idx="45">
                  <c:v>9.0402778197022702</c:v>
                </c:pt>
                <c:pt idx="46">
                  <c:v>11.5483382493468</c:v>
                </c:pt>
                <c:pt idx="47">
                  <c:v>14.2150736288069</c:v>
                </c:pt>
                <c:pt idx="48">
                  <c:v>16.619094601476299</c:v>
                </c:pt>
                <c:pt idx="49">
                  <c:v>18.449018362753801</c:v>
                </c:pt>
                <c:pt idx="50">
                  <c:v>19.669735728787</c:v>
                </c:pt>
                <c:pt idx="51">
                  <c:v>20.422972753196401</c:v>
                </c:pt>
                <c:pt idx="52">
                  <c:v>20.971123025049501</c:v>
                </c:pt>
                <c:pt idx="53">
                  <c:v>21.502667961380901</c:v>
                </c:pt>
                <c:pt idx="54">
                  <c:v>22.016675626031699</c:v>
                </c:pt>
                <c:pt idx="55">
                  <c:v>22.512244830229399</c:v>
                </c:pt>
                <c:pt idx="56">
                  <c:v>22.988506712606</c:v>
                </c:pt>
                <c:pt idx="57">
                  <c:v>23.444626262536701</c:v>
                </c:pt>
                <c:pt idx="58">
                  <c:v>22.988506712606</c:v>
                </c:pt>
                <c:pt idx="59">
                  <c:v>22.512244830229399</c:v>
                </c:pt>
                <c:pt idx="60">
                  <c:v>22.016675626031699</c:v>
                </c:pt>
                <c:pt idx="61">
                  <c:v>21.502667961380901</c:v>
                </c:pt>
                <c:pt idx="62">
                  <c:v>20.971123025049501</c:v>
                </c:pt>
                <c:pt idx="63">
                  <c:v>20.422972753196401</c:v>
                </c:pt>
                <c:pt idx="64">
                  <c:v>19.859178195441299</c:v>
                </c:pt>
                <c:pt idx="65">
                  <c:v>19.160447191784499</c:v>
                </c:pt>
                <c:pt idx="66">
                  <c:v>18.170737524677001</c:v>
                </c:pt>
                <c:pt idx="67">
                  <c:v>16.791887135996799</c:v>
                </c:pt>
                <c:pt idx="68">
                  <c:v>14.9369639155264</c:v>
                </c:pt>
                <c:pt idx="69">
                  <c:v>12.5996738676857</c:v>
                </c:pt>
                <c:pt idx="70">
                  <c:v>9.9553597070806497</c:v>
                </c:pt>
                <c:pt idx="71">
                  <c:v>7.3837084210997403</c:v>
                </c:pt>
                <c:pt idx="72">
                  <c:v>5.2794286919121696</c:v>
                </c:pt>
                <c:pt idx="73">
                  <c:v>3.80114837214742</c:v>
                </c:pt>
                <c:pt idx="74">
                  <c:v>2.8629624633955202</c:v>
                </c:pt>
              </c:numCache>
            </c:numRef>
          </c:xVal>
          <c:yVal>
            <c:numRef>
              <c:f>Sheet2!$B$5:$B$82</c:f>
              <c:numCache>
                <c:formatCode>General</c:formatCode>
                <c:ptCount val="78"/>
                <c:pt idx="0">
                  <c:v>-16</c:v>
                </c:pt>
                <c:pt idx="1">
                  <c:v>-12.7767798291655</c:v>
                </c:pt>
                <c:pt idx="2">
                  <c:v>-9.1735959586475104</c:v>
                </c:pt>
                <c:pt idx="3">
                  <c:v>-5.42760325485379</c:v>
                </c:pt>
                <c:pt idx="4">
                  <c:v>-1.7702429056807301</c:v>
                </c:pt>
                <c:pt idx="5">
                  <c:v>1.7085445437500699</c:v>
                </c:pt>
                <c:pt idx="6">
                  <c:v>5.09258551817521</c:v>
                </c:pt>
                <c:pt idx="7">
                  <c:v>8.4992491153123204</c:v>
                </c:pt>
                <c:pt idx="8">
                  <c:v>11.9278211134659</c:v>
                </c:pt>
                <c:pt idx="9">
                  <c:v>15.3775488756425</c:v>
                </c:pt>
                <c:pt idx="10">
                  <c:v>18.8476426774942</c:v>
                </c:pt>
                <c:pt idx="11">
                  <c:v>22.337277083534499</c:v>
                </c:pt>
                <c:pt idx="12">
                  <c:v>24.846231577748899</c:v>
                </c:pt>
                <c:pt idx="13">
                  <c:v>27.374726675104299</c:v>
                </c:pt>
                <c:pt idx="14">
                  <c:v>29.923587812134201</c:v>
                </c:pt>
                <c:pt idx="15">
                  <c:v>32.493604713186301</c:v>
                </c:pt>
                <c:pt idx="16">
                  <c:v>35.085530015253703</c:v>
                </c:pt>
                <c:pt idx="17">
                  <c:v>37.700077940031697</c:v>
                </c:pt>
                <c:pt idx="18">
                  <c:v>40.337923050077499</c:v>
                </c:pt>
                <c:pt idx="19">
                  <c:v>42.931206100166399</c:v>
                </c:pt>
                <c:pt idx="20">
                  <c:v>45.4328484371771</c:v>
                </c:pt>
                <c:pt idx="21">
                  <c:v>47.875198540103902</c:v>
                </c:pt>
                <c:pt idx="22">
                  <c:v>50.349409914213801</c:v>
                </c:pt>
                <c:pt idx="23">
                  <c:v>53.018423836591197</c:v>
                </c:pt>
                <c:pt idx="24">
                  <c:v>56.062711536602599</c:v>
                </c:pt>
                <c:pt idx="25">
                  <c:v>59.532784042281797</c:v>
                </c:pt>
                <c:pt idx="26">
                  <c:v>63.2544527798497</c:v>
                </c:pt>
                <c:pt idx="27">
                  <c:v>66.967004705835507</c:v>
                </c:pt>
                <c:pt idx="28">
                  <c:v>70.520299871801697</c:v>
                </c:pt>
                <c:pt idx="29">
                  <c:v>73.896148239379301</c:v>
                </c:pt>
                <c:pt idx="30">
                  <c:v>77.292469810050406</c:v>
                </c:pt>
                <c:pt idx="31">
                  <c:v>80.711033866109602</c:v>
                </c:pt>
                <c:pt idx="32">
                  <c:v>84.151105320222399</c:v>
                </c:pt>
                <c:pt idx="33">
                  <c:v>87.611911377006194</c:v>
                </c:pt>
                <c:pt idx="34">
                  <c:v>91.092642884800995</c:v>
                </c:pt>
                <c:pt idx="35">
                  <c:v>93.610500276071505</c:v>
                </c:pt>
                <c:pt idx="36">
                  <c:v>96.148283118352694</c:v>
                </c:pt>
                <c:pt idx="37">
                  <c:v>98.706800563304299</c:v>
                </c:pt>
                <c:pt idx="38">
                  <c:v>101.286825405261</c:v>
                </c:pt>
                <c:pt idx="39">
                  <c:v>103.88909273574799</c:v>
                </c:pt>
                <c:pt idx="40">
                  <c:v>106.51429864210699</c:v>
                </c:pt>
                <c:pt idx="41">
                  <c:v>109.16169447924101</c:v>
                </c:pt>
                <c:pt idx="42">
                  <c:v>111.714902909735</c:v>
                </c:pt>
                <c:pt idx="43">
                  <c:v>114.184757920564</c:v>
                </c:pt>
                <c:pt idx="44">
                  <c:v>116.625176381043</c:v>
                </c:pt>
                <c:pt idx="45">
                  <c:v>119.158450525432</c:v>
                </c:pt>
                <c:pt idx="46">
                  <c:v>121.96761770051</c:v>
                </c:pt>
                <c:pt idx="47">
                  <c:v>125.19888507353301</c:v>
                </c:pt>
                <c:pt idx="48">
                  <c:v>128.80714712203999</c:v>
                </c:pt>
                <c:pt idx="49">
                  <c:v>132.553240695395</c:v>
                </c:pt>
                <c:pt idx="50">
                  <c:v>136.20770906406099</c:v>
                </c:pt>
                <c:pt idx="51">
                  <c:v>139.68318272234799</c:v>
                </c:pt>
                <c:pt idx="52">
                  <c:v>143.067659838575</c:v>
                </c:pt>
                <c:pt idx="53">
                  <c:v>146.47474637923901</c:v>
                </c:pt>
                <c:pt idx="54">
                  <c:v>149.90372737483401</c:v>
                </c:pt>
                <c:pt idx="55">
                  <c:v>153.35384947652099</c:v>
                </c:pt>
                <c:pt idx="56">
                  <c:v>156.82432226438701</c:v>
                </c:pt>
                <c:pt idx="57">
                  <c:v>160.31431964267099</c:v>
                </c:pt>
                <c:pt idx="58">
                  <c:v>162.822911163165</c:v>
                </c:pt>
                <c:pt idx="59">
                  <c:v>165.35102727407701</c:v>
                </c:pt>
                <c:pt idx="60">
                  <c:v>167.899494071167</c:v>
                </c:pt>
                <c:pt idx="61">
                  <c:v>170.469101974349</c:v>
                </c:pt>
                <c:pt idx="62">
                  <c:v>173.060604333507</c:v>
                </c:pt>
                <c:pt idx="63">
                  <c:v>175.67471611605399</c:v>
                </c:pt>
                <c:pt idx="64">
                  <c:v>178.31211264502801</c:v>
                </c:pt>
                <c:pt idx="65">
                  <c:v>180.90716272003701</c:v>
                </c:pt>
                <c:pt idx="66">
                  <c:v>183.41035074893401</c:v>
                </c:pt>
                <c:pt idx="67">
                  <c:v>185.85319400309299</c:v>
                </c:pt>
                <c:pt idx="68">
                  <c:v>188.325529712541</c:v>
                </c:pt>
                <c:pt idx="69">
                  <c:v>190.98915183464501</c:v>
                </c:pt>
                <c:pt idx="70">
                  <c:v>194.025345808433</c:v>
                </c:pt>
                <c:pt idx="71">
                  <c:v>197.48846537581201</c:v>
                </c:pt>
                <c:pt idx="72">
                  <c:v>201.20794897575499</c:v>
                </c:pt>
                <c:pt idx="73">
                  <c:v>204.922530193206</c:v>
                </c:pt>
                <c:pt idx="74">
                  <c:v>208.47924878881099</c:v>
                </c:pt>
                <c:pt idx="75">
                  <c:v>211.85810725610401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73-4AFC-A28A-90E1D034F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52984"/>
        <c:axId val="424452656"/>
      </c:scatterChart>
      <c:valAx>
        <c:axId val="42445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52656"/>
        <c:crosses val="autoZero"/>
        <c:crossBetween val="midCat"/>
      </c:valAx>
      <c:valAx>
        <c:axId val="4244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5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Sheet2!$A$6:$A$25</c:f>
              <c:numCache>
                <c:formatCode>General</c:formatCode>
                <c:ptCount val="20"/>
                <c:pt idx="0">
                  <c:v>14.167485776348499</c:v>
                </c:pt>
                <c:pt idx="1">
                  <c:v>16.5798431706679</c:v>
                </c:pt>
                <c:pt idx="2">
                  <c:v>18.421368091779001</c:v>
                </c:pt>
                <c:pt idx="3">
                  <c:v>19.652185422055201</c:v>
                </c:pt>
                <c:pt idx="4">
                  <c:v>20.412405810948599</c:v>
                </c:pt>
                <c:pt idx="5">
                  <c:v>20.960862299453002</c:v>
                </c:pt>
                <c:pt idx="6">
                  <c:v>21.492731442149299</c:v>
                </c:pt>
                <c:pt idx="7">
                  <c:v>22.007080734460899</c:v>
                </c:pt>
                <c:pt idx="8">
                  <c:v>22.503008388653399</c:v>
                </c:pt>
                <c:pt idx="9">
                  <c:v>22.9796449149026</c:v>
                </c:pt>
                <c:pt idx="10">
                  <c:v>23.436154645736298</c:v>
                </c:pt>
                <c:pt idx="11">
                  <c:v>22.9796449149026</c:v>
                </c:pt>
                <c:pt idx="12">
                  <c:v>22.503008388653399</c:v>
                </c:pt>
                <c:pt idx="13">
                  <c:v>22.007080734460899</c:v>
                </c:pt>
                <c:pt idx="14">
                  <c:v>21.492731442149299</c:v>
                </c:pt>
                <c:pt idx="15">
                  <c:v>20.960862299453002</c:v>
                </c:pt>
                <c:pt idx="16">
                  <c:v>20.412405810948599</c:v>
                </c:pt>
                <c:pt idx="17">
                  <c:v>19.848323563132901</c:v>
                </c:pt>
                <c:pt idx="18">
                  <c:v>19.145002009235501</c:v>
                </c:pt>
                <c:pt idx="19">
                  <c:v>18.148985680353402</c:v>
                </c:pt>
              </c:numCache>
            </c:numRef>
          </c:xVal>
          <c:yVal>
            <c:numRef>
              <c:f>Sheet2!$N$6:$N$25</c:f>
              <c:numCache>
                <c:formatCode>General</c:formatCode>
                <c:ptCount val="20"/>
                <c:pt idx="0">
                  <c:v>7.1154803670215561</c:v>
                </c:pt>
                <c:pt idx="1">
                  <c:v>25.804806638581301</c:v>
                </c:pt>
                <c:pt idx="2">
                  <c:v>47.905336261896494</c:v>
                </c:pt>
                <c:pt idx="3">
                  <c:v>66.458127155569329</c:v>
                </c:pt>
                <c:pt idx="4">
                  <c:v>79.430977339030349</c:v>
                </c:pt>
                <c:pt idx="5">
                  <c:v>89.50791544921114</c:v>
                </c:pt>
                <c:pt idx="6">
                  <c:v>99.85468167491922</c:v>
                </c:pt>
                <c:pt idx="7">
                  <c:v>110.3987455604794</c:v>
                </c:pt>
                <c:pt idx="8">
                  <c:v>121.06619360077705</c:v>
                </c:pt>
                <c:pt idx="9">
                  <c:v>131.78224737224912</c:v>
                </c:pt>
                <c:pt idx="10">
                  <c:v>142.47178772693221</c:v>
                </c:pt>
                <c:pt idx="11">
                  <c:v>131.78224737224912</c:v>
                </c:pt>
                <c:pt idx="12">
                  <c:v>121.06619360077705</c:v>
                </c:pt>
                <c:pt idx="13">
                  <c:v>110.3987455604794</c:v>
                </c:pt>
                <c:pt idx="14">
                  <c:v>99.85468167491922</c:v>
                </c:pt>
                <c:pt idx="15">
                  <c:v>89.50791544921114</c:v>
                </c:pt>
                <c:pt idx="16">
                  <c:v>79.430977339030349</c:v>
                </c:pt>
                <c:pt idx="17">
                  <c:v>69.694506314760019</c:v>
                </c:pt>
                <c:pt idx="18">
                  <c:v>58.446055721214847</c:v>
                </c:pt>
                <c:pt idx="19">
                  <c:v>44.209010577544589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87-475D-A6A8-7CD6FDFE6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63528"/>
        <c:axId val="589261888"/>
      </c:scatterChart>
      <c:valAx>
        <c:axId val="58926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1888"/>
        <c:crosses val="autoZero"/>
        <c:crossBetween val="midCat"/>
      </c:valAx>
      <c:valAx>
        <c:axId val="5892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Sheet3!$B$4:$B$14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5B-47A1-BDDB-926B84C52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04920"/>
        <c:axId val="287406888"/>
      </c:scatterChart>
      <c:valAx>
        <c:axId val="28740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06888"/>
        <c:crosses val="autoZero"/>
        <c:crossBetween val="midCat"/>
      </c:valAx>
      <c:valAx>
        <c:axId val="28740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0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35</xdr:row>
      <xdr:rowOff>53340</xdr:rowOff>
    </xdr:from>
    <xdr:to>
      <xdr:col>12</xdr:col>
      <xdr:colOff>144780</xdr:colOff>
      <xdr:row>80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4F15E-B062-431C-9B3E-038BC3207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525780</xdr:colOff>
      <xdr:row>14</xdr:row>
      <xdr:rowOff>102870</xdr:rowOff>
    </xdr:from>
    <xdr:to>
      <xdr:col>11</xdr:col>
      <xdr:colOff>220980</xdr:colOff>
      <xdr:row>29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97496-C03E-48E0-98C7-35E043F9A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14</xdr:row>
      <xdr:rowOff>102870</xdr:rowOff>
    </xdr:from>
    <xdr:to>
      <xdr:col>11</xdr:col>
      <xdr:colOff>220980</xdr:colOff>
      <xdr:row>29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15120-2EDC-4509-86A1-FDC36D527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964F-EF1B-4866-8F62-81DFF8BE2D16}">
  <dimension ref="A2:G18"/>
  <sheetViews>
    <sheetView workbookViewId="0">
      <selection activeCell="C45" sqref="C45"/>
    </sheetView>
  </sheetViews>
  <sheetFormatPr defaultRowHeight="14.4" x14ac:dyDescent="0.3"/>
  <cols>
    <col min="1" max="16384" width="8.88671875" style="1"/>
  </cols>
  <sheetData>
    <row r="2" spans="1:7" x14ac:dyDescent="0.3">
      <c r="A2" s="1">
        <f>180/PI()</f>
        <v>57.295779513082323</v>
      </c>
      <c r="B2" s="1" t="s">
        <v>0</v>
      </c>
      <c r="F2" s="1" t="s">
        <v>3</v>
      </c>
    </row>
    <row r="3" spans="1:7" x14ac:dyDescent="0.3">
      <c r="A3" s="1">
        <v>0.2</v>
      </c>
      <c r="B3" s="1" t="s">
        <v>1</v>
      </c>
      <c r="F3" s="1" t="s">
        <v>4</v>
      </c>
    </row>
    <row r="4" spans="1:7" x14ac:dyDescent="0.3">
      <c r="A4" s="1">
        <f>A3*A2</f>
        <v>11.459155902616466</v>
      </c>
      <c r="B4" s="1" t="s">
        <v>2</v>
      </c>
    </row>
    <row r="5" spans="1:7" x14ac:dyDescent="0.3">
      <c r="E5" s="1" t="s">
        <v>7</v>
      </c>
      <c r="F5" s="1" t="s">
        <v>8</v>
      </c>
    </row>
    <row r="6" spans="1:7" x14ac:dyDescent="0.3">
      <c r="E6" s="1">
        <v>0.2</v>
      </c>
      <c r="F6" s="1">
        <f>(E6*$A$2)/5</f>
        <v>2.2918311805232934</v>
      </c>
    </row>
    <row r="7" spans="1:7" x14ac:dyDescent="0.3">
      <c r="E7" s="1">
        <v>0.15</v>
      </c>
      <c r="F7" s="1">
        <f>(E7*$A$2)/5</f>
        <v>1.7188733853924696</v>
      </c>
    </row>
    <row r="8" spans="1:7" x14ac:dyDescent="0.3">
      <c r="E8" s="1">
        <v>0.22</v>
      </c>
      <c r="F8" s="1">
        <f>(E8*$A$2)/5</f>
        <v>2.5210142985756221</v>
      </c>
    </row>
    <row r="9" spans="1:7" x14ac:dyDescent="0.3">
      <c r="E9" s="1">
        <v>0.1</v>
      </c>
      <c r="F9" s="1">
        <f>(E9*$A$2)/5</f>
        <v>1.1459155902616467</v>
      </c>
    </row>
    <row r="10" spans="1:7" x14ac:dyDescent="0.3">
      <c r="E10" s="1">
        <v>0.11</v>
      </c>
      <c r="F10" s="1">
        <f>(E10*$A$2)/5</f>
        <v>1.260507149287811</v>
      </c>
    </row>
    <row r="12" spans="1:7" x14ac:dyDescent="0.3">
      <c r="D12" s="1" t="s">
        <v>5</v>
      </c>
      <c r="E12" s="1">
        <f>AVERAGE(E6:E10)</f>
        <v>0.15599999999999997</v>
      </c>
    </row>
    <row r="13" spans="1:7" x14ac:dyDescent="0.3">
      <c r="E13" s="1">
        <f>E12*A2</f>
        <v>8.9381416040408403</v>
      </c>
      <c r="F13" s="1">
        <f>SUM(F6:F10)</f>
        <v>8.9381416040408421</v>
      </c>
      <c r="G13" s="1" t="s">
        <v>6</v>
      </c>
    </row>
    <row r="17" spans="1:7" x14ac:dyDescent="0.3">
      <c r="F17" s="1">
        <v>36.650860000000002</v>
      </c>
      <c r="G17" s="1" t="s">
        <v>9</v>
      </c>
    </row>
    <row r="18" spans="1:7" x14ac:dyDescent="0.3">
      <c r="A18" s="1">
        <f>259/14</f>
        <v>18.5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9F7B-4421-443A-BCD9-199735088201}">
  <dimension ref="A3:Q80"/>
  <sheetViews>
    <sheetView tabSelected="1" topLeftCell="A40" workbookViewId="0">
      <selection activeCell="Q59" sqref="Q59"/>
    </sheetView>
  </sheetViews>
  <sheetFormatPr defaultRowHeight="14.4" x14ac:dyDescent="0.3"/>
  <sheetData>
    <row r="3" spans="1:15" x14ac:dyDescent="0.3">
      <c r="A3" t="s">
        <v>11</v>
      </c>
    </row>
    <row r="4" spans="1:15" x14ac:dyDescent="0.3">
      <c r="A4" t="s">
        <v>12</v>
      </c>
      <c r="B4" t="s">
        <v>10</v>
      </c>
    </row>
    <row r="5" spans="1:15" x14ac:dyDescent="0.3">
      <c r="A5">
        <v>11.5</v>
      </c>
      <c r="B5">
        <v>-16</v>
      </c>
      <c r="O5">
        <v>0.67</v>
      </c>
    </row>
    <row r="6" spans="1:15" x14ac:dyDescent="0.3">
      <c r="A6">
        <v>14.167485776348499</v>
      </c>
      <c r="B6">
        <v>-12.7767798291655</v>
      </c>
      <c r="C6">
        <f>1/((A6-$A$5+1)^2)</f>
        <v>7.4346944323408617E-2</v>
      </c>
      <c r="D6">
        <f>0/1</f>
        <v>0</v>
      </c>
      <c r="E6">
        <f>2/1</f>
        <v>2</v>
      </c>
      <c r="M6">
        <f>A6-$A$5</f>
        <v>2.6674857763484994</v>
      </c>
      <c r="N6">
        <f>M6^2</f>
        <v>7.1154803670215561</v>
      </c>
      <c r="O6">
        <f>$O$5-(N6/100*$O$5)</f>
        <v>0.62232628154095559</v>
      </c>
    </row>
    <row r="7" spans="1:15" x14ac:dyDescent="0.3">
      <c r="A7">
        <v>16.5798431706679</v>
      </c>
      <c r="B7">
        <v>-9.1735959586475104</v>
      </c>
      <c r="C7">
        <f t="shared" ref="C7:C25" si="0">1/((A7-$A$5+1)^2)</f>
        <v>2.7052988405476104E-2</v>
      </c>
      <c r="D7">
        <f>1/1</f>
        <v>1</v>
      </c>
      <c r="E7" s="3"/>
      <c r="M7">
        <f t="shared" ref="M7:M34" si="1">A7-$A$5</f>
        <v>5.0798431706678997</v>
      </c>
      <c r="N7">
        <f t="shared" ref="N7:N34" si="2">M7^2</f>
        <v>25.804806638581301</v>
      </c>
      <c r="O7">
        <f t="shared" ref="O7:O34" si="3">$O$5-(N7/100*$O$5)</f>
        <v>0.4971077955215053</v>
      </c>
    </row>
    <row r="8" spans="1:15" x14ac:dyDescent="0.3">
      <c r="A8">
        <v>18.421368091779001</v>
      </c>
      <c r="B8">
        <v>-5.42760325485379</v>
      </c>
      <c r="C8">
        <f t="shared" si="0"/>
        <v>1.5936744525009556E-2</v>
      </c>
      <c r="D8">
        <f>2/1</f>
        <v>2</v>
      </c>
      <c r="M8">
        <f t="shared" si="1"/>
        <v>6.9213680917790015</v>
      </c>
      <c r="N8">
        <f t="shared" si="2"/>
        <v>47.905336261896494</v>
      </c>
      <c r="O8">
        <f t="shared" si="3"/>
        <v>0.34903424704529351</v>
      </c>
    </row>
    <row r="9" spans="1:15" x14ac:dyDescent="0.3">
      <c r="A9">
        <v>19.652185422055201</v>
      </c>
      <c r="B9">
        <v>-1.7702429056807301</v>
      </c>
      <c r="C9">
        <f t="shared" si="0"/>
        <v>1.1938516924409578E-2</v>
      </c>
      <c r="D9">
        <f>3/1</f>
        <v>3</v>
      </c>
      <c r="M9">
        <f t="shared" si="1"/>
        <v>8.1521854220552008</v>
      </c>
      <c r="N9">
        <f t="shared" si="2"/>
        <v>66.458127155569329</v>
      </c>
      <c r="O9">
        <f t="shared" si="3"/>
        <v>0.22473054805768555</v>
      </c>
    </row>
    <row r="10" spans="1:15" x14ac:dyDescent="0.3">
      <c r="A10">
        <v>20.412405810948599</v>
      </c>
      <c r="B10">
        <v>1.7085445437500699</v>
      </c>
      <c r="C10">
        <f t="shared" si="0"/>
        <v>1.0177517381674687E-2</v>
      </c>
      <c r="M10">
        <f t="shared" si="1"/>
        <v>8.9124058109485986</v>
      </c>
      <c r="N10">
        <f t="shared" si="2"/>
        <v>79.430977339030349</v>
      </c>
      <c r="O10">
        <f t="shared" si="3"/>
        <v>0.13781245182849666</v>
      </c>
    </row>
    <row r="11" spans="1:15" x14ac:dyDescent="0.3">
      <c r="A11">
        <v>20.960862299453002</v>
      </c>
      <c r="B11">
        <v>5.09258551817521</v>
      </c>
      <c r="C11">
        <f t="shared" si="0"/>
        <v>9.1382919614858612E-3</v>
      </c>
      <c r="M11">
        <f t="shared" si="1"/>
        <v>9.4608622994530016</v>
      </c>
      <c r="N11">
        <f t="shared" si="2"/>
        <v>89.50791544921114</v>
      </c>
      <c r="O11">
        <f t="shared" si="3"/>
        <v>7.0296966490285384E-2</v>
      </c>
    </row>
    <row r="12" spans="1:15" x14ac:dyDescent="0.3">
      <c r="A12">
        <v>21.492731442149299</v>
      </c>
      <c r="B12">
        <v>8.4992491153123204</v>
      </c>
      <c r="C12">
        <f t="shared" si="0"/>
        <v>8.2753955951281495E-3</v>
      </c>
      <c r="M12">
        <f t="shared" si="1"/>
        <v>9.9927314421492994</v>
      </c>
      <c r="N12">
        <f t="shared" si="2"/>
        <v>99.85468167491922</v>
      </c>
      <c r="O12">
        <f t="shared" si="3"/>
        <v>9.7363277804118908E-4</v>
      </c>
    </row>
    <row r="13" spans="1:15" x14ac:dyDescent="0.3">
      <c r="A13">
        <v>22.007080734460899</v>
      </c>
      <c r="B13">
        <v>11.9278211134659</v>
      </c>
      <c r="C13">
        <f t="shared" si="0"/>
        <v>7.5521338699856373E-3</v>
      </c>
      <c r="M13">
        <f t="shared" si="1"/>
        <v>10.507080734460899</v>
      </c>
      <c r="N13">
        <f t="shared" si="2"/>
        <v>110.3987455604794</v>
      </c>
      <c r="O13">
        <f t="shared" si="3"/>
        <v>-6.9671595255211938E-2</v>
      </c>
    </row>
    <row r="14" spans="1:15" x14ac:dyDescent="0.3">
      <c r="A14">
        <v>22.503008388653399</v>
      </c>
      <c r="B14">
        <v>15.3775488756425</v>
      </c>
      <c r="C14">
        <f t="shared" si="0"/>
        <v>6.9409638220704296E-3</v>
      </c>
      <c r="M14">
        <f t="shared" si="1"/>
        <v>11.003008388653399</v>
      </c>
      <c r="N14">
        <f t="shared" si="2"/>
        <v>121.06619360077705</v>
      </c>
      <c r="O14">
        <f t="shared" si="3"/>
        <v>-0.14114349712520635</v>
      </c>
    </row>
    <row r="15" spans="1:15" x14ac:dyDescent="0.3">
      <c r="A15">
        <v>22.9796449149026</v>
      </c>
      <c r="B15">
        <v>18.8476426774942</v>
      </c>
      <c r="C15">
        <f t="shared" si="0"/>
        <v>6.4208946307151857E-3</v>
      </c>
      <c r="M15">
        <f t="shared" si="1"/>
        <v>11.4796449149026</v>
      </c>
      <c r="N15">
        <f t="shared" si="2"/>
        <v>131.78224737224912</v>
      </c>
      <c r="O15">
        <f t="shared" si="3"/>
        <v>-0.21294105739406899</v>
      </c>
    </row>
    <row r="16" spans="1:15" x14ac:dyDescent="0.3">
      <c r="A16">
        <v>23.436154645736298</v>
      </c>
      <c r="B16">
        <v>22.337277083534499</v>
      </c>
      <c r="C16">
        <f t="shared" si="0"/>
        <v>5.9757112310332532E-3</v>
      </c>
      <c r="M16">
        <f t="shared" si="1"/>
        <v>11.936154645736298</v>
      </c>
      <c r="N16">
        <f t="shared" si="2"/>
        <v>142.47178772693221</v>
      </c>
      <c r="O16">
        <f t="shared" si="3"/>
        <v>-0.28456097777044587</v>
      </c>
    </row>
    <row r="17" spans="1:15" x14ac:dyDescent="0.3">
      <c r="A17">
        <v>22.9796449149026</v>
      </c>
      <c r="B17">
        <v>24.846231577748899</v>
      </c>
      <c r="C17">
        <f t="shared" si="0"/>
        <v>6.4208946307151857E-3</v>
      </c>
      <c r="M17">
        <f t="shared" si="1"/>
        <v>11.4796449149026</v>
      </c>
      <c r="N17">
        <f t="shared" si="2"/>
        <v>131.78224737224912</v>
      </c>
      <c r="O17">
        <f t="shared" si="3"/>
        <v>-0.21294105739406899</v>
      </c>
    </row>
    <row r="18" spans="1:15" x14ac:dyDescent="0.3">
      <c r="A18">
        <v>22.503008388653399</v>
      </c>
      <c r="B18">
        <v>27.374726675104299</v>
      </c>
      <c r="C18">
        <f t="shared" si="0"/>
        <v>6.9409638220704296E-3</v>
      </c>
      <c r="M18">
        <f t="shared" si="1"/>
        <v>11.003008388653399</v>
      </c>
      <c r="N18">
        <f t="shared" si="2"/>
        <v>121.06619360077705</v>
      </c>
      <c r="O18">
        <f t="shared" si="3"/>
        <v>-0.14114349712520635</v>
      </c>
    </row>
    <row r="19" spans="1:15" x14ac:dyDescent="0.3">
      <c r="A19">
        <v>22.007080734460899</v>
      </c>
      <c r="B19">
        <v>29.923587812134201</v>
      </c>
      <c r="C19">
        <f t="shared" si="0"/>
        <v>7.5521338699856373E-3</v>
      </c>
      <c r="M19">
        <f t="shared" si="1"/>
        <v>10.507080734460899</v>
      </c>
      <c r="N19">
        <f t="shared" si="2"/>
        <v>110.3987455604794</v>
      </c>
      <c r="O19">
        <f t="shared" si="3"/>
        <v>-6.9671595255211938E-2</v>
      </c>
    </row>
    <row r="20" spans="1:15" x14ac:dyDescent="0.3">
      <c r="A20">
        <v>21.492731442149299</v>
      </c>
      <c r="B20">
        <v>32.493604713186301</v>
      </c>
      <c r="C20">
        <f t="shared" si="0"/>
        <v>8.2753955951281495E-3</v>
      </c>
      <c r="M20">
        <f t="shared" si="1"/>
        <v>9.9927314421492994</v>
      </c>
      <c r="N20">
        <f t="shared" si="2"/>
        <v>99.85468167491922</v>
      </c>
      <c r="O20">
        <f t="shared" si="3"/>
        <v>9.7363277804118908E-4</v>
      </c>
    </row>
    <row r="21" spans="1:15" x14ac:dyDescent="0.3">
      <c r="A21">
        <v>20.960862299453002</v>
      </c>
      <c r="B21">
        <v>35.085530015253703</v>
      </c>
      <c r="C21">
        <f t="shared" si="0"/>
        <v>9.1382919614858612E-3</v>
      </c>
      <c r="M21">
        <f t="shared" si="1"/>
        <v>9.4608622994530016</v>
      </c>
      <c r="N21">
        <f t="shared" si="2"/>
        <v>89.50791544921114</v>
      </c>
      <c r="O21">
        <f t="shared" si="3"/>
        <v>7.0296966490285384E-2</v>
      </c>
    </row>
    <row r="22" spans="1:15" x14ac:dyDescent="0.3">
      <c r="A22">
        <v>20.412405810948599</v>
      </c>
      <c r="B22">
        <v>37.700077940031697</v>
      </c>
      <c r="C22">
        <f t="shared" si="0"/>
        <v>1.0177517381674687E-2</v>
      </c>
      <c r="M22">
        <f t="shared" si="1"/>
        <v>8.9124058109485986</v>
      </c>
      <c r="N22">
        <f t="shared" si="2"/>
        <v>79.430977339030349</v>
      </c>
      <c r="O22">
        <f t="shared" si="3"/>
        <v>0.13781245182849666</v>
      </c>
    </row>
    <row r="23" spans="1:15" x14ac:dyDescent="0.3">
      <c r="A23">
        <v>19.848323563132901</v>
      </c>
      <c r="B23">
        <v>40.337923050077499</v>
      </c>
      <c r="C23">
        <f t="shared" si="0"/>
        <v>1.1442805829022844E-2</v>
      </c>
      <c r="M23">
        <f t="shared" si="1"/>
        <v>8.3483235631329009</v>
      </c>
      <c r="N23">
        <f t="shared" si="2"/>
        <v>69.694506314760019</v>
      </c>
      <c r="O23">
        <f t="shared" si="3"/>
        <v>0.20304680769110789</v>
      </c>
    </row>
    <row r="24" spans="1:15" x14ac:dyDescent="0.3">
      <c r="A24">
        <v>19.145002009235501</v>
      </c>
      <c r="B24">
        <v>42.931206100166399</v>
      </c>
      <c r="C24">
        <f t="shared" si="0"/>
        <v>1.3380421760032747E-2</v>
      </c>
      <c r="M24">
        <f t="shared" si="1"/>
        <v>7.6450020092355011</v>
      </c>
      <c r="N24">
        <f t="shared" si="2"/>
        <v>58.446055721214847</v>
      </c>
      <c r="O24">
        <f t="shared" si="3"/>
        <v>0.27841142666786051</v>
      </c>
    </row>
    <row r="25" spans="1:15" x14ac:dyDescent="0.3">
      <c r="A25">
        <v>18.148985680353402</v>
      </c>
      <c r="B25">
        <v>45.4328484371771</v>
      </c>
      <c r="C25">
        <f t="shared" si="0"/>
        <v>1.7091977177277846E-2</v>
      </c>
      <c r="M25">
        <f t="shared" si="1"/>
        <v>6.6489856803534018</v>
      </c>
      <c r="N25">
        <f t="shared" si="2"/>
        <v>44.209010577544589</v>
      </c>
      <c r="O25">
        <f t="shared" si="3"/>
        <v>0.37379962913045128</v>
      </c>
    </row>
    <row r="26" spans="1:15" x14ac:dyDescent="0.3">
      <c r="A26">
        <v>16.761972658569199</v>
      </c>
      <c r="B26">
        <v>47.875198540103902</v>
      </c>
      <c r="M26">
        <f t="shared" si="1"/>
        <v>5.2619726585691993</v>
      </c>
      <c r="N26">
        <f t="shared" si="2"/>
        <v>27.688356259529808</v>
      </c>
      <c r="O26">
        <f t="shared" si="3"/>
        <v>0.4844880130611503</v>
      </c>
    </row>
    <row r="27" spans="1:15" x14ac:dyDescent="0.3">
      <c r="A27">
        <v>14.8977417973766</v>
      </c>
      <c r="B27">
        <v>50.349409914213801</v>
      </c>
      <c r="M27">
        <f t="shared" si="1"/>
        <v>3.3977417973766002</v>
      </c>
      <c r="N27">
        <f t="shared" si="2"/>
        <v>11.544649321639969</v>
      </c>
      <c r="O27">
        <f t="shared" si="3"/>
        <v>0.59265084954501224</v>
      </c>
    </row>
    <row r="28" spans="1:15" x14ac:dyDescent="0.3">
      <c r="A28">
        <v>12.552448156691399</v>
      </c>
      <c r="B28">
        <v>53.018423836591197</v>
      </c>
      <c r="M28">
        <f t="shared" si="1"/>
        <v>1.0524481566913995</v>
      </c>
      <c r="N28">
        <f t="shared" si="2"/>
        <v>1.1076471225231246</v>
      </c>
      <c r="O28">
        <f t="shared" si="3"/>
        <v>0.66257876427909512</v>
      </c>
    </row>
    <row r="29" spans="1:15" x14ac:dyDescent="0.3">
      <c r="A29">
        <v>9.9055444313351408</v>
      </c>
      <c r="B29">
        <v>56.062711536602599</v>
      </c>
      <c r="M29">
        <f t="shared" si="1"/>
        <v>-1.5944555686648592</v>
      </c>
      <c r="N29">
        <f t="shared" si="2"/>
        <v>2.5422885604463792</v>
      </c>
      <c r="O29">
        <f t="shared" si="3"/>
        <v>0.65296666664500935</v>
      </c>
    </row>
    <row r="30" spans="1:15" x14ac:dyDescent="0.3">
      <c r="A30">
        <v>7.3394033604118798</v>
      </c>
      <c r="B30">
        <v>59.532784042281797</v>
      </c>
      <c r="M30">
        <f t="shared" si="1"/>
        <v>-4.1605966395881202</v>
      </c>
      <c r="N30">
        <f t="shared" si="2"/>
        <v>17.310564397351957</v>
      </c>
      <c r="O30">
        <f t="shared" si="3"/>
        <v>0.55401921853774194</v>
      </c>
    </row>
    <row r="31" spans="1:15" x14ac:dyDescent="0.3">
      <c r="A31">
        <v>5.2462415783782301</v>
      </c>
      <c r="B31">
        <v>63.2544527798497</v>
      </c>
      <c r="M31">
        <f t="shared" si="1"/>
        <v>-6.2537584216217699</v>
      </c>
      <c r="N31">
        <f t="shared" si="2"/>
        <v>39.109494396005211</v>
      </c>
      <c r="O31">
        <f t="shared" si="3"/>
        <v>0.40796638754676512</v>
      </c>
    </row>
    <row r="32" spans="1:15" x14ac:dyDescent="0.3">
      <c r="A32">
        <v>3.7792919139369898</v>
      </c>
      <c r="B32">
        <v>66.967004705835507</v>
      </c>
      <c r="M32">
        <f t="shared" si="1"/>
        <v>-7.7207080860630102</v>
      </c>
      <c r="N32">
        <f t="shared" si="2"/>
        <v>59.609333350198753</v>
      </c>
      <c r="O32">
        <f t="shared" si="3"/>
        <v>0.27061746655366836</v>
      </c>
    </row>
    <row r="33" spans="1:15" x14ac:dyDescent="0.3">
      <c r="A33">
        <v>2.8495729490710699</v>
      </c>
      <c r="B33">
        <v>70.520299871801697</v>
      </c>
      <c r="M33">
        <f t="shared" si="1"/>
        <v>-8.6504270509289292</v>
      </c>
      <c r="N33">
        <f t="shared" si="2"/>
        <v>74.829888163442973</v>
      </c>
      <c r="O33">
        <f t="shared" si="3"/>
        <v>0.16863974930493209</v>
      </c>
    </row>
    <row r="34" spans="1:15" x14ac:dyDescent="0.3">
      <c r="A34">
        <v>2.2899573744474599</v>
      </c>
      <c r="B34">
        <v>73.896148239379301</v>
      </c>
      <c r="M34">
        <f t="shared" si="1"/>
        <v>-9.2100426255525392</v>
      </c>
      <c r="N34">
        <f t="shared" si="2"/>
        <v>84.824885164494702</v>
      </c>
      <c r="O34">
        <f t="shared" si="3"/>
        <v>0.10167326939788546</v>
      </c>
    </row>
    <row r="35" spans="1:15" x14ac:dyDescent="0.3">
      <c r="A35">
        <v>1.75032428312619</v>
      </c>
      <c r="B35">
        <v>77.292469810050406</v>
      </c>
    </row>
    <row r="36" spans="1:15" x14ac:dyDescent="0.3">
      <c r="A36">
        <v>1.2277849024534</v>
      </c>
      <c r="B36">
        <v>80.711033866109602</v>
      </c>
    </row>
    <row r="37" spans="1:15" x14ac:dyDescent="0.3">
      <c r="A37">
        <v>0.72325537951285301</v>
      </c>
      <c r="B37">
        <v>84.151105320222399</v>
      </c>
    </row>
    <row r="38" spans="1:15" x14ac:dyDescent="0.3">
      <c r="A38">
        <v>0.23762028543586</v>
      </c>
      <c r="B38">
        <v>87.611911377006194</v>
      </c>
    </row>
    <row r="39" spans="1:15" x14ac:dyDescent="0.3">
      <c r="A39">
        <v>-0.22826893548138799</v>
      </c>
      <c r="B39">
        <v>91.092642884800995</v>
      </c>
    </row>
    <row r="40" spans="1:15" x14ac:dyDescent="0.3">
      <c r="A40">
        <v>0.23762028543586</v>
      </c>
      <c r="B40">
        <v>93.610500276071505</v>
      </c>
    </row>
    <row r="41" spans="1:15" x14ac:dyDescent="0.3">
      <c r="A41">
        <v>0.72325537951285301</v>
      </c>
      <c r="B41">
        <v>96.148283118352694</v>
      </c>
    </row>
    <row r="42" spans="1:15" x14ac:dyDescent="0.3">
      <c r="A42">
        <v>1.2277849024534</v>
      </c>
      <c r="B42">
        <v>98.706800563304299</v>
      </c>
    </row>
    <row r="43" spans="1:15" x14ac:dyDescent="0.3">
      <c r="A43">
        <v>1.75032428312619</v>
      </c>
      <c r="B43">
        <v>101.286825405261</v>
      </c>
    </row>
    <row r="44" spans="1:15" x14ac:dyDescent="0.3">
      <c r="A44">
        <v>2.2899573744474599</v>
      </c>
      <c r="B44">
        <v>103.88909273574799</v>
      </c>
    </row>
    <row r="45" spans="1:15" x14ac:dyDescent="0.3">
      <c r="A45">
        <v>2.8457380596244799</v>
      </c>
      <c r="B45">
        <v>106.51429864210699</v>
      </c>
    </row>
    <row r="46" spans="1:15" x14ac:dyDescent="0.3">
      <c r="A46">
        <v>3.4190916060569201</v>
      </c>
      <c r="B46">
        <v>109.16169447924101</v>
      </c>
    </row>
    <row r="47" spans="1:15" x14ac:dyDescent="0.3">
      <c r="A47">
        <v>4.2348952605293801</v>
      </c>
      <c r="B47">
        <v>111.714902909735</v>
      </c>
    </row>
    <row r="48" spans="1:15" x14ac:dyDescent="0.3">
      <c r="A48">
        <v>5.3839039369916204</v>
      </c>
      <c r="B48">
        <v>114.184757920564</v>
      </c>
    </row>
    <row r="49" spans="1:17" x14ac:dyDescent="0.3">
      <c r="A49">
        <v>6.9647564936593804</v>
      </c>
      <c r="B49">
        <v>116.625176381043</v>
      </c>
    </row>
    <row r="50" spans="1:17" x14ac:dyDescent="0.3">
      <c r="A50">
        <v>9.0402778197022702</v>
      </c>
      <c r="B50">
        <v>119.158450525432</v>
      </c>
    </row>
    <row r="51" spans="1:17" x14ac:dyDescent="0.3">
      <c r="A51">
        <v>11.5483382493468</v>
      </c>
      <c r="B51">
        <v>121.96761770051</v>
      </c>
    </row>
    <row r="52" spans="1:17" x14ac:dyDescent="0.3">
      <c r="A52">
        <v>14.2150736288069</v>
      </c>
      <c r="B52">
        <v>125.19888507353301</v>
      </c>
    </row>
    <row r="53" spans="1:17" x14ac:dyDescent="0.3">
      <c r="A53">
        <v>16.619094601476299</v>
      </c>
      <c r="B53">
        <v>128.80714712203999</v>
      </c>
    </row>
    <row r="54" spans="1:17" x14ac:dyDescent="0.3">
      <c r="A54">
        <v>18.449018362753801</v>
      </c>
      <c r="B54">
        <v>132.553240695395</v>
      </c>
    </row>
    <row r="55" spans="1:17" x14ac:dyDescent="0.3">
      <c r="A55">
        <v>19.669735728787</v>
      </c>
      <c r="B55">
        <v>136.20770906406099</v>
      </c>
    </row>
    <row r="56" spans="1:17" x14ac:dyDescent="0.3">
      <c r="A56">
        <v>20.422972753196401</v>
      </c>
      <c r="B56">
        <v>139.68318272234799</v>
      </c>
    </row>
    <row r="57" spans="1:17" x14ac:dyDescent="0.3">
      <c r="A57">
        <v>20.971123025049501</v>
      </c>
      <c r="B57">
        <v>143.067659838575</v>
      </c>
      <c r="Q57">
        <f>0.67*0.75</f>
        <v>0.50250000000000006</v>
      </c>
    </row>
    <row r="58" spans="1:17" x14ac:dyDescent="0.3">
      <c r="A58">
        <v>21.502667961380901</v>
      </c>
      <c r="B58">
        <v>146.47474637923901</v>
      </c>
      <c r="Q58">
        <f>0.67-Q57</f>
        <v>0.16749999999999998</v>
      </c>
    </row>
    <row r="59" spans="1:17" x14ac:dyDescent="0.3">
      <c r="A59">
        <v>22.016675626031699</v>
      </c>
      <c r="B59">
        <v>149.90372737483401</v>
      </c>
    </row>
    <row r="60" spans="1:17" x14ac:dyDescent="0.3">
      <c r="A60">
        <v>22.512244830229399</v>
      </c>
      <c r="B60">
        <v>153.35384947652099</v>
      </c>
    </row>
    <row r="61" spans="1:17" x14ac:dyDescent="0.3">
      <c r="A61">
        <v>22.988506712606</v>
      </c>
      <c r="B61">
        <v>156.82432226438701</v>
      </c>
    </row>
    <row r="62" spans="1:17" x14ac:dyDescent="0.3">
      <c r="A62">
        <v>23.444626262536701</v>
      </c>
      <c r="B62">
        <v>160.31431964267099</v>
      </c>
    </row>
    <row r="63" spans="1:17" x14ac:dyDescent="0.3">
      <c r="A63">
        <v>22.988506712606</v>
      </c>
      <c r="B63">
        <v>162.822911163165</v>
      </c>
    </row>
    <row r="64" spans="1:17" x14ac:dyDescent="0.3">
      <c r="A64">
        <v>22.512244830229399</v>
      </c>
      <c r="B64">
        <v>165.35102727407701</v>
      </c>
    </row>
    <row r="65" spans="1:2" x14ac:dyDescent="0.3">
      <c r="A65">
        <v>22.016675626031699</v>
      </c>
      <c r="B65">
        <v>167.899494071167</v>
      </c>
    </row>
    <row r="66" spans="1:2" x14ac:dyDescent="0.3">
      <c r="A66">
        <v>21.502667961380901</v>
      </c>
      <c r="B66">
        <v>170.469101974349</v>
      </c>
    </row>
    <row r="67" spans="1:2" x14ac:dyDescent="0.3">
      <c r="A67">
        <v>20.971123025049501</v>
      </c>
      <c r="B67">
        <v>173.060604333507</v>
      </c>
    </row>
    <row r="68" spans="1:2" x14ac:dyDescent="0.3">
      <c r="A68">
        <v>20.422972753196401</v>
      </c>
      <c r="B68">
        <v>175.67471611605399</v>
      </c>
    </row>
    <row r="69" spans="1:2" x14ac:dyDescent="0.3">
      <c r="A69">
        <v>19.859178195441299</v>
      </c>
      <c r="B69">
        <v>178.31211264502801</v>
      </c>
    </row>
    <row r="70" spans="1:2" x14ac:dyDescent="0.3">
      <c r="A70">
        <v>19.160447191784499</v>
      </c>
      <c r="B70">
        <v>180.90716272003701</v>
      </c>
    </row>
    <row r="71" spans="1:2" x14ac:dyDescent="0.3">
      <c r="A71">
        <v>18.170737524677001</v>
      </c>
      <c r="B71">
        <v>183.41035074893401</v>
      </c>
    </row>
    <row r="72" spans="1:2" x14ac:dyDescent="0.3">
      <c r="A72">
        <v>16.791887135996799</v>
      </c>
      <c r="B72">
        <v>185.85319400309299</v>
      </c>
    </row>
    <row r="73" spans="1:2" x14ac:dyDescent="0.3">
      <c r="A73">
        <v>14.9369639155264</v>
      </c>
      <c r="B73">
        <v>188.325529712541</v>
      </c>
    </row>
    <row r="74" spans="1:2" x14ac:dyDescent="0.3">
      <c r="A74">
        <v>12.5996738676857</v>
      </c>
      <c r="B74">
        <v>190.98915183464501</v>
      </c>
    </row>
    <row r="75" spans="1:2" x14ac:dyDescent="0.3">
      <c r="A75">
        <v>9.9553597070806497</v>
      </c>
      <c r="B75">
        <v>194.025345808433</v>
      </c>
    </row>
    <row r="76" spans="1:2" x14ac:dyDescent="0.3">
      <c r="A76">
        <v>7.3837084210997403</v>
      </c>
      <c r="B76">
        <v>197.48846537581201</v>
      </c>
    </row>
    <row r="77" spans="1:2" x14ac:dyDescent="0.3">
      <c r="A77">
        <v>5.2794286919121696</v>
      </c>
      <c r="B77">
        <v>201.20794897575499</v>
      </c>
    </row>
    <row r="78" spans="1:2" x14ac:dyDescent="0.3">
      <c r="A78">
        <v>3.80114837214742</v>
      </c>
      <c r="B78">
        <v>204.922530193206</v>
      </c>
    </row>
    <row r="79" spans="1:2" x14ac:dyDescent="0.3">
      <c r="A79">
        <v>2.8629624633955202</v>
      </c>
      <c r="B79">
        <v>208.47924878881099</v>
      </c>
    </row>
    <row r="80" spans="1:2" x14ac:dyDescent="0.3">
      <c r="B80">
        <v>211.85810725610401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372-A0F4-480F-B143-983E0100814C}">
  <dimension ref="A1:F14"/>
  <sheetViews>
    <sheetView workbookViewId="0">
      <selection activeCell="C4" sqref="C4"/>
    </sheetView>
  </sheetViews>
  <sheetFormatPr defaultRowHeight="14.4" x14ac:dyDescent="0.3"/>
  <sheetData>
    <row r="1" spans="1:6" x14ac:dyDescent="0.3">
      <c r="A1" s="2" t="s">
        <v>13</v>
      </c>
    </row>
    <row r="2" spans="1:6" x14ac:dyDescent="0.3">
      <c r="A2" t="s">
        <v>14</v>
      </c>
    </row>
    <row r="3" spans="1:6" x14ac:dyDescent="0.3">
      <c r="A3" t="s">
        <v>15</v>
      </c>
      <c r="F3" s="2" t="s">
        <v>16</v>
      </c>
    </row>
    <row r="4" spans="1:6" x14ac:dyDescent="0.3">
      <c r="A4">
        <v>0</v>
      </c>
      <c r="B4">
        <f t="shared" ref="B4:B9" si="0">A4^2</f>
        <v>0</v>
      </c>
    </row>
    <row r="5" spans="1:6" x14ac:dyDescent="0.3">
      <c r="A5">
        <f>1^2</f>
        <v>1</v>
      </c>
      <c r="B5">
        <f t="shared" si="0"/>
        <v>1</v>
      </c>
    </row>
    <row r="6" spans="1:6" x14ac:dyDescent="0.3">
      <c r="A6">
        <v>2</v>
      </c>
      <c r="B6">
        <f t="shared" si="0"/>
        <v>4</v>
      </c>
    </row>
    <row r="7" spans="1:6" x14ac:dyDescent="0.3">
      <c r="A7">
        <v>3</v>
      </c>
      <c r="B7">
        <f t="shared" si="0"/>
        <v>9</v>
      </c>
    </row>
    <row r="8" spans="1:6" x14ac:dyDescent="0.3">
      <c r="A8">
        <v>4</v>
      </c>
      <c r="B8">
        <f t="shared" si="0"/>
        <v>16</v>
      </c>
    </row>
    <row r="9" spans="1:6" x14ac:dyDescent="0.3">
      <c r="A9">
        <v>5</v>
      </c>
      <c r="B9">
        <f t="shared" si="0"/>
        <v>25</v>
      </c>
    </row>
    <row r="10" spans="1:6" x14ac:dyDescent="0.3">
      <c r="A10">
        <v>6</v>
      </c>
      <c r="B10">
        <v>16</v>
      </c>
    </row>
    <row r="11" spans="1:6" x14ac:dyDescent="0.3">
      <c r="A11">
        <v>7</v>
      </c>
      <c r="B11">
        <v>9</v>
      </c>
    </row>
    <row r="12" spans="1:6" x14ac:dyDescent="0.3">
      <c r="A12">
        <v>8</v>
      </c>
      <c r="B12">
        <v>4</v>
      </c>
    </row>
    <row r="13" spans="1:6" x14ac:dyDescent="0.3">
      <c r="A13">
        <v>9</v>
      </c>
      <c r="B13">
        <v>1</v>
      </c>
    </row>
    <row r="14" spans="1:6" x14ac:dyDescent="0.3">
      <c r="A14">
        <v>10</v>
      </c>
      <c r="B14"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 Lorme</dc:creator>
  <cp:lastModifiedBy>Jason De Lorme</cp:lastModifiedBy>
  <dcterms:created xsi:type="dcterms:W3CDTF">2017-09-12T21:48:18Z</dcterms:created>
  <dcterms:modified xsi:type="dcterms:W3CDTF">2017-09-19T12:42:49Z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jasondel@microsoft.com</vt:lpwstr>
  </property>
  <property fmtid="{D5CDD505-2E9C-101B-9397-08002B2CF9AE}" pid="6" name="MSIP_Label_f42aa342-8706-4288-bd11-ebb85995028c_SetDate">
    <vt:lpwstr>2017-09-19T07:42:31.7110418-05:00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