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lan\Dropbox\DABC\Work\HW\Excel Challenge\"/>
    </mc:Choice>
  </mc:AlternateContent>
  <xr:revisionPtr revIDLastSave="0" documentId="13_ncr:1_{4EBDDBCD-8CE0-4544-AAAB-BF927B0177CE}" xr6:coauthVersionLast="44" xr6:coauthVersionMax="44" xr10:uidLastSave="{00000000-0000-0000-0000-000000000000}"/>
  <bookViews>
    <workbookView xWindow="-110" yWindow="-110" windowWidth="22780" windowHeight="14660" activeTab="4" xr2:uid="{00000000-000D-0000-FFFF-FFFF00000000}"/>
  </bookViews>
  <sheets>
    <sheet name="Pivot" sheetId="2" r:id="rId1"/>
    <sheet name="Pivot2" sheetId="3" r:id="rId2"/>
    <sheet name="Pivot3" sheetId="4" r:id="rId3"/>
    <sheet name="Data" sheetId="1" r:id="rId4"/>
    <sheet name="Bonus" sheetId="8" r:id="rId5"/>
  </sheets>
  <definedNames>
    <definedName name="_xlnm._FilterDatabase" localSheetId="4" hidden="1">Bonus!$A$1:$H$13</definedName>
    <definedName name="_xlnm._FilterDatabase" localSheetId="3" hidden="1">Data!$A$1:$T$4115</definedName>
    <definedName name="Goal">Data!$D$2:$D$4115</definedName>
    <definedName name="State">Data!$F$2:$F$4115</definedName>
  </definedNames>
  <calcPr calcId="191029"/>
  <pivotCaches>
    <pivotCache cacheId="18" r:id="rId6"/>
    <pivotCache cacheId="1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E10" i="8" s="1"/>
  <c r="B9" i="8"/>
  <c r="B8" i="8"/>
  <c r="B7" i="8"/>
  <c r="E7" i="8" s="1"/>
  <c r="B6" i="8"/>
  <c r="B5" i="8"/>
  <c r="B4" i="8"/>
  <c r="B3" i="8"/>
  <c r="B2" i="8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0" i="8" l="1"/>
  <c r="E8" i="8"/>
  <c r="H8" i="8" s="1"/>
  <c r="E9" i="8"/>
  <c r="G9" i="8" s="1"/>
  <c r="H7" i="8"/>
  <c r="H9" i="8"/>
  <c r="H10" i="8"/>
  <c r="G7" i="8"/>
  <c r="G8" i="8"/>
  <c r="E2" i="8"/>
  <c r="G2" i="8" s="1"/>
  <c r="E6" i="8"/>
  <c r="H6" i="8" s="1"/>
  <c r="F10" i="8"/>
  <c r="E13" i="8"/>
  <c r="G13" i="8" s="1"/>
  <c r="E5" i="8"/>
  <c r="G5" i="8" s="1"/>
  <c r="E12" i="8"/>
  <c r="H12" i="8" s="1"/>
  <c r="E4" i="8"/>
  <c r="H4" i="8" s="1"/>
  <c r="F8" i="8"/>
  <c r="E11" i="8"/>
  <c r="F11" i="8" s="1"/>
  <c r="E3" i="8"/>
  <c r="F3" i="8" s="1"/>
  <c r="F7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3" i="8" l="1"/>
  <c r="H5" i="8"/>
  <c r="F9" i="8"/>
  <c r="F13" i="8"/>
  <c r="H3" i="8"/>
  <c r="F12" i="8"/>
  <c r="H2" i="8"/>
  <c r="G12" i="8"/>
  <c r="F4" i="8"/>
  <c r="G6" i="8"/>
  <c r="G4" i="8"/>
  <c r="H11" i="8"/>
  <c r="F2" i="8"/>
  <c r="F6" i="8"/>
  <c r="F5" i="8"/>
  <c r="G11" i="8"/>
  <c r="G3" i="8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<sst xmlns="http://schemas.openxmlformats.org/spreadsheetml/2006/main" count="24821" uniqueCount="8400">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</sst>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[StarterBook.xlsx]Pivot!PivotTable1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8B-4209-A9E3-EF5F5A1E9ABD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8B-4209-A9E3-EF5F5A1E9ABD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8B-4209-A9E3-EF5F5A1E9ABD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8B-4209-A9E3-EF5F5A1E9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1456368"/>
        <c:axId val="431454448"/>
      </c:barChart>
      <c:catAx>
        <c:axId val="43145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454448"/>
        <c:crosses val="autoZero"/>
        <c:auto val="1"/>
        <c:lblAlgn val="ctr"/>
        <c:lblOffset val="100"/>
        <c:noMultiLvlLbl val="0"/>
      </c:catAx>
      <c:valAx>
        <c:axId val="43145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45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49-4228-A62B-10AF9F8C2E00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49-4228-A62B-10AF9F8C2E00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49-4228-A62B-10AF9F8C2E00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49-4228-A62B-10AF9F8C2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187832"/>
        <c:axId val="587188792"/>
      </c:barChart>
      <c:catAx>
        <c:axId val="587187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88792"/>
        <c:crosses val="autoZero"/>
        <c:auto val="1"/>
        <c:lblAlgn val="ctr"/>
        <c:lblOffset val="100"/>
        <c:noMultiLvlLbl val="0"/>
      </c:catAx>
      <c:valAx>
        <c:axId val="58718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87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8-42CE-BC07-73A1B45ACC0E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B8-42CE-BC07-73A1B45ACC0E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B8-42CE-BC07-73A1B45ACC0E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22-4A8B-A843-A0FC659E3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085232"/>
        <c:axId val="587190712"/>
      </c:lineChart>
      <c:catAx>
        <c:axId val="43108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90712"/>
        <c:crosses val="autoZero"/>
        <c:auto val="1"/>
        <c:lblAlgn val="ctr"/>
        <c:lblOffset val="100"/>
        <c:noMultiLvlLbl val="0"/>
      </c:catAx>
      <c:valAx>
        <c:axId val="587190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8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1B-4549-838C-E9BBCF2C8C1C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1B-4549-838C-E9BBCF2C8C1C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1B-4549-838C-E9BBCF2C8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3838832"/>
        <c:axId val="4546391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41B-4549-838C-E9BBCF2C8C1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41B-4549-838C-E9BBCF2C8C1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41B-4549-838C-E9BBCF2C8C1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41B-4549-838C-E9BBCF2C8C1C}"/>
                  </c:ext>
                </c:extLst>
              </c15:ser>
            </c15:filteredLineSeries>
          </c:ext>
        </c:extLst>
      </c:lineChart>
      <c:catAx>
        <c:axId val="45383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639152"/>
        <c:crosses val="autoZero"/>
        <c:auto val="1"/>
        <c:lblAlgn val="ctr"/>
        <c:lblOffset val="100"/>
        <c:noMultiLvlLbl val="0"/>
      </c:catAx>
      <c:valAx>
        <c:axId val="45463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3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2</xdr:row>
      <xdr:rowOff>31750</xdr:rowOff>
    </xdr:from>
    <xdr:to>
      <xdr:col>14</xdr:col>
      <xdr:colOff>203200</xdr:colOff>
      <xdr:row>17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0FA036-04D0-4857-93C7-E50082356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50800</xdr:rowOff>
    </xdr:from>
    <xdr:to>
      <xdr:col>18</xdr:col>
      <xdr:colOff>514350</xdr:colOff>
      <xdr:row>28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21470C-C03A-4084-A244-A586CC4AC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4</xdr:row>
      <xdr:rowOff>50800</xdr:rowOff>
    </xdr:from>
    <xdr:to>
      <xdr:col>16</xdr:col>
      <xdr:colOff>400050</xdr:colOff>
      <xdr:row>23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830FCF-223A-4A9F-B658-995AAB0E1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333374</xdr:colOff>
      <xdr:row>7</xdr:row>
      <xdr:rowOff>133350</xdr:rowOff>
    </xdr:from>
    <xdr:to>
      <xdr:col>9</xdr:col>
      <xdr:colOff>184149</xdr:colOff>
      <xdr:row>34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428F8-079C-4E41-83FC-1399E06C9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ano Rankin" refreshedDate="43722.989802314813" createdVersion="6" refreshedVersion="6" minRefreshableVersion="3" recordCount="4114" xr:uid="{5C315D6B-7A04-4677-B41E-A5716432172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ano Rankin" refreshedDate="43723.947373842595" createdVersion="6" refreshedVersion="6" minRefreshableVersion="3" recordCount="4114" xr:uid="{FA10393B-A780-4F15-ACDB-816A0CFDF99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3126">
        <n v="1.37"/>
        <n v="1.43"/>
        <n v="1.05"/>
        <n v="1.04"/>
        <n v="1.23"/>
        <n v="1.1000000000000001"/>
        <n v="1.06"/>
        <n v="1.01"/>
        <n v="1"/>
        <n v="1.26"/>
        <n v="1.21"/>
        <n v="1.65"/>
        <n v="1.6"/>
        <n v="1.07"/>
        <n v="1.45"/>
        <n v="1.0900000000000001"/>
        <n v="1.17"/>
        <n v="1.19"/>
        <n v="1.33"/>
        <n v="1.55"/>
        <n v="1.1200000000000001"/>
        <n v="1.02"/>
        <n v="1.3"/>
        <n v="1.67"/>
        <n v="1.42"/>
        <n v="1.83"/>
        <n v="1.31"/>
        <n v="3.09"/>
        <n v="1.2"/>
        <n v="1.08"/>
        <n v="1.28"/>
        <n v="1.1599999999999999"/>
        <n v="1.29"/>
        <n v="1.03"/>
        <n v="1.48"/>
        <n v="1.1399999999999999"/>
        <n v="1.73"/>
        <n v="1.27"/>
        <n v="1.1100000000000001"/>
        <n v="1.24"/>
        <n v="1.1299999999999999"/>
        <n v="1.1499999999999999"/>
        <n v="1.53"/>
        <n v="3.93"/>
        <n v="27.02"/>
        <n v="1.98"/>
        <n v="2.4700000000000002"/>
        <n v="2.2000000000000002"/>
        <n v="1.41"/>
        <n v="1.4"/>
        <n v="0"/>
        <n v="0.14000000000000001"/>
        <n v="0.06"/>
        <n v="0.02"/>
        <n v="0.1"/>
        <n v="0.13"/>
        <n v="0.03"/>
        <n v="0.11"/>
        <n v="0.28000000000000003"/>
        <n v="0.08"/>
        <n v="0.01"/>
        <n v="0.23"/>
        <n v="0.05"/>
        <n v="0.16"/>
        <n v="0.6"/>
        <n v="0.04"/>
        <n v="0.22"/>
        <n v="0.4"/>
        <n v="0.2"/>
        <n v="0.33"/>
        <n v="0.21"/>
        <n v="0.36"/>
        <n v="0.42"/>
        <n v="0.26"/>
        <n v="0.57999999999999996"/>
        <n v="0.3"/>
        <n v="0.51"/>
        <n v="0.15"/>
        <n v="0.25"/>
        <n v="0.45"/>
        <n v="0.56000000000000005"/>
        <n v="0.12"/>
        <n v="0.18"/>
        <n v="3.05"/>
        <n v="1.34"/>
        <n v="1.85"/>
        <n v="1.39"/>
        <n v="1.91"/>
        <n v="1.32"/>
        <n v="2.4"/>
        <n v="1.18"/>
        <n v="1.46"/>
        <n v="1.47"/>
        <n v="1.77"/>
        <n v="1.56"/>
        <n v="1.5"/>
        <n v="1.57"/>
        <n v="2.29"/>
        <n v="1.76"/>
        <n v="1.79"/>
        <n v="2.3199999999999998"/>
        <n v="2.93"/>
        <n v="3.85"/>
        <n v="2.83"/>
        <n v="1.36"/>
        <n v="1.25"/>
        <n v="1.7"/>
        <n v="1.74"/>
        <n v="1.22"/>
        <n v="2.56"/>
        <n v="2.0699999999999998"/>
        <n v="2.14"/>
        <n v="1.82"/>
        <n v="7.0000000000000007E-2"/>
        <n v="0.09"/>
        <n v="0.39"/>
        <n v="0.64"/>
        <n v="0.27"/>
        <n v="0.19"/>
        <n v="0.5"/>
        <n v="3.02"/>
        <n v="0.37"/>
        <n v="0.34"/>
        <n v="0.17"/>
        <n v="1.44"/>
        <n v="14.6"/>
        <n v="3"/>
        <n v="2.79"/>
        <n v="2.67"/>
        <n v="0.28999999999999998"/>
        <n v="0.73"/>
        <n v="0.35"/>
        <n v="0.46"/>
        <n v="0.82"/>
        <n v="0.31"/>
        <n v="0.79"/>
        <n v="3.15"/>
        <n v="1.58"/>
        <n v="2.38"/>
        <n v="0.41"/>
        <n v="0.7"/>
        <n v="1.81"/>
        <n v="2.04"/>
        <n v="1.52"/>
        <n v="1.8"/>
        <n v="2.33"/>
        <n v="1.94"/>
        <n v="2.1800000000000002"/>
        <n v="0.24"/>
        <n v="0.68"/>
        <n v="0.75"/>
        <n v="0.38"/>
        <n v="0.43"/>
        <n v="0.47"/>
        <n v="0.83"/>
        <n v="0.59"/>
        <n v="0.44"/>
        <n v="215.35"/>
        <n v="2.06"/>
        <n v="3.52"/>
        <n v="2.37"/>
        <n v="3.42"/>
        <n v="0.95"/>
        <n v="0.63"/>
        <n v="1.61"/>
        <n v="1.35"/>
        <n v="2.9"/>
        <n v="3.22"/>
        <n v="2.7"/>
        <n v="2.5299999999999998"/>
        <n v="2.61"/>
        <n v="1.99"/>
        <n v="2.54"/>
        <n v="7.86"/>
        <n v="1.72"/>
        <n v="1.59"/>
        <n v="2.8"/>
        <n v="2"/>
        <n v="1.38"/>
        <n v="3038.33"/>
        <n v="2.02"/>
        <n v="2.95"/>
        <n v="2.13"/>
        <n v="1.66"/>
        <n v="1.62"/>
        <n v="2.11"/>
        <n v="2.42"/>
        <n v="0.65"/>
        <n v="0.32"/>
        <n v="0.85"/>
        <n v="0.49"/>
        <n v="3.78"/>
        <n v="1.89"/>
        <n v="1.71"/>
        <n v="2.52"/>
        <n v="2.0299999999999998"/>
        <n v="4.24"/>
        <n v="2.12"/>
        <n v="2.19"/>
        <n v="4.97"/>
        <n v="1.63"/>
        <n v="4.5599999999999996"/>
        <n v="6.62"/>
        <n v="11.82"/>
        <n v="2.78"/>
        <n v="2.15"/>
        <n v="5.59"/>
        <n v="2.0499999999999998"/>
        <n v="2.82"/>
        <n v="4.84"/>
        <n v="4.18"/>
        <n v="2.5"/>
        <n v="2.72"/>
        <n v="2.65"/>
        <n v="12.54"/>
        <n v="1.75"/>
        <n v="0.48"/>
        <n v="2.6"/>
        <n v="8.85"/>
        <n v="0.56999999999999995"/>
        <n v="0.61"/>
        <n v="0.52"/>
        <n v="2.63"/>
        <n v="3.07"/>
        <n v="1.54"/>
        <n v="0.72"/>
        <n v="0.53"/>
        <n v="2.41"/>
        <n v="1.95"/>
        <n v="1.87"/>
        <n v="17.05"/>
        <n v="7.88"/>
        <n v="3.48"/>
        <n v="8"/>
        <n v="2.0099999999999998"/>
        <n v="2.2599999999999998"/>
        <n v="6.99"/>
        <n v="3.99"/>
        <n v="2.94"/>
        <n v="1.68"/>
        <n v="14.36"/>
        <n v="11.05"/>
        <n v="1.93"/>
        <n v="2.62"/>
        <n v="3.7"/>
        <n v="2.85"/>
        <n v="5.79"/>
        <n v="11.32"/>
        <n v="6.74"/>
        <n v="2.57"/>
        <n v="3.75"/>
        <n v="2.09"/>
        <n v="3.47"/>
        <n v="4.0199999999999996"/>
        <n v="10.27"/>
        <n v="3.55"/>
        <n v="3.82"/>
        <n v="2.17"/>
        <n v="3.12"/>
        <n v="2.34"/>
        <n v="2.48"/>
        <n v="3.2"/>
        <n v="8.1999999999999993"/>
        <n v="2.35"/>
        <n v="4.95"/>
        <n v="78.14"/>
        <n v="9.2200000000000006"/>
        <n v="4.8499999999999996"/>
        <n v="1.92"/>
        <n v="2.81"/>
        <n v="5.85"/>
        <n v="3.61"/>
        <n v="3.04"/>
        <n v="3.87"/>
        <n v="4.21"/>
        <n v="5.0599999999999996"/>
        <n v="8.19"/>
        <n v="4.7300000000000004"/>
        <n v="3.53"/>
        <n v="1.96"/>
        <n v="3.17"/>
        <n v="16.78"/>
        <n v="5.43"/>
        <n v="2.88"/>
        <n v="5.08"/>
        <n v="5.24"/>
        <n v="4.8899999999999997"/>
        <n v="18.57"/>
        <n v="10.15"/>
        <n v="4.12"/>
        <n v="5.03"/>
        <n v="10.81"/>
        <n v="4.5199999999999996"/>
        <n v="5.37"/>
        <n v="9.51"/>
        <n v="5.42"/>
        <n v="3.83"/>
        <n v="7.04"/>
        <n v="1.51"/>
        <n v="2.4300000000000002"/>
        <n v="9.4499999999999993"/>
        <n v="11.74"/>
        <n v="12.12"/>
        <n v="4.96"/>
        <n v="3.32"/>
        <n v="11.65"/>
        <n v="2.71"/>
        <n v="8.06"/>
        <n v="13.6"/>
        <n v="9302.5"/>
        <n v="3.77"/>
        <n v="26.47"/>
        <n v="1.69"/>
        <n v="9.75"/>
        <n v="4.5999999999999996"/>
        <n v="2.87"/>
        <n v="2.23"/>
        <n v="6.36"/>
        <n v="18.670000000000002"/>
        <n v="3.27"/>
        <n v="7.8"/>
        <n v="2.99"/>
        <n v="3.81"/>
        <n v="18.02"/>
        <n v="7.2"/>
        <n v="13.57"/>
        <n v="4.08"/>
        <n v="4.04"/>
        <n v="1.49"/>
        <n v="3.5"/>
        <n v="4.29"/>
        <n v="5.26"/>
        <n v="5.21"/>
        <n v="4.2699999999999996"/>
        <n v="2.66"/>
        <n v="6.61"/>
        <n v="3.26"/>
        <n v="2.2400000000000002"/>
        <n v="27.91"/>
        <n v="8.7799999999999994"/>
        <n v="1.88"/>
        <n v="13.79"/>
        <n v="9.56"/>
        <n v="6.47"/>
        <n v="1.64"/>
        <n v="3.51"/>
        <n v="14.62"/>
        <n v="2.97"/>
        <n v="4.93"/>
        <n v="22603"/>
        <n v="9.7799999999999994"/>
        <n v="2.46"/>
        <n v="3.84"/>
        <n v="0.62"/>
        <n v="4.58"/>
        <n v="3.19"/>
        <n v="0.67"/>
        <n v="3.36"/>
        <n v="0.55000000000000004"/>
        <n v="2.86"/>
        <n v="2.21"/>
        <n v="1.84"/>
        <n v="1.86"/>
        <n v="2.89"/>
        <n v="1.9"/>
        <n v="2.5099999999999998"/>
        <n v="2.39"/>
        <n v="2.1"/>
        <n v="3.39"/>
        <n v="0.9"/>
        <n v="3.3"/>
        <n v="2.2799999999999998"/>
        <n v="2.25"/>
        <n v="65"/>
        <n v="0.86"/>
        <n v="0.78"/>
        <n v="0.71"/>
        <n v="2.6829268292682929E-3" u="1"/>
        <n v="1.0126500000000001" u="1"/>
        <n v="1.0602199999999999" u="1"/>
        <n v="1.19756" u="1"/>
        <n v="3.267605633802817E-2" u="1"/>
        <n v="5.0413333333333331E-2" u="1"/>
        <n v="2.0034000000000001" u="1"/>
        <n v="2.1000000000000001E-2" u="1"/>
        <n v="6.8399999999999997E-3" u="1"/>
        <n v="1.2513513513513513E-2" u="1"/>
        <n v="0.13020000000000001" u="1"/>
        <n v="1.6986000000000001" u="1"/>
        <n v="1.1666666666666667" u="1"/>
        <n v="1.3333333333333334E-2" u="1"/>
        <n v="0.108" u="1"/>
        <n v="0.58461538461538465" u="1"/>
        <n v="1.0976190476190477" u="1"/>
        <n v="1.1346000000000001" u="1"/>
        <n v="5.0347999999999997E-2" u="1"/>
        <n v="9.4999999999999998E-3" u="1"/>
        <n v="0.2185" u="1"/>
        <n v="1.1859999999999999" u="1"/>
        <n v="3.5E-4" u="1"/>
        <n v="1.00875" u="1"/>
        <n v="5.0780000000000003" u="1"/>
        <n v="2.142857142857143E-3" u="1"/>
        <n v="0.14799999999999999" u="1"/>
        <n v="1.7743366666666667" u="1"/>
        <n v="1.1683911999999999" u="1"/>
        <n v="0.36359999999999998" u="1"/>
        <n v="1.1551066666666667" u="1"/>
        <n v="3.4666666666666665E-2" u="1"/>
        <n v="1.0000058823529412" u="1"/>
        <n v="3.0999999999999999E-3" u="1"/>
        <n v="1.0000000000000001E-5" u="1"/>
        <n v="1.0780000000000001" u="1"/>
        <n v="1.2240879999999998" u="1"/>
        <n v="1.0046666666666666" u="1"/>
        <n v="8.4285714285714294E-3" u="1"/>
        <n v="0.502" u="1"/>
        <n v="1.3818181818181818E-2" u="1"/>
        <n v="2.9894179894179893E-2" u="1"/>
        <n v="1.0144545454545455" u="1"/>
        <n v="1.024" u="1"/>
        <n v="1.1175999999999999" u="1"/>
        <n v="1.0329411764705883" u="1"/>
        <n v="1.6714285714285713E-2" u="1"/>
        <n v="2.2307692307692306E-2" u="1"/>
        <n v="1.0085533333333332" u="1"/>
        <n v="3.0124999999999999E-2" u="1"/>
        <n v="2.9403333333333332" u="1"/>
        <n v="0.21363333333333334" u="1"/>
        <n v="1.4833229411764706" u="1"/>
        <n v="7.1999999999999998E-3" u="1"/>
        <n v="0.20208000000000001" u="1"/>
        <n v="0.25763636363636366" u="1"/>
        <n v="0.47399999999999998" u="1"/>
        <n v="1.0416666666666667" u="1"/>
        <n v="1.3333333333333333" u="1"/>
        <n v="6.4999999999999997E-4" u="1"/>
        <n v="0.11328275684711328" u="1"/>
        <n v="1.625" u="1"/>
        <n v="1.3896574712643677" u="1"/>
        <n v="14.604850000000001" u="1"/>
        <n v="1.2178" u="1"/>
        <n v="0.11077777777777778" u="1"/>
        <n v="1.0090416666666666" u="1"/>
        <n v="1.4155" u="1"/>
        <n v="1.0485714285714285" u="1"/>
        <n v="8.3799999999999999E-2" u="1"/>
        <n v="1.0667450000000001" u="1"/>
        <n v="1.2021700000000002" u="1"/>
        <n v="1.206" u="1"/>
        <n v="1.0287500000000001" u="1"/>
        <n v="1.9537933333333333" u="1"/>
        <n v="6.2933333333333327E-2" u="1"/>
        <n v="1.0069999999999999" u="1"/>
        <n v="1.0086153846153847" u="1"/>
        <n v="2.8473999999999999" u="1"/>
        <n v="2.2222222222222223E-4" u="1"/>
        <n v="1.6619999999999999" u="1"/>
        <n v="0.30599999999999999" u="1"/>
        <n v="13.794206249999998" u="1"/>
        <n v="6.0263157894736845E-2" u="1"/>
        <n v="1.0647599999999999" u="1"/>
        <n v="3.2005299999999997" u="1"/>
        <n v="2.4299999999999999E-2" u="1"/>
        <n v="2.787363950092912E-2" u="1"/>
        <n v="0.62765333333333329" u="1"/>
        <n v="1.9259999999999999E-2" u="1"/>
        <n v="0.38333333333333336" u="1"/>
        <n v="1.044" u="1"/>
        <n v="5.8823529411764708E-5" u="1"/>
        <n v="1.1016142857142857" u="1"/>
        <n v="1.2757571428571428" u="1"/>
        <n v="3.3444444444444443E-2" u="1"/>
        <n v="0.21887499999999999" u="1"/>
        <n v="1.1342219999999998" u="1"/>
        <n v="1.1985454545454546" u="1"/>
        <n v="7.6923076923076926E-5" u="1"/>
        <n v="1.1999999999999999E-3" u="1"/>
        <n v="1.0633333333333332" u="1"/>
        <n v="2.1314633333333335" u="1"/>
        <n v="1.0144444444444445" u="1"/>
        <n v="3.3558333333333334" u="1"/>
        <n v="1.00149" u="1"/>
        <n v="1.4266666666666667" u="1"/>
        <n v="1.6250000000000001E-2" u="1"/>
        <n v="5.5877142857142861" u="1"/>
        <n v="8.4172839999999999E-2" u="1"/>
        <n v="1.2502285714285715" u="1"/>
        <n v="1.9384615384615384E-3" u="1"/>
        <n v="1.10046" u="1"/>
        <n v="1.0554089709762533E-4" u="1"/>
        <n v="7.6923076923076927E-3" u="1"/>
        <n v="1.0290416666666666" u="1"/>
        <n v="1.59996" u="1"/>
        <n v="8.8999999999999996E-2" u="1"/>
        <n v="5.5480000000000002E-2" u="1"/>
        <n v="1.06308" u="1"/>
        <n v="1.3919999999999999" u="1"/>
        <n v="1.0269999999999999" u="1"/>
        <n v="0.11749999999999999" u="1"/>
        <n v="1.1825000000000001" u="1"/>
        <n v="0.10833333333333334" u="1"/>
        <n v="3.8571428571428572E-3" u="1"/>
        <n v="4.4444444444444447E-5" u="1"/>
        <n v="1.0186206896551724" u="1"/>
        <n v="1.0622116666666668" u="1"/>
        <n v="1.14901155" u="1"/>
        <n v="1.4830000000000001" u="1"/>
        <n v="0.38636363636363635" u="1"/>
        <n v="1.1285000000000001" u="1"/>
        <n v="1.2801818181818181" u="1"/>
        <n v="2.9849999999999999" u="1"/>
        <n v="6.6666666666666664E-4" u="1"/>
        <n v="2.2000000000000001E-3" u="1"/>
        <n v="0.14314285714285716" u="1"/>
        <n v="0.16826666666666668" u="1"/>
        <n v="0.46363636363636362" u="1"/>
        <n v="1.0538666666666667" u="1"/>
        <n v="0.35338000000000003" u="1"/>
        <n v="1.0011666666666668" u="1"/>
        <n v="1.0218" u="1"/>
        <n v="1.0531250000000001" u="1"/>
        <n v="3.5704000000000004E-4" u="1"/>
        <n v="1.2348756218905472" u="1"/>
        <n v="3.5180366666666667" u="1"/>
        <n v="1.0833333333333333" u="1"/>
        <n v="2.2882507142857142" u="1"/>
        <n v="1.0205" u="1"/>
        <n v="0.19650000000000001" u="1"/>
        <n v="2.3442048" u="1"/>
        <n v="1.0224343076923077" u="1"/>
        <n v="2.8309000000000002" u="1"/>
        <n v="7.1428571428571426E-3" u="1"/>
        <n v="0.1152156862745098" u="1"/>
        <n v="1.466" u="1"/>
        <n v="2.8073000000000001" u="1"/>
        <n v="0.11514000000000001" u="1"/>
        <n v="1.1073146853146854" u="1"/>
        <n v="1.0421799999999999" u="1"/>
        <n v="2.5999999999999998E-4" u="1"/>
        <n v="4.2051249999999998" u="1"/>
        <n v="8.1918387755102042" u="1"/>
        <n v="1.0061" u="1"/>
        <n v="1.0227200000000001" u="1"/>
        <n v="1.2123076923076924E-2" u="1"/>
        <n v="1.2513700000000001" u="1"/>
        <n v="0.39395294117647056" u="1"/>
        <n v="1.0047999999999999" u="1"/>
        <n v="1.2024999999999999" u="1"/>
        <n v="4.0000000000000001E-3" u="1"/>
        <n v="2.671118530884808E-3" u="1"/>
        <n v="0.17624999999999999" u="1"/>
        <n v="1.1916249999999999" u="1"/>
        <n v="3.6666666666666666E-3" u="1"/>
        <n v="1.0035000000000001" u="1"/>
        <n v="1.0309292094387414" u="1"/>
        <n v="1.1714285714285715" u="1"/>
        <n v="2.1999999999999999E-2" u="1"/>
        <n v="0.20080000000000001" u="1"/>
        <n v="1.0549000000000002" u="1"/>
        <n v="78.137822333333332" u="1"/>
        <n v="0.46666666666666667" u="1"/>
        <n v="1.1895833333333334" u="1"/>
        <n v="1.0273469387755103" u="1"/>
        <n v="1.1472" u="1"/>
        <n v="1.1440928571428572" u="1"/>
        <n v="1.0954545454545455" u="1"/>
        <n v="1.3128333333333333" u="1"/>
        <n v="8.1333333333333327E-2" u="1"/>
        <n v="1.215816111111111" u="1"/>
        <n v="4.288397837837838" u="1"/>
        <n v="1.4144600000000001" u="1"/>
        <n v="9.9999999999999995E-7" u="1"/>
        <n v="0.25087142857142858" u="1"/>
        <n v="1.0405" u="1"/>
        <n v="0.156" u="1"/>
        <n v="0.16769999999999999" u="1"/>
        <n v="1.0342857142857143" u="1"/>
        <n v="5.1999999999999998E-2" u="1"/>
        <n v="1.196" u="1"/>
        <n v="0.13639999999999999" u="1"/>
        <n v="1.01875" u="1"/>
        <n v="1.0493333333333332" u="1"/>
        <n v="1.1226666666666667" u="1"/>
        <n v="5.0324999999999998" u="1"/>
        <n v="4.4999999999999997E-3" u="1"/>
        <n v="1.341" u="1"/>
        <n v="1.0047368421052632" u="1"/>
        <n v="3.0047639999999998" u="1"/>
        <n v="0.26200000000000001" u="1"/>
        <n v="2.4E-2" u="1"/>
        <n v="1.2869999999999999" u="1"/>
        <n v="1.2136666666666667" u="1"/>
        <n v="0.17380000000000001" u="1"/>
        <n v="0.23416000000000001" u="1"/>
        <n v="1.0774999999999999" u="1"/>
        <n v="0.13333333333333333" u="1"/>
        <n v="1.203802" u="1"/>
        <n v="3.3203999999999998" u="1"/>
        <n v="7.5199999999999998E-3" u="1"/>
        <n v="2.1949999999999998" u="1"/>
        <n v="7.8266666666666665E-2" u="1"/>
        <n v="1.885046" u="1"/>
        <n v="3.7773333333333334" u="1"/>
        <n v="6.8999999999999997E-4" u="1"/>
        <n v="2.4222222222222221E-2" u="1"/>
        <n v="1.0235000000000001" u="1"/>
        <n v="1.0263636363636364" u="1"/>
        <n v="3.0683333333333334" u="1"/>
        <n v="1.84E-2" u="1"/>
        <n v="4.8000000000000001E-5" u="1"/>
        <n v="1.0428333333333333" u="1"/>
        <n v="7.8608020000000005" u="1"/>
        <n v="1.125" u="1"/>
        <n v="1.1111111111111112E-2" u="1"/>
        <n v="9.7600000000000006E-2" u="1"/>
        <n v="0.16734177215189874" u="1"/>
        <n v="1.0027777777777778" u="1"/>
        <n v="1.8533333333333333" u="1"/>
        <n v="8.2000000000000007E-3" u="1"/>
        <n v="0.82817600000000002" u="1"/>
        <n v="1.0196000000000001" u="1"/>
        <n v="1.8044444444444445" u="1"/>
        <n v="1.071" u="1"/>
        <n v="1.7066666666666668" u="1"/>
        <n v="0.17810000000000001" u="1"/>
        <n v="1.216" u="1"/>
        <n v="1.0591999999999999" u="1"/>
        <n v="1.7647058823529413E-4" u="1"/>
        <n v="0.65101538461538466" u="1"/>
        <n v="1.0065" u="1"/>
        <n v="9.0090090090090086E-2" u="1"/>
        <n v="1.1530588235294117" u="1"/>
        <n v="1.2353333333333334" u="1"/>
        <n v="1.033638888888889" u="1"/>
        <n v="1.1619999999999999" u="1"/>
        <n v="0.2155" u="1"/>
        <n v="2.0529999999999999" u="1"/>
        <n v="1E-4" u="1"/>
        <n v="0.33189999999999997" u="1"/>
        <n v="2.7185000000000001" u="1"/>
        <n v="0.17630000000000001" u="1"/>
        <n v="1.0935829457364341" u="1"/>
        <n v="1.1080000000000001" u="1"/>
        <n v="1.2529999999999999" u="1"/>
        <n v="1.3467833333333334" u="1"/>
        <n v="2.696969696969697E-2" u="1"/>
        <n v="1.0860666666666667" u="1"/>
        <n v="1.7629999999999999" u="1"/>
        <n v="0.25413402061855672" u="1"/>
        <n v="1.064875" u="1"/>
        <n v="1.054" u="1"/>
        <n v="3.3673333333333333E-2" u="1"/>
        <n v="0.34410000000000002" u="1"/>
        <n v="1.033501" u="1"/>
        <n v="1.5640000000000001" u="1"/>
        <n v="1.8181818181818181E-4" u="1"/>
        <n v="1.0114333333333334" u="1"/>
        <n v="1.1990000000000001" u="1"/>
        <n v="1.3187625000000001" u="1"/>
        <n v="5.0256410256410255E-2" u="1"/>
        <n v="1.0320666666666667" u="1"/>
        <n v="1.0665777537961894" u="1"/>
        <n v="1.0033493333333334" u="1"/>
        <n v="1.0101333333333333" u="1"/>
        <n v="1.2222222222222223E-2" u="1"/>
        <n v="2.7272727272727273E-5" u="1"/>
        <n v="1.145" u="1"/>
        <n v="5.5999999999999995E-4" u="1"/>
        <n v="9.2999999999999999E-2" u="1"/>
        <n v="1.2594166666666666" u="1"/>
        <n v="8.8500000000000002E-3" u="1"/>
        <n v="7.3400000000000007E-2" u="1"/>
        <n v="1.02298" u="1"/>
        <n v="0.17933333333333334" u="1"/>
        <n v="0.25259090909090909" u="1"/>
        <n v="1.091" u="1"/>
        <n v="1.4612318374694613" u="1"/>
        <n v="1.0071379999999999" u="1"/>
        <n v="1.0455692307692308" u="1"/>
        <n v="1.5100000000000001E-2" u="1"/>
        <n v="1.1424000000000001" u="1"/>
        <n v="1.7098591549295775E-2" u="1"/>
        <n v="5.080888888888889E-2" u="1"/>
        <n v="3.7600000000000001E-2" u="1"/>
        <n v="0.41407142857142859" u="1"/>
        <n v="1.1266666666666666E-2" u="1"/>
        <n v="1.3286666666666667" u="1"/>
        <n v="2.6599999999999999E-2" u="1"/>
        <n v="1.05745" u="1"/>
        <n v="1.5469999999999999" u="1"/>
        <n v="0.36014285714285715" u="1"/>
        <n v="1.0244597777777777" u="1"/>
        <n v="0.40404000000000001" u="1"/>
        <n v="1.1091186666666666" u="1"/>
        <n v="1.1279999999999999" u="1"/>
        <n v="1.0153353333333335" u="1"/>
        <n v="1.1044428571428573" u="1"/>
        <n v="1.1385000000000001" u="1"/>
        <n v="3.05158" u="1"/>
        <n v="1.2206666666666666" u="1"/>
        <n v="3.272727272727273E-2" u="1"/>
        <n v="0.21366666666666667" u="1"/>
        <n v="1.25125" u="1"/>
        <n v="1.0740000000000001" u="1"/>
        <n v="2.0236666666666667" u="1"/>
        <n v="6.875E-3" u="1"/>
        <n v="0.57333333333333336" u="1"/>
        <n v="0.41399999999999998" u="1"/>
        <n v="1.385" u="1"/>
        <n v="1.2307407407407407" u="1"/>
        <n v="1.3116666666666668" u="1"/>
        <n v="3.1050000000000001E-2" u="1"/>
        <n v="1.2796000000000001" u="1"/>
        <n v="0.65246363636363636" u="1"/>
        <n v="1.1401428571428571" u="1"/>
        <n v="1.3142857142857143" u="1"/>
        <n v="1.7867599999999999" u="1"/>
        <n v="1.1339285714285714" u="1"/>
        <n v="1.2576666666666667" u="1"/>
        <n v="1.476" u="1"/>
        <n v="7.0634920634920634E-2" u="1"/>
        <n v="4.02E-2" u="1"/>
        <n v="0.21309523809523809" u="1"/>
        <n v="10.146425000000001" u="1"/>
        <n v="3.0666666666666665E-2" u="1"/>
        <n v="1.0627272727272727" u="1"/>
        <n v="1.0442100000000001" u="1"/>
        <n v="2.3E-2" u="1"/>
        <n v="2.8333333333333335E-3" u="1"/>
        <n v="2.0549999999999999E-2" u="1"/>
        <n v="0.16833333333333333" u="1"/>
        <n v="1.0029999999999999" u="1"/>
        <n v="1.177142857142857" u="1"/>
        <n v="1.3680000000000001" u="1"/>
        <n v="0.44600000000000001" u="1"/>
        <n v="1.0135000000000001" u="1"/>
        <n v="1.118936170212766" u="1"/>
        <n v="1.2946666666666666" u="1"/>
        <n v="2.1105" u="1"/>
        <n v="1.0036639999999999" u="1"/>
        <n v="4.5714285714285714E-2" u="1"/>
        <n v="1.0544" u="1"/>
        <n v="3.9750000000000001E-2" u="1"/>
        <n v="0.11600000000000001" u="1"/>
        <n v="0.21428571428571427" u="1"/>
        <n v="2.5030841666666666" u="1"/>
        <n v="1.0223333333333333" u="1"/>
        <n v="1.0242424242424242" u="1"/>
        <n v="1.3101818181818181" u="1"/>
        <n v="1.0500000000000001E-2" u="1"/>
        <n v="1.1263736263736264" u="1"/>
        <n v="8.6206896551724137E-3" u="1"/>
        <n v="5.1000000000000004E-4" u="1"/>
        <n v="1.0004" u="1"/>
        <n v="1.0988461538461538" u="1"/>
        <n v="6.6666666666666671E-3" u="1"/>
        <n v="5.3999999999999999E-2" u="1"/>
        <n v="1.1440638297872341" u="1"/>
        <n v="0.35639999999999999" u="1"/>
        <n v="1.1635599999999999" u="1"/>
        <n v="1.1866666666666668" u="1"/>
        <n v="0.59299999999999997" u="1"/>
        <n v="6.9230769230769226E-4" u="1"/>
        <n v="1.0442857142857143" u="1"/>
        <n v="1.0505" u="1"/>
        <n v="1.0182500000000001" u="1"/>
        <n v="3.8739999999999997E-2" u="1"/>
        <n v="1.0593333333333332" u="1"/>
        <n v="2.6222222222222224E-3" u="1"/>
        <n v="2.5000000000000001E-2" u="1"/>
        <n v="1.351" u="1"/>
        <n v="1.0003299999999999" u="1"/>
        <n v="1.7333333333333333E-2" u="1"/>
        <n v="1.1210500000000001" u="1"/>
        <n v="1.0786666666666667" u="1"/>
        <n v="1.5499999999999999E-3" u="1"/>
        <n v="1.0888" u="1"/>
        <n v="5.0000000000000004E-6" u="1"/>
        <n v="9.3333333333333338E-2" u="1"/>
        <n v="1.0874999999999999" u="1"/>
        <n v="0.13924" u="1"/>
        <n v="1.0246666666666666" u="1"/>
        <n v="5.3846153846153844E-4" u="1"/>
        <n v="1.0276470588235294" u="1"/>
        <n v="7.7000000000000002E-3" u="1"/>
        <n v="1.0285857142857142" u="1"/>
        <n v="1.052142857142857" u="1"/>
        <n v="1.1696666666666666" u="1"/>
        <n v="1.0443750000000001" u="1"/>
        <n v="0.42759999999999998" u="1"/>
        <n v="1.0294615384615384" u="1"/>
        <n v="9.1244548809124457E-5" u="1"/>
        <n v="0.36499999999999999" u="1"/>
        <n v="1.36625" u="1"/>
        <n v="1.00125" u="1"/>
        <n v="1.0148571428571429" u="1"/>
        <n v="3.0242" u="1"/>
        <n v="3.5999999999999999E-3" u="1"/>
        <n v="1.1363000000000001" u="1"/>
        <n v="1.2648920000000001" u="1"/>
        <n v="7.8378378378378383E-2" u="1"/>
        <n v="1.0001333333333333" u="1"/>
        <n v="1.0446206037108834" u="1"/>
        <n v="1.0078823529411765" u="1"/>
        <n v="7.2222222222222219E-3" u="1"/>
        <n v="0.21628" u="1"/>
        <n v="1.0044440000000001" u="1"/>
        <n v="1.0397333333333334" u="1"/>
        <n v="1.1438333333333333" u="1"/>
        <n v="1.0771428571428571E-2" u="1"/>
        <n v="1.0705" u="1"/>
        <n v="1.2361333333333333" u="1"/>
        <n v="1.0394285714285714" u="1"/>
        <n v="1.1111111111111112E-4" u="1"/>
        <n v="1.2774000000000001" u="1"/>
        <n v="1.0165" u="1"/>
        <n v="1.1015569230769231" u="1"/>
        <n v="2.80375" u="1"/>
        <n v="0.153" u="1"/>
        <n v="0.15411764705882353" u="1"/>
        <n v="1.0358333333333334" u="1"/>
        <n v="1.3576026666666667" u="1"/>
        <n v="1.325E-3" u="1"/>
        <n v="1.8669999999999999E-2" u="1"/>
        <n v="1.5227272727272728E-3" u="1"/>
        <n v="1.1115384615384616" u="1"/>
        <n v="2.8667813379201833E-3" u="1"/>
        <n v="6.7999999999999996E-3" u="1"/>
        <n v="0.14993333333333334" u="1"/>
        <n v="1.4813333333333334" u="1"/>
        <n v="1.3144" u="1"/>
        <n v="5.9999999999999995E-4" u="1"/>
        <n v="1.0640000000000001" u="1"/>
        <n v="1.1663479999999999" u="1"/>
        <n v="2.3345000000000001E-2" u="1"/>
        <n v="1.2214285714285715" u="1"/>
        <n v="7.7886666666666673E-2" u="1"/>
        <n v="1.19238" u="1"/>
        <n v="1.9847237142857144" u="1"/>
        <n v="3.9859528571428569" u="1"/>
        <n v="8.72E-2" u="1"/>
        <n v="0.14825133372851215" u="1"/>
        <n v="0.61124000000000001" u="1"/>
        <n v="8.1250000000000003E-3" u="1"/>
        <n v="1.0286144578313252" u="1"/>
        <n v="3.151388888888889" u="1"/>
        <n v="1.155" u="1"/>
        <n v="1.665" u="1"/>
        <n v="1.0496000000000001" u="1"/>
        <n v="0.28039999999999998" u="1"/>
        <n v="1.2685294117647059" u="1"/>
        <n v="0.47049999999999997" u="1"/>
        <n v="1.101" u="1"/>
        <n v="1.1291099999999998" u="1"/>
        <n v="1.5942857142857143" u="1"/>
        <n v="6.6066666666666662E-2" u="1"/>
        <n v="4.9575757575757579E-2" u="1"/>
        <n v="1.1707484768810599" u="1"/>
        <n v="5.906666666666667E-2" u="1"/>
        <n v="1.0469999999999999" u="1"/>
        <n v="2.26239013671875" u="1"/>
        <n v="5.4166666666666669E-2" u="1"/>
        <n v="0.14380000000000001" u="1"/>
        <n v="1.0212366666666666" u="1"/>
        <n v="1.0265010000000001" u="1"/>
        <n v="1.0984" u="1"/>
        <n v="0.95477386934673369" u="1"/>
        <n v="9.1066666666666674E-3" u="1"/>
        <n v="3.8833333333333331E-2" u="1"/>
        <n v="0.105" u="1"/>
        <n v="1.0558333333333334" u="1"/>
        <n v="1.0866" u="1"/>
        <n v="3.3333333333333332E-4" u="1"/>
        <n v="1.0444" u="1"/>
        <n v="0.21249999999999999" u="1"/>
        <n v="0.391125" u="1"/>
        <n v="1.0214714285714286" u="1"/>
        <n v="1.2963636363636364" u="1"/>
        <n v="1.0000828571428571" u="1"/>
        <n v="1.26125" u="1"/>
        <n v="2.6059999999999999" u="1"/>
        <n v="1.0840000000000001" u="1"/>
        <n v="4.4444444444444444E-3" u="1"/>
        <n v="0.28899999999999998" u="1"/>
        <n v="1.0778267254038179" u="1"/>
        <n v="1.0731250000000001" u="1"/>
        <n v="1.1048192771084338" u="1"/>
        <n v="1.1229714285714285" u="1"/>
        <n v="1.1033333333333333" u="1"/>
        <n v="1.0055555555555555" u="1"/>
        <n v="6.3E-2" u="1"/>
        <n v="1.5644444444444445" u="1"/>
        <n v="3.5714285714285713E-3" u="1"/>
        <n v="1.0915333333333332" u="1"/>
        <n v="1.1845454545454546" u="1"/>
        <n v="1.0190760000000001" u="1"/>
        <n v="1.1625714285714286" u="1"/>
        <n v="1.3367142857142857" u="1"/>
        <n v="1.38E-2" u="1"/>
        <n v="1.0485537190082646" u="1"/>
        <n v="1.6529333333333334" u="1"/>
        <n v="0.17512820512820512" u="1"/>
        <n v="1.121" u="1"/>
        <n v="5.4545454545454543E-2" u="1"/>
        <n v="0.70599999999999996" u="1"/>
        <n v="1.0788" u="1"/>
        <n v="1.1085714285714285" u="1"/>
        <n v="1.121664" u="1"/>
        <n v="1.3202400000000001" u="1"/>
        <n v="1.4319999999999999" u="1"/>
        <n v="18.670999999999999" u="1"/>
        <n v="2E-3" u="1"/>
        <n v="0.29276666666666668" u="1"/>
        <n v="1.0669999999999999" u="1"/>
        <n v="1.2734117647058822" u="1"/>
        <n v="2.6302771750000002" u="1"/>
        <n v="0.21092608822670172" u="1"/>
        <n v="1.0041666666666667" u="1"/>
        <n v="1.5737692307692308" u="1"/>
        <n v="1.99215125" u="1"/>
        <n v="1.29948" u="1"/>
        <n v="1.0999999999999999E-2" u="1"/>
        <n v="1.6798" u="1"/>
        <n v="0.23333333333333334" u="1"/>
        <n v="1.1377333333333333" u="1"/>
        <n v="1.1632786885245903" u="1"/>
        <n v="1.2327586206896552" u="1"/>
        <n v="1.13625" u="1"/>
        <n v="0.10314285714285715" u="1"/>
        <n v="1.2506666666666666" u="1"/>
        <n v="1.1773333333333333" u="1"/>
        <n v="5.0000000000000001E-3" u="1"/>
        <n v="6.9320000000000007E-2" u="1"/>
        <n v="1.6140000000000001" u="1"/>
        <n v="1.5497535999999998" u="1"/>
        <n v="7.8E-2" u="1"/>
        <n v="8.9066666666666669E-2" u="1"/>
        <n v="1.1966666666666668" u="1"/>
        <n v="1.4638888888888888" u="1"/>
        <n v="1.0595454545454546" u="1"/>
        <n v="1.2408571428571429" u="1"/>
        <n v="1.415" u="1"/>
        <n v="3.0418799999999999" u="1"/>
        <n v="2.2499999999999998E-3" u="1"/>
        <n v="1.8333333333333333E-2" u="1"/>
        <n v="0.28050000000000003" u="1"/>
        <n v="2.3164705882352941" u="1"/>
        <n v="13.566000000000001" u="1"/>
        <n v="0.15060000000000001" u="1"/>
        <n v="1.0204444444444445" u="1"/>
        <n v="0.15485964912280703" u="1"/>
        <n v="1.2E-2" u="1"/>
        <n v="3.0546000000000002" u="1"/>
        <n v="0.26700000000000002" u="1"/>
        <n v="1.7243333333333333" u="1"/>
        <n v="4.2311459353574929E-2" u="1"/>
        <n v="1.0115151515151515" u="1"/>
        <n v="3.3870588235294119" u="1"/>
        <n v="1.0153333333333334" u="1"/>
        <n v="1.6088" u="1"/>
        <n v="1.7142857142857143E-4" u="1"/>
        <n v="1.06525" u="1"/>
        <n v="1.1655011655011655E-3" u="1"/>
        <n v="1.0133294117647058" u="1"/>
        <n v="1.1303159999999999" u="1"/>
        <n v="7.1556350626118068E-3" u="1"/>
        <n v="1.0024166666666667" u="1"/>
        <n v="1.0962000000000001" u="1"/>
        <n v="1.1063333333333334" u="1"/>
        <n v="1.1351849999999999" u="1"/>
        <n v="0.24194444444444443" u="1"/>
        <n v="1.0497142857142858" u="1"/>
        <n v="1.1476" u="1"/>
        <n v="9.1999999999999998E-3" u="1"/>
        <n v="1.0435000000000001" u="1"/>
        <n v="0.19409999999999999" u="1"/>
        <n v="0.14182977777777778" u="1"/>
        <n v="1.6750470000000002" u="1"/>
        <n v="5.5555555555555558E-3" u="1"/>
        <n v="1.0934166666666667" u="1"/>
        <n v="2.7069999999999999" u="1"/>
        <n v="0.1145" u="1"/>
        <n v="1.00099" u="1"/>
        <n v="1.0067349999999999" u="1"/>
        <n v="2.7300000000000001E-2" u="1"/>
        <n v="0.42892307692307691" u="1"/>
        <n v="0.52327777777777773" u="1"/>
        <n v="1.0290999999999999" u="1"/>
        <n v="1.077758" u="1"/>
        <n v="1.01248" u="1"/>
        <n v="1.00352" u="1"/>
        <n v="2.2035999999999998" u="1"/>
        <n v="1.0176666666666667" u="1"/>
        <n v="1.0493380000000001" u="1"/>
        <n v="1.0742857142857143" u="1"/>
        <n v="1.0724974999999999" u="1"/>
        <n v="1.236" u="1"/>
        <n v="0.1234" u="1"/>
        <n v="0.58291457286432158" u="1"/>
        <n v="1.0791999999999999" u="1"/>
        <n v="0.30866666666666664" u="1"/>
        <n v="1.2299154545454545" u="1"/>
        <n v="1.5551428571428572" u="1"/>
        <n v="0.10775" u="1"/>
        <n v="0.11360000000000001" u="1"/>
        <n v="5.0000000000000002E-5" u="1"/>
        <n v="1.7219999999999999E-2" u="1"/>
        <n v="1.0390027322404372" u="1"/>
        <n v="1.1819999999999999" u="1"/>
        <n v="1.6877142857142857" u="1"/>
        <n v="1.0285405405405406" u="1"/>
        <n v="1.0353333333333334" u="1"/>
        <n v="1.3166833333333334" u="1"/>
        <n v="1.023236" u="1"/>
        <n v="0.15920000000000001" u="1"/>
        <n v="1.6801999999999999" u="1"/>
        <n v="0.13833333333333334" u="1"/>
        <n v="1.2729999999999999" u="1"/>
        <n v="1.0226" u="1"/>
        <n v="9.0909090909090904E-5" u="1"/>
        <n v="2.93E-2" u="1"/>
        <n v="8.6250000000000007E-3" u="1"/>
        <n v="0.7036" u="1"/>
        <n v="1.0495555555555556" u="1"/>
        <n v="1.1998010000000001" u="1"/>
        <n v="3.8206896551724136E-2" u="1"/>
        <n v="1.0006666666666666" u="1"/>
        <n v="1.2314285714285715" u="1"/>
        <n v="1.7595744680851064" u="1"/>
        <n v="18.016400000000001" u="1"/>
        <n v="1.55175" u="1"/>
        <n v="1.3640000000000001" u="1"/>
        <n v="4.1599999999999998E-2" u="1"/>
        <n v="1.5125E-3" u="1"/>
        <n v="0.39942857142857141" u="1"/>
        <n v="1.1894444444444445" u="1"/>
        <n v="1.0916666666666666" u="1"/>
        <n v="1.2019070000000001" u="1"/>
        <n v="1.2058763636363636" u="1"/>
        <n v="1.0082" u="1"/>
        <n v="1.3833333333333333" u="1"/>
        <n v="0.16161904761904761" u="1"/>
        <n v="1.3138181818181818" u="1"/>
        <n v="2.3490000000000002" u="1"/>
        <n v="1.3613999999999999" u="1"/>
        <n v="6.4850000000000005E-2" u="1"/>
        <n v="1.111" u="1"/>
        <n v="1.5696000000000001" u="1"/>
        <n v="8.0021100000000001" u="1"/>
        <n v="1.0376666666666667" u="1"/>
        <n v="3.1481481481481478E-2" u="1"/>
        <n v="0.13220000000000001" u="1"/>
        <n v="1.256" u="1"/>
        <n v="1.3299999999999999E-2" u="1"/>
        <n v="4.0833333333333333E-2" u="1"/>
        <n v="1.0095190476190474" u="1"/>
        <n v="0.109" u="1"/>
        <n v="0.25584000000000001" u="1"/>
        <n v="1.0493636363636363" u="1"/>
        <n v="1.0569999999999999" u="1"/>
        <n v="1.13015" u="1"/>
        <n v="2.1356000000000002" u="1"/>
        <n v="10.2684514" u="1"/>
        <n v="2.8613861386138613" u="1"/>
        <n v="1.0451999999999999" u="1"/>
        <n v="2.8496600000000001" u="1"/>
        <n v="13.600976000000001" u="1"/>
        <n v="9.8461538461538464E-5" u="1"/>
        <n v="0.21685714285714286" u="1"/>
        <n v="1.4511000000000001" u="1"/>
        <n v="1.2213333333333334" u="1"/>
        <n v="3.5304799999999998" u="1"/>
        <n v="0.14083333333333334" u="1"/>
        <n v="1.6363636363636365E-2" u="1"/>
        <n v="1.099283142857143" u="1"/>
        <n v="1.1188571428571428" u="1"/>
        <n v="0.28666666666666668" u="1"/>
        <n v="3.307692307692308E-2" u="1"/>
        <n v="2.4777777777777777E-2" u="1"/>
        <n v="1.6668333333333334" u="1"/>
        <n v="6.7000000000000004E-2" u="1"/>
        <n v="1.2557142857142858" u="1"/>
        <n v="1.0888888888888888" u="1"/>
        <n v="1.2904" u="1"/>
        <n v="5.8333333333333338E-4" u="1"/>
        <n v="4.7363636363636365E-2" u="1"/>
        <n v="6.7447999999999997" u="1"/>
        <n v="7.0418124999999998" u="1"/>
        <n v="1.789525" u="1"/>
        <n v="1.1850000000000001" u="1"/>
        <n v="1.4766666666666666" u="1"/>
        <n v="9.5500000000000002E-2" u="1"/>
        <n v="1.0600260000000001" u="1"/>
        <n v="1.3405" u="1"/>
        <n v="1.436523076923077" u="1"/>
        <n v="1.4642857142857143E-2" u="1"/>
        <n v="0.47799999999999998" u="1"/>
        <n v="1.4132510432681749" u="1"/>
        <n v="4.7327000000000004" u="1"/>
        <n v="1.1359142857142857" u="1"/>
        <n v="4.7333333333333333E-3" u="1"/>
        <n v="0.50739999999999996" u="1"/>
        <n v="1.1471959999999999" u="1"/>
        <n v="1.15E-2" u="1"/>
        <n v="4.2435339894712751E-2" u="1"/>
        <n v="0.15491428571428573" u="1"/>
        <n v="1.077" u="1"/>
        <n v="2.1244399999999999" u="1"/>
        <n v="0.68400000000000005" u="1"/>
        <n v="1.2324999999999999" u="1"/>
        <n v="3.6120000000000001" u="1"/>
        <n v="1.732" u="1"/>
        <n v="0.35174193548387095" u="1"/>
        <n v="1.0963333333333334" u="1"/>
        <n v="1.127715" u="1"/>
        <n v="3.3333333333333335E-3" u="1"/>
        <n v="2.7E-2" u="1"/>
        <n v="0.2291" u="1"/>
        <n v="1.036144" u="1"/>
        <n v="9.5E-4" u="1"/>
        <n v="1.1140000000000001" u="1"/>
        <n v="1.2200090909090908" u="1"/>
        <n v="5.3737000000000004" u="1"/>
        <n v="5.4884742041712408E-3" u="1"/>
        <n v="0.13900000000000001" u="1"/>
        <n v="0.59775" u="1"/>
        <n v="1.1333333333333333" u="1"/>
        <n v="1.0355555555555556" u="1"/>
        <n v="6.9696969696969702E-2" u="1"/>
        <n v="8.0640000000000001" u="1"/>
        <n v="1.2500000000000001E-2" u="1"/>
        <n v="0.28299999999999997" u="1"/>
        <n v="0.67549999999999999" u="1"/>
        <n v="2.5248648648648651" u="1"/>
        <n v="6.6139999999999999" u="1"/>
        <n v="7.0666666666666669E-2" u="1"/>
        <n v="1.006" u="1"/>
        <n v="0.19600000000000001" u="1"/>
        <n v="1.0948792000000001" u="1"/>
        <n v="0.13466666666666666" u="1"/>
        <n v="3.0303030303030303E-4" u="1"/>
        <n v="4.6666666666666669E-2" u="1"/>
        <n v="0.1255" u="1"/>
        <n v="0.38119999999999998" u="1"/>
        <n v="1.3065" u="1"/>
        <n v="9.7699999999999992E-3" u="1"/>
        <n v="3.1333333333333331E-2" u="1"/>
        <n v="1.1074999999999999" u="1"/>
        <n v="5.6800000000000002E-3" u="1"/>
        <n v="0.16376923076923078" u="1"/>
        <n v="0.78927352941176465" u="1"/>
        <n v="1.2524999999999999" u="1"/>
        <n v="2.3764705882352941E-2" u="1"/>
        <n v="1.0721428571428571" u="1"/>
        <n v="5.0799999999999998E-2" u="1"/>
        <n v="1.0535000000000001" u="1"/>
        <n v="1.3346666666666667" u="1"/>
        <n v="8.2857142857142851E-3" u="1"/>
        <n v="1.5529999999999999" u="1"/>
        <n v="4.1000000000000002E-2" u="1"/>
        <n v="0.20705000000000001" u="1"/>
        <n v="1.02125" u="1"/>
        <n v="1.1356666666666666" u="1"/>
        <n v="2.124090909090909" u="1"/>
        <n v="1.6249999999999999E-4" u="1"/>
        <n v="5.6937500000000002E-2" u="1"/>
        <n v="1.0057142857142858" u="1"/>
        <n v="1.5731829411764706" u="1"/>
        <n v="1.7173333333333334" u="1"/>
        <n v="0.25976666666666665" u="1"/>
        <n v="1.61459" u="1"/>
        <n v="1.5183333333333333" u="1"/>
        <n v="1.12E-4" u="1"/>
        <n v="4.8666666666666667E-3" u="1"/>
        <n v="1.1533333333333333" u="1"/>
        <n v="1.4450000000000001" u="1"/>
        <n v="5.5555555555555558E-5" u="1"/>
        <n v="2.053E-2" u="1"/>
        <n v="0.28799999999999998" u="1"/>
        <n v="1.1512214285714286" u="1"/>
        <n v="5.7334999999999997E-2" u="1"/>
        <n v="1.0078754285714286" u="1"/>
        <n v="1.0846283333333333" u="1"/>
        <n v="1.391" u="1"/>
        <n v="9.7813466666666677" u="1"/>
        <n v="1.0365" u="1"/>
        <n v="12.121296000000001" u="1"/>
        <n v="1.0351999999999999" u="1"/>
        <n v="6.0400000000000002E-3" u="1"/>
        <n v="1.5553333333333332" u="1"/>
        <n v="3.3999999999999998E-3" u="1"/>
        <n v="0.47692307692307695" u="1"/>
        <n v="1.0646666666666667" u="1"/>
        <n v="2.9999999999999997E-4" u="1"/>
        <n v="1.2829999999999999" u="1"/>
        <n v="1.0843750000000001" u="1"/>
        <n v="1.4279999999999999" u="1"/>
        <n v="1.0734999999999999" u="1"/>
        <n v="1.0106666666666666" u="1"/>
        <n v="1.0763636363636364" u="1"/>
        <n v="1.0773299999999999" u="1"/>
        <n v="1.6828125" u="1"/>
        <n v="0.375" u="1"/>
        <n v="1.4794" u="1"/>
        <n v="0.22363636363636363" u="1"/>
        <n v="1.2290000000000001" u="1"/>
        <n v="1.1575757575757575" u="1"/>
        <n v="2.4840000000000001E-2" u="1"/>
        <n v="1.0138461538461538" u="1"/>
        <n v="1.0223636363636364" u="1"/>
        <n v="1.0257142857142858" u="1"/>
        <n v="1.3740000000000001" u="1"/>
        <n v="1.0195000000000001" u="1"/>
        <n v="1.0699047619047619" u="1"/>
        <n v="1.8839999999999999" u="1"/>
        <n v="7.7999999999999996E-3" u="1"/>
        <n v="3.8515000000000001" u="1"/>
        <n v="1.175" u="1"/>
        <n v="0.17150000000000001" u="1"/>
        <n v="1.5614399999999999" u="1"/>
        <n v="1.359861" u="1"/>
        <n v="0.38735714285714284" u="1"/>
        <n v="4.0999999999999999E-4" u="1"/>
        <n v="3.3033333333333331E-2" u="1"/>
        <n v="1.5164" u="1"/>
        <n v="7.4690265486725665E-2" u="1"/>
        <n v="0.2402" u="1"/>
        <n v="1.266" u="1"/>
        <n v="2.3321535" u="1"/>
        <n v="1.0156000000000001" u="1"/>
        <n v="1.4215" u="1"/>
        <n v="2.2392500000000002" u="1"/>
        <n v="1.0584090909090909" u="1"/>
        <n v="1.1111111111111112E-5" u="1"/>
        <n v="1.9416666666666665E-2" u="1"/>
        <n v="1.5636363636363637" u="1"/>
        <n v="2.9250166666666666" u="1"/>
        <n v="1.212" u="1"/>
        <n v="1.6666666666666666E-4" u="1"/>
        <n v="0.10625" u="1"/>
        <n v="1.0024999999999999" u="1"/>
        <n v="1.2516" u="1"/>
        <n v="6.6155466666666669" u="1"/>
        <n v="1.0012000000000001" u="1"/>
        <n v="1.0151515151515151" u="1"/>
        <n v="1.3046153846153845" u="1"/>
        <n v="1.3862051149573753" u="1"/>
        <n v="3.5016666666666665" u="1"/>
        <n v="0.22052631578947368" u="1"/>
        <n v="1.0526" u="1"/>
        <n v="1.5213333333333334" u="1"/>
        <n v="2.722777777777778" u="1"/>
        <n v="1.130176111111111" u="1"/>
        <n v="1.3223333333333334" u="1"/>
        <n v="1.443746" u="1"/>
        <n v="0.15742857142857142" u="1"/>
        <n v="1.0035142857142858" u="1"/>
        <n v="2.0162" u="1"/>
        <n v="1.1808107999999999" u="1"/>
        <n v="1.9801980198019802E-3" u="1"/>
        <n v="1.6199999999999999E-2" u="1"/>
        <n v="1.1629333333333334" u="1"/>
        <n v="1.9233333333333333" u="1"/>
        <n v="1.9885074626865671" u="1"/>
        <n v="8.5142857142857138E-3" u="1"/>
        <n v="2.7272727272727271E-2" u="1"/>
        <n v="0.33790999999999999" u="1"/>
        <n v="2.4000000000000001E-4" u="1"/>
        <n v="3.0833333333333334E-2" u="1"/>
        <n v="2.3306666666666667E-2" u="1"/>
        <n v="8.3340278356529708E-4" u="1"/>
        <n v="1E-3" u="1"/>
        <n v="5.7238095238095241E-2" u="1"/>
        <n v="5.0509090909090906E-2" u="1"/>
        <n v="1.6214066666666667" u="1"/>
        <n v="4.8960000000000002E-3" u="1"/>
        <n v="0.16966666666666666" u="1"/>
        <n v="1.0329622222222221" u="1"/>
        <n v="5.4999999999999997E-3" u="1"/>
        <n v="0.3886" u="1"/>
        <n v="1.5443" u="1"/>
        <n v="0.135625" u="1"/>
        <n v="1.0454285714285714" u="1"/>
        <n v="1.1691666666666667" u="1"/>
        <n v="1.0595918367346939" u="1"/>
        <n v="4.9639999999999997E-2" u="1"/>
        <n v="1.0272727272727273" u="1"/>
        <n v="4.2399999999999998E-3" u="1"/>
        <n v="2.8571428571428574E-4" u="1"/>
        <n v="2.8000000000000001E-2" u="1"/>
        <n v="1.2513333333333334" u="1"/>
        <n v="0.20833333333333334" u="1"/>
        <n v="7.7949999999999999" u="1"/>
        <n v="2.5000000000000001E-3" u="1"/>
        <n v="0.3125" u="1"/>
        <n v="1.0880768571428572" u="1"/>
        <n v="1.1973333333333334" u="1"/>
        <n v="1.1240000000000001" u="1"/>
        <n v="1.4156666666666666" u="1"/>
        <n v="1.2999999999999999E-2" u="1"/>
        <n v="2.0182666666666669" u="1"/>
        <n v="3.0066666666666665E-2" u="1"/>
        <n v="1.0122777777777778" u="1"/>
        <n v="1.2795000000000001" u="1"/>
        <n v="1.2267999999999999" u="1"/>
        <n v="1.3616666666666666" u="1"/>
        <n v="8.4008400840084006E-3" u="1"/>
        <n v="0.37412499999999999" u="1"/>
        <n v="6.5500000000000003E-2" u="1"/>
        <n v="1.0269239999999999" u="1"/>
        <n v="1.2394444444444443" u="1"/>
        <n v="1.0173000000000001" u="1"/>
        <n v="1.03775" u="1"/>
        <n v="6.3613999999999997" u="1"/>
        <n v="2.3076923076923078E-2" u="1"/>
        <n v="6.0000000000000001E-3" u="1"/>
        <n v="1.7500000000000002E-2" u="1"/>
        <n v="4.8666666666666664E-2" u="1"/>
        <n v="6.6115702479338841E-3" u="1"/>
        <n v="2.2388059701492536E-2" u="1"/>
        <n v="8.5714285714285715E-2" u="1"/>
        <n v="1.016" u="1"/>
        <n v="1.1839285714285714" u="1"/>
        <n v="3.3333333333333333E-2" u="1"/>
        <n v="1.0936440000000001" u="1"/>
        <n v="1.0200000000000001E-2" u="1"/>
        <n v="0.2411764705882353" u="1"/>
        <n v="2.7793846153846156" u="1"/>
        <n v="1.003825" u="1"/>
        <n v="1.5415151515151515" u="1"/>
        <n v="4.6699999999999997E-3" u="1"/>
        <n v="6.3333333333333339E-2" u="1"/>
        <n v="1.107" u="1"/>
        <n v="1.8625E-3" u="1"/>
        <n v="1.9088937093275488E-3" u="1"/>
        <n v="1.4428571428571428" u="1"/>
        <n v="4.2999999999999997E-2" u="1"/>
        <n v="1.2625" u="1"/>
        <n v="6.8631863186318634E-3" u="1"/>
        <n v="1.0016" u="1"/>
        <n v="1.726845" u="1"/>
        <n v="1.5405897142857143" u="1"/>
        <n v="1.4115384615384616" u="1"/>
        <n v="0.26840000000000003" u="1"/>
        <n v="1.08395" u="1"/>
        <n v="1.0942666666666667" u="1"/>
        <n v="2.4400000000000002E-2" u="1"/>
        <n v="1.0114285714285713" u="1"/>
        <n v="2.1459999999999999" u="1"/>
        <n v="1.0874800874800874" u="1"/>
        <n v="2.0500000000000002E-3" u="1"/>
        <n v="12.5375" u="1"/>
        <n v="1.2173333333333334" u="1"/>
        <n v="1.3650000000000001E-2" u="1"/>
        <n v="0.26727272727272727" u="1"/>
        <n v="1.1545000000000001" u="1"/>
        <n v="0.30399999999999999" u="1"/>
        <n v="1.0183333333333333" u="1"/>
        <n v="1.1017999999999999" u="1"/>
        <n v="1.445425" u="1"/>
        <n v="4.8490975000000001" u="1"/>
        <n v="1.2366666666666666" u="1"/>
        <n v="1.1388888888888888" u="1"/>
        <n v="1.5590999999999999" u="1"/>
        <n v="1.57189" u="1"/>
        <n v="1.236801" u="1"/>
        <n v="1.3816666666666666" u="1"/>
        <n v="1.4550000000000001" u="1"/>
        <n v="1.0616782608695652" u="1"/>
        <n v="0.16254545454545455" u="1"/>
        <n v="0.4572" u="1"/>
        <n v="2.9289999999999998" u="1"/>
        <n v="1.0143766666666667" u="1"/>
        <n v="1.0150693333333334" u="1"/>
        <n v="1.0209523809523811" u="1"/>
        <n v="2.6566666666666667" u="1"/>
        <n v="0.36404444444444445" u="1"/>
        <n v="1.0465" u="1"/>
        <n v="5.2187499999999998E-2" u="1"/>
        <n v="0.11818181818181818" u="1"/>
        <n v="1.0321061999999999" u="1"/>
        <n v="6.0869565217391303E-3" u="1"/>
        <n v="5.0299999999999997E-3" u="1"/>
        <n v="8.3999999999999995E-3" u="1"/>
        <n v="1.0142500000000001" u="1"/>
        <n v="1.0334000000000001" u="1"/>
        <n v="1.1812400000000001" u="1"/>
        <n v="4.5600000000000002E-2" u="1"/>
        <n v="1.0865882352941176" u="1"/>
        <n v="1.0522388" u="1"/>
        <n v="2.0674309000000002" u="1"/>
        <n v="0.3775" u="1"/>
        <n v="1.0103500000000001" u="1"/>
        <n v="1.0726249999999999" u="1"/>
        <n v="1.1911764705882353" u="1"/>
        <n v="1.5997142857142856" u="1"/>
        <n v="1.05125" u="1"/>
        <n v="2.1859999999999999" u="1"/>
        <n v="8.1956399999999991" u="1"/>
        <n v="1.3633666666666666" u="1"/>
        <n v="2.5545454545454545E-2" u="1"/>
        <n v="0.197625" u="1"/>
        <n v="1.0357142857142858" u="1"/>
        <n v="1.0861819426615318" u="1"/>
        <n v="1.5457142857142858" u="1"/>
        <n v="1.192E-2" u="1"/>
        <n v="0.23588571428571428" u="1"/>
        <n v="1.0977744436109027" u="1"/>
        <n v="2.7869999999999999" u="1"/>
        <n v="0.11700000000000001" u="1"/>
        <n v="1.1116666666666666" u="1"/>
        <n v="3.1818181818181819E-3" u="1"/>
        <n v="1.473265306122449" u="1"/>
        <n v="1.3055555555555556" u="1"/>
        <n v="1.1796376666666666" u="1"/>
        <n v="1.0602150537634409" u="1"/>
        <n v="1.1142857142857143" u="1"/>
        <n v="16.783738373837384" u="1"/>
        <n v="7.0007000700070005E-3" u="1"/>
        <n v="0.50721666666666665" u="1"/>
        <n v="1.0416766467065868" u="1"/>
        <n v="1.1652013333333333" u="1"/>
        <n v="1.0342499999999999" u="1"/>
        <n v="0.14091666666666666" u="1"/>
        <n v="7.4999999999999997E-2" u="1"/>
        <n v="1.0651999999999999" u="1"/>
        <n v="1.0753333333333333" u="1"/>
        <n v="1.0084615384615385" u="1"/>
        <n v="1.0125" u="1"/>
        <n v="1.3041666666666667" u="1"/>
        <n v="9.2857142857142856E-4" u="1"/>
        <n v="1.2032608695652174" u="1"/>
        <n v="0.16420000000000001" u="1"/>
        <n v="1.1575" u="1"/>
        <n v="1.1679999999999999" u="1"/>
        <n v="1.1615384615384616" u="1"/>
        <n v="1.2616000000000001" u="1"/>
        <n v="1.0612433333333333" u="1"/>
        <n v="1.0213333333333334" u="1"/>
        <n v="7.4837500000000001E-2" u="1"/>
        <n v="1.3700934579439252" u="1"/>
        <n v="3.44748684310884E-2" u="1"/>
        <n v="0.34625" u="1"/>
        <n v="1.2714285714285714" u="1"/>
        <n v="1.9116676082790633" u="1"/>
        <n v="1.0406666666666666" u="1"/>
        <n v="1.0910714285714285" u="1"/>
        <n v="1.1504037499999999" u="1"/>
        <n v="0.2016" u="1"/>
        <n v="1.2541538461538462" u="1"/>
        <n v="1.2589999999999999" u="1"/>
        <n v="1.9084810126582279" u="1"/>
        <n v="1.0230434782608695" u="1"/>
        <n v="1.1293199999999999" u="1"/>
        <n v="1.1038153846153846" u="1"/>
        <n v="1.14977" u="1"/>
        <n v="1.0111111111111111" u="1"/>
        <n v="1.142725" u="1"/>
        <n v="1.2050000000000001" u="1"/>
        <n v="3.2804E-2" u="1"/>
        <n v="1.0482" u="1"/>
        <n v="1.0577749999999999" u="1"/>
        <n v="1.2809523809523808" u="1"/>
        <n v="0.21940000000000001" u="1"/>
        <n v="1.0765957446808512" u="1"/>
        <n v="1.148421052631579" u="1"/>
        <n v="0.17155555555555554" u="1"/>
        <n v="1.9114" u="1"/>
        <n v="5.7499999999999999E-3" u="1"/>
        <n v="2.2594666666666665" u="1"/>
        <n v="1.3673469387755101E-2" u="1"/>
        <n v="1.1187499999999999" u="1"/>
        <n v="1.0660499999999999" u="1"/>
        <n v="1.3310911999999999" u="1"/>
        <n v="1.4285714285714286" u="1"/>
        <n v="1.1428571428571429E-2" u="1"/>
        <n v="2.9000000000000001E-2" u="1"/>
        <n v="8.0833333333333326E-2" u="1"/>
        <n v="0.43030000000000002" u="1"/>
        <n v="1.242" u="1"/>
        <n v="4.1773333333333333" u="1"/>
        <n v="2.720408163265306E-2" u="1"/>
        <n v="1.9292499999999999" u="1"/>
        <n v="2.1333333333333333E-2" u="1"/>
        <n v="5.6613333333333335E-2" u="1"/>
        <n v="1.3975" u="1"/>
        <n v="1.0325" u="1"/>
        <n v="5.6333333333333332E-2" u="1"/>
        <n v="0.25912000000000002" u="1"/>
        <n v="1.0262857142857142" u="1"/>
        <n v="0.155" u="1"/>
        <n v="1.4458441666666668" u="1"/>
        <n v="9.5687499999999995E-2" u="1"/>
        <n v="0.51023391812865493" u="1"/>
        <n v="1.1879999999999999" u="1"/>
        <n v="2.5431499999999998" u="1"/>
        <n v="1.6666666666666668E-3" u="1"/>
        <n v="1.7457500000000001E-2" u="1"/>
        <n v="0.27579999999999999" u="1"/>
        <n v="1.0299" u="1"/>
        <n v="0.42725880551301687" u="1"/>
        <n v="1.0043200000000001" u="1"/>
        <n v="5.2073254999999996" u="1"/>
        <n v="11.318" u="1"/>
        <n v="6.2500000000000003E-3" u="1"/>
        <n v="0.43406666666666666" u="1"/>
        <n v="1.0245398773006136" u="1"/>
        <n v="6.8000000000000005E-4" u="1"/>
        <n v="0.26937422295897223" u="1"/>
        <n v="1.0066666666666666" u="1"/>
        <n v="4.3333333333333331E-3" u="1"/>
        <n v="1.5916819571865444" u="1"/>
        <n v="1.1052941176470588" u="1"/>
        <n v="1.026" u="1"/>
        <n v="4.3939393939393936E-3" u="1"/>
        <n v="1.7132499999999999" u="1"/>
        <n v="4.9199999999999999E-3" u="1"/>
        <n v="6.7966666666666675E-2" u="1"/>
        <n v="1.0870406189555126" u="1"/>
        <n v="1.0309142857142857" u="1"/>
        <n v="3.058E-2" u="1"/>
        <n v="0.128" u="1"/>
        <n v="1.1585714285714286" u="1"/>
        <n v="4.4999999999999998E-2" u="1"/>
        <n v="4.3307086614173228E-3" u="1"/>
        <n v="1.0297033333333332" u="1"/>
        <n v="1.1232142857142857" u="1"/>
        <n v="1.1131818181818183" u="1"/>
        <n v="1.117" u="1"/>
        <n v="2.1679422000000002" u="1"/>
        <n v="1.0001100000000001" u="1"/>
        <n v="8.666666666666667E-2" u="1"/>
        <n v="1.2725" u="1"/>
        <n v="2.9687520259319289" u="1"/>
        <n v="1.0952500000000001" u="1"/>
        <n v="8.9999999999999998E-4" u="1"/>
        <n v="2.6076923076923077E-2" u="1"/>
        <n v="2.0500000000000001E-2" u="1"/>
        <n v="0.16666666666666666" u="1"/>
        <n v="1.0629999999999999" u="1"/>
        <n v="2.036E-2" u="1"/>
        <n v="0.17771428571428571" u="1"/>
        <n v="3.1869988910451896" u="1"/>
        <n v="1.1131" u="1"/>
        <n v="1.2364125714285714" u="1"/>
        <n v="7.5333333333333335E-2" u="1"/>
        <n v="1.5331632653061225" u="1"/>
        <n v="1.6639999999999999" u="1"/>
        <n v="0.22092500000000001" u="1"/>
        <n v="1.0064" u="1"/>
        <n v="1.0277927272727272" u="1"/>
        <n v="1.4650000000000001" u="1"/>
        <n v="0.33473333333333333" u="1"/>
        <n v="1.0472999999999999" u="1"/>
        <n v="1.3183333333333334" u="1"/>
        <n v="0.29299999999999998" u="1"/>
        <n v="1.072505" u="1"/>
        <n v="0.2857142857142857" u="1"/>
        <n v="1.4005000000000001" u="1"/>
        <n v="1.046" u="1"/>
        <n v="4.9491375" u="1"/>
        <n v="3.0200000000000001E-3" u="1"/>
        <n v="1.3000180000000001" u="1"/>
        <n v="1.1199130434782609" u="1"/>
        <n v="2.1320000000000001" u="1"/>
        <n v="1.6999999999999999E-3" u="1"/>
        <n v="7.2120000000000004E-2" u="1"/>
        <n v="1.2001999999999999" u="1"/>
        <n v="1.4999999999999999E-4" u="1"/>
        <n v="0.26600000000000001" u="1"/>
        <n v="1.16E-4" u="1"/>
        <n v="1.105675" u="1"/>
        <n v="1.2400610000000001" u="1"/>
        <n v="1.4286666666666668" u="1"/>
        <n v="1.3849999999999999E-3" u="1"/>
        <n v="1.0113333333333334" u="1"/>
        <n v="4.8927777777777779" u="1"/>
        <n v="0.34527999999999998" u="1"/>
        <n v="1.0509677419354839" u="1"/>
        <n v="0.2525" u="1"/>
        <n v="0.46600000000000003" u="1"/>
        <n v="1.3746666666666667" u="1"/>
        <n v="2.625" u="1"/>
        <n v="2.8332000000000002" u="1"/>
        <n v="0.34079999999999999" u="1"/>
        <n v="9.6153846153846159E-4" u="1"/>
        <n v="1.0289999999999999" u="1"/>
        <n v="1.0457142857142858" u="1"/>
        <n v="1.0131677953348381" u="1"/>
        <n v="1.3348133333333334" u="1"/>
        <n v="5.6500000000000002E-2" u="1"/>
        <n v="3.80525" u="1"/>
        <n v="2.0335000000000001" u="1"/>
        <n v="1.0317647058823529" u="1"/>
        <n v="3.8875E-2" u="1"/>
        <n v="8.8800000000000004E-2" u="1"/>
        <n v="1.7104755366949576" u="1"/>
        <n v="2.87E-2" u="1"/>
        <n v="1.2692857142857144" u="1"/>
        <n v="1.1292" u="1"/>
        <n v="1.0702857142857143" u="1"/>
        <n v="1.4185714285714286" u="1"/>
        <n v="8.3333333333333331E-5" u="1"/>
        <n v="2.8420000000000001E-2" u="1"/>
        <n v="0.59142857142857141" u="1"/>
        <n v="1.00880375" u="1"/>
        <n v="5.3124999999999999E-2" u="1"/>
        <n v="1.2040040000000001" u="1"/>
        <n v="1.7538461538461537E-2" u="1"/>
        <n v="1.0751999999999999" u="1"/>
        <n v="1.0823529411764705" u="1"/>
        <n v="1.1931742857142855" u="1"/>
        <n v="1.0225" u="1"/>
        <n v="1.3270833333333334E-2" u="1"/>
        <n v="3.5499999999999997E-2" u="1"/>
        <n v="0.72989999999999999" u="1"/>
        <n v="1.2202" u="1"/>
        <n v="3.0865999999999998" u="1"/>
        <n v="0.22494285714285714" u="1"/>
        <n v="0.27100000000000002" u="1"/>
        <n v="1.1675" u="1"/>
        <n v="1.1111111111111111E-3" u="1"/>
        <n v="1.1488571428571428" u="1"/>
        <n v="1.0506666666666666" u="1"/>
        <n v="1.232608695652174" u="1"/>
        <n v="1.273042" u="1"/>
        <n v="1.0657142857142856" u="1"/>
        <n v="1.1122000000000001" u="1"/>
        <n v="1.4974666666666667" u="1"/>
        <n v="7.8805550000000002" u="1"/>
        <n v="3.2499999999999997E-5" u="1"/>
        <n v="9.9009900990099011E-4" u="1"/>
        <n v="8.0999999999999996E-3" u="1"/>
        <n v="1.0039275000000001" u="1"/>
        <n v="1.1416666666666666" u="1"/>
        <n v="1.4333333333333333" u="1"/>
        <n v="5.4199999999999998E-2" u="1"/>
        <n v="1.0582" u="1"/>
        <n v="1.1210242048409682" u="1"/>
        <n v="1.2E-4" u="1"/>
        <n v="1.0007272727272727" u="1"/>
        <n v="1.0786500000000001" u="1"/>
        <n v="7.9600000000000001E-3" u="1"/>
        <n v="1.0045454545454546" u="1"/>
        <n v="5.0000000000000001E-4" u="1"/>
        <n v="2.4666666666666668" u="1"/>
        <n v="8.0250000000000002E-2" u="1"/>
        <n v="1.0556000000000001" u="1"/>
        <n v="2.0670670670670672" u="1"/>
        <n v="1.0965" u="1"/>
        <n v="0.42188421052631581" u="1"/>
        <n v="6.8287037037037035E-2" u="1"/>
        <n v="1.0632110000000001" u="1"/>
        <n v="1.3270650000000002" u="1"/>
        <n v="1.1786666666666668" u="1"/>
        <n v="1.4285714285714287E-4" u="1"/>
        <n v="1.4E-2" u="1"/>
        <n v="1.2228571428571429" u="1"/>
        <n v="4.0666666666666663E-3" u="1"/>
        <n v="9.3100000000000002E-2" u="1"/>
        <n v="1.26732" u="1"/>
        <n v="1.25E-3" u="1"/>
        <n v="1.1974347826086957" u="1"/>
        <n v="17.052499999999998" u="1"/>
        <n v="1.0445405405405406" u="1"/>
        <n v="0.69561111111111107" u="1"/>
        <n v="1.1439999999999999" u="1"/>
        <n v="1.1684444444444444" u="1"/>
        <n v="2.0169999999999999" u="1"/>
        <n v="2.3715000000000002" u="1"/>
        <n v="1.2526086956521738" u="1"/>
        <n v="1.5260869565217392" u="1"/>
        <n v="1.7989999999999999" u="1"/>
        <n v="1.0015624999999999" u="1"/>
        <n v="3.0000000000000001E-3" u="1"/>
        <n v="8.7500000000000008E-3" u="1"/>
        <n v="1.0166666666666666" u="1"/>
        <n v="1.0411111111111111" u="1"/>
        <n v="1.3083333333333333" u="1"/>
        <n v="8.6666666666666663E-4" u="1"/>
        <n v="1.0373000000000001" u="1"/>
        <n v="1.5266666666666666" u="1"/>
        <n v="4.0232999999999999" u="1"/>
        <n v="4.5237333333333334" u="1"/>
        <n v="1.4044444444444444" u="1"/>
        <n v="1.4533333333333334" u="1"/>
        <n v="1.6666666666666666E-2" u="1"/>
        <n v="5.1000000000000004E-3" u="1"/>
        <n v="4.7E-2" u="1"/>
        <n v="1.0172463768115942" u="1"/>
        <n v="1.0100533333333332" u="1"/>
        <n v="0.16055" u="1"/>
        <n v="1.0755999999999999" u="1"/>
        <n v="1.0871389999999999" u="1"/>
        <n v="7.0433333333333334E-2" u="1"/>
        <n v="1.0024500000000001" u="1"/>
        <n v="1.085175" u="1"/>
        <n v="1.0867285714285715" u="1"/>
        <n v="1.127" u="1"/>
        <n v="1.1783999999999999" u="1"/>
        <n v="0.12327272727272727" u="1"/>
        <n v="1.272" u="1"/>
        <n v="26.47025" u="1"/>
        <n v="3.892538925389254E-3" u="1"/>
        <n v="0.11458333333333333" u="1"/>
        <n v="0.33600000000000002" u="1"/>
        <n v="1.073" u="1"/>
        <n v="1.4260827250608272" u="1"/>
        <n v="2.8665822784810127" u="1"/>
        <n v="1.218" u="1"/>
        <n v="4.1818181818181817E-2" u="1"/>
        <n v="1.728" u="1"/>
        <n v="2.6016666666666666" u="1"/>
        <n v="1.0189999999999999" u="1"/>
        <n v="8.5129023676509714E-3" u="1"/>
        <n v="1.4108235294117648" u="1"/>
        <n v="1.70625" u="1"/>
        <n v="5.5999999999999999E-3" u="1"/>
        <n v="1.3118399999999999" u="1"/>
        <n v="0.21575" u="1"/>
        <n v="3.2026666666666666" u="1"/>
        <n v="3.5292777777777777" u="1"/>
        <n v="0.309" u="1"/>
        <n v="3.5666666666666666E-2" u="1"/>
        <n v="9.74E-2" u="1"/>
        <n v="1.0412571428571429" u="1"/>
        <n v="1.1831900000000001E-2" u="1"/>
        <n v="1.0586" u="1"/>
        <n v="1.1833333333333333" u="1"/>
        <n v="1.1588888888888889" u="1"/>
        <n v="1.2500000000000001E-5" u="1"/>
        <n v="1.071842" u="1"/>
        <n v="0.10754135338345865" u="1"/>
        <n v="0.19736842105263158" u="1"/>
        <n v="1.0045999999999999" u="1"/>
        <n v="1.0851428571428572" u="1"/>
        <n v="0.26352173913043481" u="1"/>
        <n v="3.1732719999999999" u="1"/>
        <n v="2.631578947368421E-4" u="1"/>
        <n v="4.1999999999999997E-3" u="1"/>
        <n v="1.056" u="1"/>
        <n v="1.002" u="1"/>
        <n v="1.0000360000000001" u="1"/>
        <n v="1.147" u="1"/>
        <n v="4.8402000000000003" u="1"/>
        <n v="1.0404266666666666" u="1"/>
        <n v="1.0070033333333335" u="1"/>
        <n v="1.1345714285714286" u="1"/>
        <n v="0.125" u="1"/>
        <n v="0.29602960296029601" u="1"/>
        <n v="1.3025" u="1"/>
        <n v="1.6022808571428573" u="1"/>
        <n v="1.4688749999999999" u="1"/>
        <n v="0.10539999999999999" u="1"/>
        <n v="1.04E-2" u="1"/>
        <n v="0.24333333333333335" u="1"/>
        <n v="1.0968181818181819" u="1"/>
        <n v="1.1997755555555556" u="1"/>
        <n v="1.2593749999999999" u="1"/>
        <n v="1.7423040000000001" u="1"/>
        <n v="1.8946666666666667" u="1"/>
        <n v="0.136375" u="1"/>
        <n v="0.47333333333333333" u="1"/>
        <n v="1.6544000000000001" u="1"/>
        <n v="5.8500000000000003E-2" u="1"/>
        <n v="1.0389999999999999" u="1"/>
        <n v="1.0765217391304347" u="1"/>
        <n v="1.1944999999999999" u="1"/>
        <n v="3.2223999999999999" u="1"/>
        <n v="1.3636363636363637E-4" u="1"/>
        <n v="1.0069333333333335" u="1"/>
        <n v="8.9744444444444446E-2" u="1"/>
        <n v="2.4079999999999999" u="1"/>
        <n v="8.3000000000000004E-2" u="1"/>
        <n v="6.9641025641025639E-3" u="1"/>
        <n v="1.2753666666666665" u="1"/>
        <n v="1.7133333333333334" u="1"/>
        <n v="0.14099999999999999" u="1"/>
        <n v="1.1392" u="1"/>
        <n v="4.24E-2" u="1"/>
        <n v="0.61099999999999999" u="1"/>
        <n v="1.0721700000000001" u="1"/>
        <n v="3.7499999999999999E-2" u="1"/>
        <n v="0.86135181975736563" u="1"/>
        <n v="1.0338000000000001" u="1"/>
        <n v="0.18142857142857144" u="1"/>
        <n v="1.0580799999999999" u="1"/>
        <n v="1.1686666666666667" u="1"/>
        <n v="1.8455999999999999" u="1"/>
        <n v="2.6866666666666667E-2" u="1"/>
        <n v="8.2100000000000006E-2" u="1"/>
        <n v="7.6499999999999997E-3" u="1"/>
        <n v="6.7083333333333328E-2" u="1"/>
        <n v="7.166666666666667E-2" u="1"/>
        <n v="1.022" u="1"/>
        <n v="1.0804450000000001" u="1"/>
        <n v="1.2895348837209302" u="1"/>
        <n v="3.9999999999999998E-7" u="1"/>
        <n v="1.0063375000000001" u="1"/>
        <n v="0.36236363636363639" u="1"/>
        <n v="1.5260429999999998" u="1"/>
        <n v="1.532" u="1"/>
        <n v="0.25030188679245285" u="1"/>
        <n v="0.12039999999999999" u="1"/>
        <n v="0.40100000000000002" u="1"/>
        <n v="0.1275" u="1"/>
        <n v="1.0451515151515152" u="1"/>
        <n v="0.31947058823529412" u="1"/>
        <n v="3.4125000000000003E-2" u="1"/>
        <n v="0.1106" u="1"/>
        <n v="1.8344090909090909" u="1"/>
        <n v="0.1008" u="1"/>
        <n v="0.49183333333333334" u="1"/>
        <n v="0.70199999999999996" u="1"/>
        <n v="0.29625000000000001" u="1"/>
        <n v="1.8014285714285714" u="1"/>
        <n v="1.0881428571428571" u="1"/>
        <n v="1.0912500000000001" u="1"/>
        <n v="3.2512500000000002E-3" u="1"/>
        <n v="1.0704545454545455" u="1"/>
        <n v="8.571428571428571E-4" u="1"/>
        <n v="1.8461052631578947" u="1"/>
        <n v="1.026375" u="1"/>
        <n v="1.0783333333333334" u="1"/>
        <n v="1.1833333333333333E-3" u="1"/>
        <n v="1.0155000000000001" u="1"/>
        <n v="1.0951612903225807" u="1"/>
        <n v="0.21146666666666666" u="1"/>
        <n v="1.0145454545454546" u="1"/>
        <n v="1.7584040000000001" u="1"/>
        <n v="0.38390000000000002" u="1"/>
        <n v="1.0266285714285714" u="1"/>
        <n v="1.0976666666666666" u="1"/>
        <n v="1.1605000000000001" u="1"/>
        <n v="1.7333333333333334" u="1"/>
        <n v="1.1542857142857144" u="1"/>
        <n v="0.45133333333333331" u="1"/>
        <n v="6.6055045871559637E-2" u="1"/>
        <n v="5.7142857142857143E-3" u="1"/>
        <n v="1.0119047619047619" u="1"/>
        <n v="1.4500000000000001E-2" u="1"/>
        <n v="0.61909090909090914" u="1"/>
        <n v="4.3166666666666666E-3" u="1"/>
        <n v="1.2105999999999999" u="1"/>
        <n v="10.812401666666668" u="1"/>
        <n v="1.262" u="1"/>
        <n v="1.0011000000000001" u="1"/>
        <n v="1.1052" u="1"/>
        <n v="1.1210606060606061" u="1"/>
        <n v="9.2154220000000002" u="1"/>
        <n v="4.7727272727272731E-3" u="1"/>
        <n v="8.3333333333333339E-4" u="1"/>
        <n v="6.7499999999999999E-3" u="1"/>
        <n v="1.0202500000000001" u="1"/>
        <n v="0.106" u="1"/>
        <n v="2.1103642500000004" u="1"/>
        <n v="1.1435" u="1"/>
        <n v="8.6400000000000005E-2" u="1"/>
        <n v="9.7511200000000002" u="1"/>
        <n v="2.5333333333333333E-2" u="1"/>
        <n v="0.11428571428571428" u="1"/>
        <n v="1.0073333333333334" u="1"/>
        <n v="1.444" u="1"/>
        <n v="1.0266666666666666" u="1"/>
        <n v="3.3666666666666664E-2" u="1"/>
        <n v="1.0008673425918038" u="1"/>
        <n v="1.5001875" u="1"/>
        <n v="1.0907407407407408" u="1"/>
        <n v="1.2415933781686497" u="1"/>
        <n v="1.0172910662824208" u="1"/>
        <n v="0.15731707317073171" u="1"/>
        <n v="2.2499999999999999E-2" u="1"/>
        <n v="1.0137499999999999" u="1"/>
        <n v="1.1176666666666666" u="1"/>
        <n v="3.0011791999999997" u="1"/>
        <n v="1.3360000000000001" u="1"/>
        <n v="1.2024900000000001" u="1"/>
        <n v="7.1799999999999998E-3" u="1"/>
        <n v="8.7454545454545458E-3" u="1"/>
        <n v="3.4209999999999998" u="1"/>
        <n v="1.0430333333333333" u="1"/>
        <n v="1.7319999999999999E-2" u="1"/>
        <n v="0.11344" u="1"/>
        <n v="1.0480480480480481" u="1"/>
        <n v="1.3333333333333334E-4" u="1"/>
        <n v="8.3333333333333329E-2" u="1"/>
        <n v="1.282" u="1"/>
        <n v="0.236925" u="1"/>
        <n v="3.214285714285714E-2" u="1"/>
        <n v="1.9666666666666666E-2" u="1"/>
        <n v="1.0772727272727274" u="1"/>
        <n v="1.0459624999999999" u="1"/>
        <n v="2.7067999999999999" u="1"/>
        <n v="1.0004342857142856" u="1"/>
        <n v="1.228" u="1"/>
        <n v="3.0285714285714286E-3" u="1"/>
        <n v="0.32500000000000001" u="1"/>
        <n v="1.592951" u="1"/>
        <n v="3.933333333333333E-3" u="1"/>
        <n v="0.30666666666666664" u="1"/>
        <n v="1.0185" u="1"/>
        <n v="1.1864285714285714" u="1"/>
        <n v="0.15325" u="1"/>
        <n v="1.1739999999999999" u="1"/>
        <n v="7.1999999999999995E-2" u="1"/>
        <n v="0.62839999999999996" u="1"/>
        <n v="1.02645125" u="1"/>
        <n v="2.4315000000000002" u="1"/>
        <n v="1.00824" u="1"/>
        <n v="1.0686" u="1"/>
        <n v="4.6699999999999998E-2" u="1"/>
        <n v="1.1727000000000001" u="1"/>
        <n v="6.3092592592592589E-2" u="1"/>
        <n v="1.0024761904761905" u="1"/>
        <n v="1.0466666666666666" u="1"/>
        <n v="0.10050000000000001" u="1"/>
        <n v="0.12196620583717357" u="1"/>
        <n v="1.2484324324324325" u="1"/>
        <n v="0.39120962394619685" u="1"/>
        <n v="1.0660000000000001" u="1"/>
        <n v="1.2046777777777777" u="1"/>
        <n v="4.5979999999999999" u="1"/>
        <n v="6.565384615384616E-2" u="1"/>
        <n v="1.0967666666666667" u="1"/>
        <n v="1.0133000000000001" u="1"/>
        <n v="1.1070833333333334" u="1"/>
        <n v="1.2110000000000001" u="1"/>
        <n v="1.1863774999999999" u="1"/>
        <n v="1.7029262962962963" u="1"/>
        <n v="1.012" u="1"/>
        <n v="2.1074999999999999" u="1"/>
        <n v="0.37533333333333335" u="1"/>
        <n v="1.3304200000000002" u="1"/>
        <n v="1.3344333333333334" u="1"/>
        <n v="1.37416" u="1"/>
        <n v="1.0002" u="1"/>
        <n v="1.4431375" u="1"/>
        <n v="1.4588000000000001" u="1"/>
        <n v="1.0208333333333333" u="1"/>
        <n v="1.1383571428571428" u="1"/>
        <n v="4.0266666666666666E-2" u="1"/>
        <n v="0.18181818181818182" u="1"/>
        <n v="1.0079166666666666" u="1"/>
        <n v="2.0554838709677421" u="1"/>
        <n v="0.39743333333333336" u="1"/>
        <n v="1.1004" u="1"/>
        <n v="0.22881426547787684" u="1"/>
        <n v="1.0074285714285713" u="1"/>
        <n v="4.5454545454545455E-4" u="1"/>
        <n v="1.0464" u="1"/>
        <n v="1.1888888888888889" u="1"/>
        <n v="1.2133333333333334" u="1"/>
        <n v="1.8709899999999999" u="1"/>
        <n v="1.13104" u="1"/>
        <n v="1.3996" u="1"/>
        <n v="0.28466666666666668" u="1"/>
        <n v="1.3750000000000001E-4" u="1"/>
        <n v="1.0245669291338582" u="1"/>
        <n v="1.084090909090909" u="1"/>
        <n v="1.1593333333333333" u="1"/>
        <n v="2.265E-2" u="1"/>
        <n v="1.0860000000000001" u="1"/>
        <n v="1.2394678492239468" u="1"/>
        <n v="3.5520833333333335E-2" u="1"/>
        <n v="0.18640000000000001" u="1"/>
        <n v="0.11579206701157921" u="1"/>
        <n v="0.41699999999999998" u="1"/>
        <n v="6.4666666666666668" u="1"/>
        <n v="0.41538461538461541" u="1"/>
        <n v="0.824221076923077" u="1"/>
        <n v="1.0850614285714286" u="1"/>
        <n v="5.5555555555555556E-4" u="1"/>
        <n v="1.032" u="1"/>
        <n v="1.2933333333333333E-2" u="1"/>
        <n v="1.3236666666666668" u="1"/>
        <n v="0.1048" u="1"/>
        <n v="0.13325999999999999" u="1"/>
        <n v="0.27600000000000002" u="1"/>
        <n v="9.5000000000000001E-2" u="1"/>
        <n v="1.0071428571428571" u="1"/>
        <n v="1.3120499999999999" u="1"/>
        <n v="1.0024444444444445" u="1"/>
        <n v="2.3940000000000001" u="1"/>
        <n v="0.1925" u="1"/>
        <n v="4.8680000000000001E-2" u="1"/>
        <n v="1.0190833333333333" u="1"/>
        <n v="2.1216666666666666" u="1"/>
        <n v="0.15329999999999999" u="1"/>
        <n v="2.5583333333333331" u="1"/>
        <n v="1.0857142857142856" u="1"/>
        <n v="2.1029999999999998E-3" u="1"/>
        <n v="2.955E-2" u="1"/>
        <n v="0.27239999999999998" u="1"/>
        <n v="1.0794999999999999" u="1"/>
        <n v="7.6129032258064515E-3" u="1"/>
        <n v="7.2599999999999998E-2" u="1"/>
        <n v="1.009304" u="1"/>
        <n v="1.2210975609756098" u="1"/>
        <n v="1.579" u="1"/>
        <n v="6.0000000000000002E-5" u="1"/>
        <n v="0.17899999999999999" u="1"/>
        <n v="1.1616666666666666" u="1"/>
        <n v="1.2283299999999999" u="1"/>
        <n v="2.5000000000000001E-4" u="1"/>
        <n v="1.0149999999999999" u="1"/>
        <n v="1.0883333333333334" u="1"/>
        <n v="1.4999999999999999E-2" u="1"/>
        <n v="3.608004104669061E-2" u="1"/>
        <n v="1.2333333333333334" u="1"/>
        <n v="2.1919999999999999E-2" u="1"/>
        <n v="1.3749999999999999E-3" u="1"/>
        <n v="0.308" u="1"/>
        <n v="1.3260000000000001" u="1"/>
        <n v="1.6742857142857144" u="1"/>
        <n v="2.5066666666666668" u="1"/>
        <n v="5.7142857142857145E-6" u="1"/>
        <n v="1.02069375" u="1"/>
        <n v="1.06E-3" u="1"/>
        <n v="5.6666666666666664E-2" u="1"/>
        <n v="1.0026315789473683" u="1"/>
        <n v="1.4585714285714286" u="1"/>
        <n v="7.0000000000000001E-3" u="1"/>
        <n v="0.17652941176470588" u="1"/>
        <n v="1.3482571428571428" u="1"/>
        <n v="0.34802513464991025" u="1"/>
        <n v="6.2500000000000001E-4" u="1"/>
        <n v="1.2088000000000001" u="1"/>
        <n v="1.1790285714285715" u="1"/>
        <n v="1.187262" u="1"/>
        <n v="1.8062799999999999" u="1"/>
        <n v="1.0625" u="1"/>
        <n v="1.0672648571428571" u="1"/>
        <n v="1.0791200000000001" u="1"/>
        <n v="1.1694724999999999" u="1"/>
        <n v="1.2602" u="1"/>
        <n v="1.7400576923076922" u="1"/>
        <n v="0.1002" u="1"/>
        <n v="0.20849420849420849" u="1"/>
        <n v="1.0395714285714286" u="1"/>
        <n v="1.5620000000000001" u="1"/>
        <n v="3.7702" u="1"/>
        <n v="1.0208358208955224" u="1"/>
        <n v="1.1024425000000002" u="1"/>
        <n v="0.15737410071942445" u="1"/>
        <n v="8.0600000000000005E-2" u="1"/>
        <n v="0.57199999999999995" u="1"/>
        <n v="1.0085" u="1"/>
        <n v="1.873" u="1"/>
        <n v="1.8666666666666668E-2" u="1"/>
        <n v="1.508" u="1"/>
        <n v="5.0999999999999997E-2" u="1"/>
        <n v="1.0243783333333334" u="1"/>
        <n v="0.39500000000000002" u="1"/>
        <n v="0.55698440000000005" u="1"/>
        <n v="1.010154" u="1"/>
        <n v="1.5E-3" u="1"/>
        <n v="4.3750000000000004E-3" u="1"/>
        <n v="1.0171957671957672" u="1"/>
        <n v="4.3333333333333331E-4" u="1"/>
        <n v="2.1428571428571429E-2" u="1"/>
        <n v="1.0346657233816767" u="1"/>
        <n v="1.454" u="1"/>
        <n v="0.254" u="1"/>
        <n v="1.0581826105905425" u="1"/>
        <n v="1.2857142857142857E-2" u="1"/>
        <n v="1.0122222222222221" u="1"/>
        <n v="1.0366666666666666" u="1"/>
        <n v="1.3438124999999999" u="1"/>
        <n v="1.964" u="1"/>
        <n v="8.3333333333333332E-3" u="1"/>
        <n v="1.0468" u="1"/>
        <n v="1.2549999999999999" u="1"/>
        <n v="2.6991034482758622" u="1"/>
        <n v="1.008955223880597" u="1"/>
        <n v="2.1049999999999999E-2" u="1"/>
        <n v="1.0526894736842105" u="1"/>
        <n v="4.6999999999999999E-4" u="1"/>
        <n v="1.1083333333333334" u="1"/>
        <n v="1.7028880000000002" u="1"/>
        <n v="2.0238095238095236E-3" u="1"/>
        <n v="5.5833333333333334E-3" u="1"/>
        <n v="9.7142857142857135E-3" u="1"/>
        <n v="2.3220000000000001E-2" u="1"/>
        <n v="0.11799999999999999" u="1"/>
        <n v="1.0550335570469798" u="1"/>
        <n v="1.199090909090909" u="1"/>
        <n v="1.2041660000000001" u="1"/>
        <n v="1.4514" u="1"/>
        <n v="1.0060706666666666" u="1"/>
        <n v="2.2566666666666668" u="1"/>
        <n v="1.1276666666666666" u="1"/>
        <n v="3.8409090909090908" u="1"/>
        <n v="1.0749999999999999E-2" u="1"/>
        <n v="1.0955999999999999" u="1"/>
        <n v="1.6942857142857144" u="1"/>
        <n v="1.3242499999999999" u="1"/>
        <n v="1.1365000000000001" u="1"/>
        <n v="1.8281058823529412" u="1"/>
        <n v="1.0736666666666668" u="1"/>
        <n v="1.170404" u="1"/>
        <n v="3.0219999999999998" u="1"/>
        <n v="1.0060606060606061" u="1"/>
        <n v="1.1178571428571429" u="1"/>
        <n v="8.1600000000000006E-3" u="1"/>
        <n v="0.35537409090909089" u="1"/>
        <n v="1.1416866666666667" u="1"/>
        <n v="0.60899999999999999" u="1"/>
        <n v="1.2628571428571429" u="1"/>
        <n v="1.0825" u="1"/>
        <n v="1.5673440000000001" u="1"/>
        <n v="9.5600000000000004E-2" u="1"/>
        <n v="0.30433333333333334" u="1"/>
        <n v="0.59657142857142853" u="1"/>
        <n v="0.12034782608695652" u="1"/>
        <n v="0.22500000000000001" u="1"/>
        <n v="1.0607500000000001" u="1"/>
        <n v="7.5999999999999998E-2" u="1"/>
        <n v="1.0811999999999999" u="1"/>
        <n v="1.1230249999999999" u="1"/>
        <n v="1.748" u="1"/>
        <n v="2.8E-3" u="1"/>
        <n v="1.04129" u="1"/>
        <n v="1.5571428571428572" u="1"/>
        <n v="1.8866966666666667" u="1"/>
        <n v="1.1839999999999999" u="1"/>
        <n v="1.5900000000000001E-3" u="1"/>
        <n v="1.4200000000000001E-2" u="1"/>
        <n v="1.031372549019608" u="1"/>
        <n v="1.5473333333333332" u="1"/>
        <n v="3.4000000000000002E-2" u="1"/>
        <n v="0.35855999999999999" u="1"/>
        <n v="1.012446" u="1"/>
        <n v="1.0770464285714285" u="1"/>
        <n v="1.4907142857142857" u="1"/>
        <n v="0.18737933333333334" u="1"/>
        <n v="8.0000000000000007E-5" u="1"/>
        <n v="1.0566666666666666" u="1"/>
        <n v="0.2036" u="1"/>
        <n v="1.2749999999999999" u="1"/>
        <n v="2.0999999999999999E-3" u="1"/>
        <n v="1.9900000000000001E-2" u="1"/>
        <n v="1.074090909090909" u="1"/>
        <n v="1.0760000000000001" u="1"/>
        <n v="1.0026666666666666" u="1"/>
        <n v="1.1065833333333333" u="1"/>
        <n v="1.0000100000000001" u="1"/>
        <n v="2.7025E-2" u="1"/>
        <n v="0.10806536636794939" u="1"/>
        <n v="0.68153600000000003" u="1"/>
        <n v="1.0115000000000001" u="1"/>
        <n v="1.0116833333333335" u="1"/>
        <n v="1.0123076923076924" u="1"/>
        <n v="1.0181818181818181" u="1"/>
        <n v="4.0045454545454544E-2" u="1"/>
        <n v="0.13852941176470587" u="1"/>
        <n v="1.0102" u="1"/>
        <n v="11.053811999999999" u="1"/>
        <n v="1.3120000000000001" u="1"/>
        <n v="5.1999999999999998E-3" u="1"/>
        <n v="0.12166666666666667" u="1"/>
        <n v="0.11708333333333333" u="1"/>
        <n v="1.0152222222222222" u="1"/>
        <n v="1.623" u="1"/>
        <n v="4.077" u="1"/>
        <n v="2.9250000000000002E-2" u="1"/>
        <n v="1.0603" u="1"/>
        <n v="0.22750000000000001" u="1"/>
        <n v="1.6800000000000001E-3" u="1"/>
        <n v="0.54520000000000002" u="1"/>
        <n v="1.0589999999999999" u="1"/>
        <n v="2.7454545454545453E-3" u="1"/>
        <n v="5.6833333333333333E-2" u="1"/>
        <n v="1.4394736842105262" u="1"/>
        <n v="3.868199871794872" u="1"/>
        <n v="8.5370000000000001E-2" u="1"/>
        <n v="0.14536842105263159" u="1"/>
        <n v="1.0049999999999999" u="1"/>
        <n v="3.2609166666666667" u="1"/>
        <n v="1.3026085714285716" u="1"/>
        <n v="1.4710000000000001E-2" u="1"/>
        <n v="2.12E-2" u="1"/>
        <n v="1.1375714285714287" u="1"/>
        <n v="2.8816999999999999" u="1"/>
        <n v="0.15266666666666667" u="1"/>
        <n v="0.13433333333333333" u="1"/>
        <n v="9.7400000000000004E-3" u="1"/>
        <n v="5.3710714285714287" u="1"/>
        <n v="9.5999999999999992E-3" u="1"/>
        <n v="1.042" u="1"/>
        <n v="1.552" u="1"/>
        <n v="1.1975" u="1"/>
        <n v="1.0004285714285714" u="1"/>
        <n v="1.01004125" u="1"/>
        <n v="1.20516" u="1"/>
        <n v="9.0666666666666662E-4" u="1"/>
        <n v="8.2142857142857142E-2" u="1"/>
        <n v="1.0258775877587758" u="1"/>
        <n v="1.133" u="1"/>
        <n v="1.1346153846153846" u="1"/>
        <n v="0.33559730999999998" u="1"/>
        <n v="1.0789146666666667" u="1"/>
        <n v="1.0276000000000001" u="1"/>
        <n v="215.35021" u="1"/>
        <n v="1.4529411764705882" u="1"/>
        <n v="0.31114999999999998" u="1"/>
        <n v="1.8153547058823529" u="1"/>
        <n v="1.0304098360655738" u="1"/>
        <n v="1.0629949999999999" u="1"/>
        <n v="1.0249999999999999" u="1"/>
        <n v="0.36589147286821705" u="1"/>
        <n v="1.00325" u="1"/>
        <n v="1.1805000000000001" u="1"/>
        <n v="2.8571428571428571E-3" u="1"/>
        <n v="1.7044444444444444" u="1"/>
        <n v="1.7533333333333334" u="1"/>
        <n v="1.0443333333333333" u="1"/>
        <n v="0.15390000000000001" u="1"/>
        <n v="5.3333333333333332E-3" u="1"/>
        <n v="1.4810000000000001" u="1"/>
        <n v="1.6259999999999999" u="1"/>
        <n v="1.007161125319693" u="1"/>
        <n v="0.25035714285714283" u="1"/>
        <n v="1.0675857142857144" u="1"/>
        <n v="1.2715000000000001" u="1"/>
        <n v="1.0725" u="1"/>
        <n v="1.20601" u="1"/>
        <n v="2.2842639593908631E-3" u="1"/>
        <n v="2.5892857142857141E-3" u="1"/>
        <n v="4.8099999999999997E-2" u="1"/>
        <n v="1.0293749999999999" u="1"/>
        <n v="1.0813333333333333" u="1"/>
        <n v="1.008" u="1"/>
        <n v="1.336044" u="1"/>
        <n v="0.21037037037037037" u="1"/>
        <n v="8.8333333333333337E-3" u="1"/>
        <n v="1.6646153846153846" u="1"/>
        <n v="2.4500000000000001E-2" u="1"/>
        <n v="1.5373333333333334" u="1"/>
        <n v="0.48833333333333334" u="1"/>
        <n v="1.3906666666666667" u="1"/>
        <n v="5.8333333333333336E-3" u="1"/>
        <n v="3.2000000000000001E-2" u="1"/>
        <n v="1.0041" u="1"/>
        <n v="1.1916666666666667" u="1"/>
        <n v="1.125E-2" u="1"/>
        <n v="1.0673325" u="1"/>
        <n v="0.26640000000000003" u="1"/>
        <n v="1.0545454545454545" u="1"/>
        <n v="1.0555000000000001" u="1"/>
        <n v="0.24285714285714285" u="1"/>
        <n v="0.17599999999999999" u="1"/>
        <n v="1.0542" u="1"/>
        <n v="1.2510239999999999" u="1"/>
        <n v="1.6976511744127936" u="1"/>
        <n v="0.443" u="1"/>
        <n v="1.0519047619047619" u="1"/>
        <n v="6.666666666666667E-5" u="1"/>
        <n v="4.1666666666666664E-2" u="1"/>
        <n v="1.0424" u="1"/>
        <n v="1.0668444444444445" u="1"/>
        <n v="0.82208000000000003" u="1"/>
        <n v="1.0938000000000001" u="1"/>
        <n v="2.3035714285714285E-4" u="1"/>
        <n v="1.01552" u="1"/>
        <n v="1.5034814814814814" u="1"/>
        <n v="4.8571428571428571E-2" u="1"/>
        <n v="0.16250000000000001" u="1"/>
        <n v="0.20449632511889321" u="1"/>
        <n v="1.0398000000000001" u="1"/>
        <n v="1.248" u="1"/>
        <n v="1.8867924528301887E-3" u="1"/>
        <n v="1.1426000000000001" u="1"/>
        <n v="1.2362" u="1"/>
        <n v="2.2599999999999999E-3" u="1"/>
        <n v="1.4608079999999999" u="1"/>
        <n v="0.21033333333333334" u="1"/>
        <n v="1.0371999999999999" u="1"/>
        <n v="1.76535" u="1"/>
        <n v="4.2720000000000002" u="1"/>
        <n v="1.1294999999999999" u="1"/>
        <n v="0.13066666666666665" u="1"/>
        <n v="1.0666666666666667" u="1"/>
        <n v="0.1174" u="1"/>
        <n v="1.1416238095238094" u="1"/>
        <n v="1.7949999999999999" u="1"/>
        <n v="1.7E-5" u="1"/>
        <n v="6.6500000000000004E-2" u="1"/>
        <n v="0.28842857142857142" u="1"/>
        <n v="9.4483338095238096" u="1"/>
        <n v="0.46379999999999999" u="1"/>
        <n v="1.0339285714285715" u="1"/>
        <n v="1.0381199999999999" u="1"/>
        <n v="1.0223076923076924" u="1"/>
        <n v="0.2950613611721471" u="1"/>
        <n v="1.0028571428571429" u="1"/>
        <n v="8.5199999999999998E-2" u="1"/>
        <n v="0.84946999999999995" u="1"/>
        <n v="2.4784000000000002" u="1"/>
        <n v="9.1050000000000006E-2" u="1"/>
        <n v="1.3220000000000001" u="1"/>
        <n v="8.4173998587352451E-3" u="1"/>
        <n v="1.050225" u="1"/>
        <n v="1.4775" u="1"/>
        <n v="9.0909090909090912E-2" u="1"/>
        <n v="5.2416666666666663" u="1"/>
        <n v="5.966666666666667E-3" u="1"/>
        <n v="0.16500000000000001" u="1"/>
        <n v="1.2802667999999999" u="1"/>
        <n v="4.3499999999999997E-2" u="1"/>
        <n v="2.0870837499999997" u="1"/>
        <n v="0.39760000000000001" u="1"/>
        <n v="2.5683081313131315" u="1"/>
        <n v="1.026467741935484" u="1"/>
        <n v="2.03505" u="1"/>
        <n v="1.1891891891891893" u="1"/>
        <n v="1.1626000000000001" u="1"/>
        <n v="0.11985714285714286" u="1"/>
        <n v="1.214" u="1"/>
        <n v="1.3757142857142857" u="1"/>
        <n v="8.0000000000000004E-4" u="1"/>
        <n v="1.0044999999999999" u="1"/>
        <n v="1.012576923076923" u="1"/>
        <n v="6.4439140811455853E-2" u="1"/>
        <n v="0.10877666666666666" u="1"/>
        <n v="1.0591914022517912" u="1"/>
        <n v="1.1844444444444444" u="1"/>
        <n v="1.0032000000000001" u="1"/>
        <n v="0.11294666666666667" u="1"/>
        <n v="1.1060000000000001" u="1"/>
        <n v="1.2049622641509434" u="1"/>
        <n v="0.51600000000000001" u="1"/>
        <n v="1.0005999999999999" u="1"/>
        <n v="1.052" u="1"/>
        <n v="0.22142857142857142" u="1"/>
        <n v="2.1875" u="1"/>
        <n v="1.1970000000000001" u="1"/>
        <n v="1.7194285714285715" u="1"/>
        <n v="2.4340000000000001E-2" u="1"/>
        <n v="1.1752499999999999" u="1"/>
        <n v="1.7070000000000001" u="1"/>
        <n v="7.8947368421052633E-5" u="1"/>
        <n v="1.0915999999999999" u="1"/>
        <n v="0.17666666666666667" u="1"/>
        <n v="0.10181818181818182" u="1"/>
        <n v="1.6705882352941177E-3" u="1"/>
        <n v="1.0376000000000001" u="1"/>
        <n v="4.0776923076923079" u="1"/>
        <n v="2.0536666666666665" u="1"/>
        <n v="2.1398947368421051" u="1"/>
        <n v="7.4999999999999997E-3" u="1"/>
        <n v="1.04396" u="1"/>
        <n v="1.744" u="1"/>
        <n v="1.0349999999999999" u="1"/>
        <n v="1.362168" u="1"/>
        <n v="1.7909909909909909" u="1"/>
        <n v="1.4583333333333334E-2" u="1"/>
        <n v="1.2533333333333334" u="1"/>
        <n v="7.2024800000000004" u="1"/>
        <n v="9.8400000000000001E-2" u="1"/>
        <n v="3.5000000000000001E-3" u="1"/>
        <n v="1.00528" u="1"/>
        <n v="9.0909090909090905E-3" u="1"/>
        <n v="7.5111111111111115E-2" u="1"/>
        <n v="0.21099999999999999" u="1"/>
        <n v="0.19139999999999999" u="1"/>
        <n v="5.5E-2" u="1"/>
        <n v="1.0206" u="1"/>
        <n v="0.78100000000000003" u="1"/>
        <n v="1.1554666666666666" u="1"/>
        <n v="0.20424999999999999" u="1"/>
        <n v="0.14111428571428572" u="1"/>
        <n v="1.5820000000000001" u="1"/>
        <n v="1.8003333333333333" u="1"/>
        <n v="0.4236099230111206" u="1"/>
        <n v="0.754" u="1"/>
        <n v="5.7692307692307696E-2" u="1"/>
        <n v="1.018" u="1"/>
        <n v="1.157092" u="1"/>
        <n v="1.0842485875706214" u="1"/>
        <n v="7.5000000000000002E-4" u="1"/>
        <n v="2.5329333333333333" u="1"/>
        <n v="1.0254767441860466" u="1"/>
        <n v="1.1412500000000001" u="1"/>
        <n v="2.0114999999999998" u="1"/>
        <n v="4.1666666666666666E-3" u="1"/>
        <n v="1.00644" u="1"/>
        <n v="1.0668" u="1"/>
        <n v="6.5299999999999997E-2" u="1"/>
        <n v="1.1466525000000001" u="1"/>
        <n v="1.0049377777777779" u="1"/>
        <n v="1.2840666000000001" u="1"/>
        <n v="4.9321000000000002" u="1"/>
        <n v="0.16566666666666666" u="1"/>
        <n v="1.0549999999999999" u="1"/>
        <n v="1.1283333333333334" u="1"/>
        <n v="7.2952380952380949E-2" u="1"/>
        <n v="0.21906971229845085" u="1"/>
        <n v="2.6729166666666666" u="1"/>
        <n v="2.2302681818181819E-2" u="1"/>
        <n v="1.0024604569420035" u="1"/>
        <n v="9.3799999999999994E-2" u="1"/>
        <n v="0.31546666666666667" u="1"/>
        <n v="1.7142857142857142" u="1"/>
        <n v="1.0009999999999999" u="1"/>
        <n v="1.3660000000000001" u="1"/>
        <n v="4.9652000000000003" u="1"/>
        <n v="0.21714285714285714" u="1"/>
        <n v="0.56514285714285717" u="1"/>
        <n v="1.002909090909091" u="1"/>
        <n v="1.0130622" u="1"/>
        <n v="1.0619047619047619" u="1"/>
        <n v="1.3028138528138528E-2" u="1"/>
        <n v="3.4722222222222224E-4" u="1"/>
        <n v="3.0500000000000002E-3" u="1"/>
        <n v="2.0419999999999998" u="1"/>
        <n v="1.0203333333333333" u="1"/>
        <n v="5.3333333333333337E-2" u="1"/>
        <n v="0.1313" u="1"/>
        <n v="0.1125" u="1"/>
        <n v="1.07538" u="1"/>
        <n v="1.4570000000000001" u="1"/>
        <n v="3.7999999999999999E-2" u="1"/>
        <n v="6.41025641025641E-3" u="1"/>
        <n v="8.5714285714285719E-3" u="1"/>
        <n v="1.0671428571428572" u="1"/>
        <n v="1.1159049999999999" u="1"/>
        <n v="1.0763413333333334" u="1"/>
        <n v="1.1602222222222223" u="1"/>
        <n v="1.009027027027027" u="1"/>
        <n v="1.4723377" u="1"/>
        <n v="1.913" u="1"/>
        <n v="3.7012999999999998" u="1"/>
        <n v="2.1649484536082476E-3" u="1"/>
        <n v="0.36457142857142855" u="1"/>
        <n v="1.7000000000000001E-2" u="1"/>
        <n v="1.0162500000000001" u="1"/>
        <n v="1.0471999999999999" u="1"/>
        <n v="4.7222222222222223E-3" u="1"/>
        <n v="1.24E-2" u="1"/>
        <n v="4.2133333333333335E-2" u="1"/>
        <n v="1.1914771428571429" u="1"/>
        <n v="4.0000000000000003E-5" u="1"/>
        <n v="6.0606060606060605E-5" u="1"/>
        <n v="1.1457142857142857" u="1"/>
        <n v="1.8799999999999999E-4" u="1"/>
        <n v="1.0499999999999999E-3" u="1"/>
        <n v="3.6363636363636364E-5" u="1"/>
        <n v="0.19566666666666666" u="1"/>
        <n v="1.2949999999999999" u="1"/>
        <n v="1.0033333333333334" u="1"/>
        <n v="5.4334915642458101" u="1"/>
        <n v="6.2E-4" u="1"/>
        <n v="1.9066666666666666E-2" u="1"/>
        <n v="1.4888888888888889" u="1"/>
        <n v="0.46176470588235297" u="1"/>
        <n v="1.0668571428571429" u="1"/>
        <n v="0.41384615384615386" u="1"/>
        <n v="1.99244" u="1"/>
        <n v="1.0315000000000001" u="1"/>
        <n v="0.14058171745152354" u="1"/>
        <n v="1.2806" u="1"/>
        <n v="0.107325" u="1"/>
        <n v="1.0282909090909091" u="1"/>
        <n v="2.6069999999999999E-2" u="1"/>
        <n v="1.3320000000000001" u="1"/>
        <n v="1.0941176470588236" u="1"/>
        <n v="1.34E-2" u="1"/>
        <n v="1.1225000000000001" u="1"/>
        <n v="1.0224133333333334" u="1"/>
        <n v="1.3162883248730965" u="1"/>
        <n v="1.0202863333333334" u="1"/>
        <n v="1.278" u="1"/>
        <n v="0.29376000000000002" u="1"/>
        <n v="7.8181818181818181E-4" u="1"/>
        <n v="3.8461538461538462E-4" u="1"/>
        <n v="0.1908" u="1"/>
        <n v="1.0685" u="1"/>
        <n v="1.0056666666666667" u="1"/>
        <n v="1.0467500000000001" u="1"/>
        <n v="1.224" u="1"/>
        <n v="1.1506666666666667" u="1"/>
        <n v="0.107" u="1"/>
        <n v="0.2848" u="1"/>
        <n v="1.06E-2" u="1"/>
        <n v="1.0132258064516129" u="1"/>
        <n v="0.50380952380952382" u="1"/>
        <n v="5.9612499999999998E-4" u="1"/>
        <n v="1.0966666666666667" u="1"/>
        <n v="1.4814814814814815E-2" u="1"/>
        <n v="0.20733333333333334" u="1"/>
        <n v="0.49381999999999998" u="1"/>
        <n v="1.0132000000000001" u="1"/>
        <n v="2.0262500000000001" u="1"/>
        <n v="5.0620938628158845" u="1"/>
        <n v="1.5333333333333334" u="1"/>
        <n v="2.3529411764705883E-4" u="1"/>
        <n v="0.15770000000000001" u="1"/>
        <n v="1.1268750000000001" u="1"/>
        <n v="1.0119" u="1"/>
        <n v="1.0410165" u="1"/>
        <n v="1.1160000000000001" u="1"/>
        <n v="4.4600000000000001E-2" u="1"/>
        <n v="5.4215" u="1"/>
        <n v="4.5985132395404561E-2" u="1"/>
        <n v="3.1875000000000001E-2" u="1"/>
        <n v="2.9420799999999998" u="1"/>
        <n v="1.4165000000000001" u="1"/>
        <n v="2.0454545454545454E-2" u="1"/>
        <n v="27.906363636363636" u="1"/>
        <n v="6.5000000000000002E-2" u="1"/>
        <n v="1.0259199999999999" u="1"/>
        <n v="1.0297499999999999" u="1"/>
        <n v="4.5641449999999999" u="1"/>
        <n v="1.1945714285714286" u="1"/>
        <n v="1.2891666666666666" u="1"/>
        <n v="1.013157894736842" u="1"/>
        <n v="1.14534" u="1"/>
        <n v="1.3098000000000001" u="1"/>
        <n v="0.11436666666666667" u="1"/>
        <n v="1.5075000000000001" u="1"/>
        <n v="3.3399999999999999E-2" u="1"/>
        <n v="7.8809523809523815E-2" u="1"/>
        <n v="1.3076923076923077" u="1"/>
        <n v="6.4158609339642042E-2" u="1"/>
        <n v="1.2682285714285715" u="1"/>
        <n v="1.0680499999999999" u="1"/>
        <n v="0.23163076923076922" u="1"/>
        <n v="3.038011142857143" u="1"/>
        <n v="1.244" u="1"/>
        <n v="1.8689285714285714E-2" u="1"/>
        <n v="0.35239999999999999" u="1"/>
        <n v="1.0449999999999999" u="1"/>
        <n v="2.5957748878923765" u="1"/>
        <n v="1.1300013888888889" u="1"/>
        <n v="6.6964285714285711E-3" u="1"/>
        <n v="2.6666666666666666E-3" u="1"/>
        <n v="1.252275" u="1"/>
        <n v="2.5253999999999999" u="1"/>
        <n v="0.15214285714285714" u="1"/>
        <n v="6.2566666666666673E-2" u="1"/>
        <n v="1.0742157000000001" u="1"/>
        <n v="1.6266666666666667" u="1"/>
        <n v="0.14849999999999999" u="1"/>
        <n v="0.46100628930817611" u="1"/>
        <n v="2.0833333333333335E-4" u="1"/>
        <n v="3.351206434316354E-3" u="1"/>
        <n v="1.3666666666666667E-2" u="1"/>
        <n v="1.0601933333333333" u="1"/>
        <n v="1.11425" u="1"/>
        <n v="2.0251494999999999" u="1"/>
        <n v="0.33784615384615385" u="1"/>
        <n v="1.3348307999999998" u="1"/>
        <n v="1.0820000000000001" u="1"/>
        <n v="14.355717142857143" u="1"/>
        <n v="1.4697777777777778" u="1"/>
        <n v="1.0612068965517241" u="1"/>
        <n v="1.6741666666666666" u="1"/>
        <n v="0.4002" u="1"/>
        <n v="1.1108135252761968" u="1"/>
        <n v="0.5626326718299024" u="1"/>
        <n v="1.028" u="1"/>
        <n v="1.0765274999999999" u="1"/>
        <n v="1.5331538461538461" u="1"/>
        <n v="1.538" u="1"/>
        <n v="1.0399999999999999E-3" u="1"/>
        <n v="0.2984" u="1"/>
        <n v="1.043047619047619" u="1"/>
        <n v="1.0676000000000001" u="1"/>
        <n v="6.0999999999999999E-2" u="1"/>
        <n v="0.18300055555555556" u="1"/>
        <n v="1.1550800000000001" u="1"/>
        <n v="1.0317033333333334" u="1"/>
        <n v="1.119" u="1"/>
        <n v="1.6E-2" u="1"/>
        <n v="0.59583333333333333" u="1"/>
        <n v="1.465395775862069" u="1"/>
        <n v="11.744899999999999" u="1"/>
        <n v="1.4321428571428572E-2" u="1"/>
        <n v="1.1565217391304348" u="1"/>
        <n v="1.0649999999999999" u="1"/>
        <n v="1.1253599999999999" u="1"/>
        <n v="2.8500000000000001E-2" u="1"/>
        <n v="1.2833333333333334" u="1"/>
        <n v="1.0234285714285714" u="1"/>
        <n v="3.3333333333333335E-5" u="1"/>
        <n v="2.0833333333333332E-2" u="1"/>
        <n v="0.13307692307692306" u="1"/>
        <n v="0.32050000000000001" u="1"/>
        <n v="1.0218750000000001" u="1"/>
        <n v="1.2010400000000001" u="1"/>
        <n v="1.0109999999999999" u="1"/>
        <n v="9.9200000000000004E-4" u="1"/>
        <n v="1.0063392857142857" u="1"/>
        <n v="1.2782222222222221" u="1"/>
        <n v="1.3026666666666666" u="1"/>
        <n v="4.2599999999999999E-3" u="1"/>
        <n v="0.65100000000000002" u="1"/>
        <n v="1.0001249999999999" u="1"/>
        <n v="1.0624" u="1"/>
        <n v="5.7907999999999999" u="1"/>
        <n v="3.9999999999999998E-6" u="1"/>
        <n v="3.2692000000000001" u="1"/>
        <n v="1.0084" u="1"/>
        <n v="1.1125" u="1"/>
        <n v="1.0037894736842106" u="1"/>
        <n v="1.01606" u="1"/>
        <n v="2.9472727272727273" u="1"/>
        <n v="1.7999999999999999E-2" u="1"/>
        <n v="1.2048000000000001" u="1"/>
        <n v="1.048" u="1"/>
        <n v="0.20125000000000001" u="1"/>
        <n v="1.0526315789473684E-2" u="1"/>
        <n v="1.05566" u="1"/>
        <n v="3.5482402000000004" u="1"/>
        <n v="0.40749999999999997" u="1"/>
        <n v="1.2035" u="1"/>
        <n v="1.0673333333333332" u="1"/>
        <n v="1.1508" u="1"/>
        <n v="1.1712499999999999" u="1"/>
        <n v="1.2123333333333333" u="1"/>
        <n v="1.6608000000000001" u="1"/>
        <n v="2.0066666666666667E-2" u="1"/>
        <n v="7.3333333333333334E-4" u="1"/>
        <n v="1.3315375" u="1"/>
        <n v="0.1245" u="1"/>
        <n v="1.0003599999999999" u="1"/>
        <n v="1.0133333333333334" u="1"/>
        <n v="1.1172500000000001" u="1"/>
        <n v="1.10446" u="1"/>
        <n v="3.5461999999999998" u="1"/>
        <n v="1.0954999999999999" u="1"/>
        <n v="1.6054999999999999" u="1"/>
        <n v="18.569700000000001" u="1"/>
        <n v="1.2342857142857142" u="1"/>
        <n v="1.0663570159857905" u="1"/>
        <n v="8.8000000000000003E-4" u="1"/>
        <n v="4.2880000000000001E-2" u="1"/>
        <n v="1.2598333333333334" u="1"/>
        <n v="1.3870400000000001" u="1"/>
        <n v="1.5390035000000002" u="1"/>
        <n v="2.8109999999999999" u="1"/>
        <n v="9.4412800000000005E-2" u="1"/>
        <n v="1.00925" u="1"/>
        <n v="3.8271818181818182" u="1"/>
        <n v="1.0473529411764706" u="1"/>
        <n v="1.0299897959183673" u="1"/>
        <n v="1.1372727272727272" u="1"/>
        <n v="1.8724499999999999" u="1"/>
        <n v="1.1325000000000001" u="1"/>
        <n v="1.1107499999999999" u="1"/>
        <n v="1.2611835600000001" u="1"/>
        <n v="0.26192500000000002" u="1"/>
        <n v="1.1294117647058823" u="1"/>
        <n v="1.2353000000000001" u="1"/>
        <n v="0.29228571428571426" u="1"/>
        <n v="1.0084571428571429" u="1"/>
        <n v="1.0508593749999999" u="1"/>
        <n v="1.1427586206896552" u="1"/>
        <n v="0.30333333333333334" u="1"/>
        <n v="3.8212909090909091" u="1"/>
        <n v="4.0000000000000002E-4" u="1"/>
        <n v="0.42011733333333334" u="1"/>
        <n v="0.41249999999999998" u="1"/>
        <n v="1.0182857142857142" u="1"/>
        <n v="1.04112" u="1"/>
        <n v="9.9546510341776348E-3" u="1"/>
        <n v="0.38066666666666665" u="1"/>
        <n v="1.0232000000000001" u="1"/>
        <n v="1.1066666666666667" u="1"/>
        <n v="1.0333333333333334" u="1"/>
        <n v="1.4804999999999999" u="1"/>
        <n v="1.7065217391304348" u="1"/>
        <n v="2.8156666666666665" u="1"/>
        <n v="2.6200000000000001E-2" u="1"/>
        <n v="1.0462615" u="1"/>
        <n v="2.375E-2" u="1"/>
        <n v="1.1873499999999999" u="1"/>
        <n v="1.09375" u="1"/>
        <n v="1.4236363636363636" u="1"/>
        <n v="4.583333333333333E-2" u="1"/>
        <n v="1.1656" u="1"/>
        <n v="1.0087999999999999" u="1"/>
        <n v="1.0821333333333334" u="1"/>
        <n v="4.1111111111111114E-3" u="1"/>
        <n v="3.5400000000000001E-2" u="1"/>
        <n v="1.0428571428571429" u="1"/>
        <n v="1.0808333333333333" u="1"/>
        <n v="1.2684" u="1"/>
        <n v="1.6620689655172414E-2" u="1"/>
        <n v="8.8333333333333333E-2" u="1"/>
        <n v="1.0075000000000001" u="1"/>
        <n v="1.166166" u="1"/>
        <n v="6.4102564102564103E-4" u="1"/>
        <n v="2.2444444444444444E-2" u="1"/>
        <n v="3.8860103626943004E-2" u="1"/>
        <n v="1.0344827586206897" u="1"/>
        <n v="3.50844625" u="1"/>
        <n v="1.6633076923076924" u="1"/>
        <n v="1.089324126984127" u="1"/>
        <n v="1.2560416666666667" u="1"/>
        <n v="3.7499999999999999E-3" u="1"/>
        <n v="2.6660714285714284E-2" u="1"/>
        <n v="0.11272727272727273" u="1"/>
        <n v="2.6737967914438501E-3" u="1"/>
        <n v="0.58558333333333334" u="1"/>
        <n v="1.0356666666666667" u="1"/>
        <n v="0.66839999999999999" u="1"/>
        <n v="1.0236842105263158" u="1"/>
        <n v="1.1825757575757576" u="1"/>
        <n v="0.41857142857142859" u="1"/>
        <n v="0.10862068965517241" u="1"/>
        <n v="1.12815" u="1"/>
        <n v="5.4100000000000002E-2" u="1"/>
        <n v="1.0492727272727274" u="1"/>
        <n v="0.44319999999999998" u="1"/>
        <n v="1.4166666666666666E-2" u="1"/>
        <n v="4.9516666666666667E-2" u="1"/>
        <n v="7.5880000000000003E-2" u="1"/>
        <n v="1.75E-3" u="1"/>
        <n v="1.0431999999999999" u="1"/>
        <n v="1.0118750000000001" u="1"/>
        <n v="0.52794871794871789" u="1"/>
        <n v="1.855" u="1"/>
        <n v="2.75E-2" u="1"/>
        <n v="0.48485714285714288" u="1"/>
        <n v="1.1822050359712231" u="1"/>
        <n v="0.22520000000000001" u="1"/>
        <n v="9.0000000000000006E-5" u="1"/>
        <n v="1.0358125" u="1"/>
        <n v="0.30862068965517242" u="1"/>
        <n v="1.0787731249999999" u="1"/>
        <n v="1.2595294117647058" u="1"/>
        <n v="1.0250632911392406" u="1"/>
        <n v="1.0316400000000001" u="1"/>
        <n v="4.6666666666666671E-3" u="1"/>
        <n v="1.2614444444444444" u="1"/>
        <n v="5.7142857142857142E-5" u="1"/>
        <n v="9.4166666666666662E-2" u="1"/>
        <n v="0.49186046511627907" u="1"/>
        <n v="1.038" u="1"/>
        <n v="3.8464497269020693E-4" u="1"/>
        <n v="1.3289249999999999" u="1"/>
        <n v="1.0088571428571429" u="1"/>
        <n v="1.4013333333333333" u="1"/>
        <n v="0.22878799999999999" u="1"/>
        <n v="5.2609431428571432" u="1"/>
        <n v="1.3193789333333332" u="1"/>
        <n v="0.20220833333333332" u="1"/>
        <n v="1.0556666666666668" u="1"/>
        <n v="3.3E-3" u="1"/>
        <n v="1.0967499999999999" u="1"/>
        <n v="1.268842105263158" u="1"/>
        <n v="1.2845" u="1"/>
        <n v="2.6524999999999999" u="1"/>
        <n v="0.67333333333333334" u="1"/>
        <n v="7.2400000000000006E-2" u="1"/>
        <n v="0.18285714285714286" u="1"/>
        <n v="1.075" u="1"/>
        <n v="1.3666666666666667" u="1"/>
        <n v="1.0016666666666667" u="1"/>
        <n v="1.0825925925925926" u="1"/>
        <n v="1.0172264" u="1"/>
        <n v="0.10857142857142857" u="1"/>
        <n v="2.5445000000000002" u="1"/>
        <n v="4.2000000000000003E-2" u="1"/>
        <n v="1.0209999999999999" u="1"/>
        <n v="0.1041125" u="1"/>
        <n v="0.15225" u="1"/>
        <n v="1.5309999999999999" u="1"/>
        <n v="2.3333333333333335" u="1"/>
        <n v="1.0085714285714287" u="1"/>
        <n v="1.0129975" u="1"/>
        <n v="1.0724" u="1"/>
        <n v="2.9411764705882353E-3" u="1"/>
        <n v="2.6666666666666668E-2" u="1"/>
        <n v="1.1692307692307693" u="1"/>
        <n v="7.6E-3" u="1"/>
        <n v="3.0153846153846153E-2" u="1"/>
        <n v="1.1152149999999998" u="1"/>
        <n v="5.6250000000000001E-2" u="1"/>
        <n v="1.9E-2" u="1"/>
        <n v="1.7176130000000001" u="1"/>
        <n v="6.9999999999999999E-4" u="1"/>
        <n v="1.28925" u="1"/>
        <n v="1.8085714285714285" u="1"/>
        <n v="1.1120000000000001" u="1"/>
        <n v="7.407407407407407E-4" u="1"/>
        <n v="8.5000000000000006E-3" u="1"/>
        <n v="1.0580000000000001" u="1"/>
        <n v="1.1620999999999999" u="1"/>
        <n v="2.0000000000000002E-5" u="1"/>
        <n v="5.5800000000000002E-2" u="1"/>
        <n v="1.0773333333333333" u="1"/>
        <n v="5.8535000000000004" u="1"/>
        <n v="1.1608000000000001" u="1"/>
        <n v="0.37333333333333335" u="1"/>
        <n v="1.0007692307692309" u="1"/>
        <n v="1.004" u="1"/>
        <n v="1.1076216216216217" u="1"/>
        <n v="0.26900000000000002" u="1"/>
        <n v="0.29239999999999999" u="1"/>
        <n v="3.4660000000000002" u="1"/>
        <n v="1.4406666666666668" u="1"/>
        <n v="1.0026999999999999" u="1"/>
        <n v="1.0128333333333333" u="1"/>
        <n v="1.1365714285714286" u="1"/>
        <n v="1.0233333333333334" u="1"/>
        <n v="1.3045" u="1"/>
        <n v="2.2157147647256063E-2" u="1"/>
        <n v="0.16514285714285715" u="1"/>
        <n v="1.1179285714285714" u="1"/>
        <n v="2.022322" u="1"/>
        <n v="1.095" u="1"/>
        <n v="1.0528" u="1"/>
        <n v="2.0015333333333332" u="1"/>
        <n v="1.44E-2" u="1"/>
        <n v="1.2999999999999999E-3" u="1"/>
        <n v="1.0285714285714285" u="1"/>
        <n v="1.030125" u="1"/>
        <n v="1.5493846153846154" u="1"/>
        <n v="2.6227999999999998" u="1"/>
        <n v="1.0924" u="1"/>
        <n v="1.37375" u="1"/>
        <n v="6.7000000000000002E-3" u="1"/>
        <n v="6.6339999999999996E-2" u="1"/>
        <n v="1.2786666666666666" u="1"/>
        <n v="0.47631578947368419" u="1"/>
        <n v="1.109423" u="1"/>
        <n v="0.1052" u="1"/>
        <n v="1.2875000000000001" u="1"/>
        <n v="1.1071428571428572" u="1"/>
        <n v="0.20499999999999999" u="1"/>
        <n v="1.9530000000000001" u="1"/>
        <n v="1.0671250000000001" u="1"/>
        <n v="3.9249999999999998" u="1"/>
        <n v="1.0973333333333333" u="1"/>
        <n v="1.2210714285714286" u="1"/>
        <n v="1.2686868686868686" u="1"/>
        <n v="1.3765714285714286" u="1"/>
        <n v="1.534" u="1"/>
        <n v="1.3333333333333333E-5" u="1"/>
        <n v="0.27400000000000002" u="1"/>
        <n v="2.7199999999999998E-2" u="1"/>
        <n v="1.1166666666666667" u="1"/>
        <n v="2.6713333333333331" u="1"/>
        <n v="1.2375123751237513E-4" u="1"/>
        <n v="1.0433333333333332" u="1"/>
        <n v="1.1268" u="1"/>
        <n v="1.335" u="1"/>
        <n v="4.1217692027666546" u="1"/>
        <n v="2.3999999999999998E-3" u="1"/>
        <n v="1.2616666666666667" u="1"/>
        <n v="1.5533333333333332" u="1"/>
        <n v="1.3864000000000001" u="1"/>
        <n v="1.7227777777777777" u="1"/>
        <n v="1.0626666666666666" u="1"/>
        <n v="3.7400000000000003E-2" u="1"/>
        <n v="1.0137777777777779" u="1"/>
        <n v="0.42472727272727273" u="1"/>
        <n v="3.2500000000000001E-2" u="1"/>
        <n v="0.25698702928870293" u="1"/>
        <n v="1.3219000000000001" u="1"/>
        <n v="3038.3319999999999" u="1"/>
        <n v="1.5384615384615385E-2" u="1"/>
        <n v="0.1976" u="1"/>
        <n v="1.2164999999999999" u="1"/>
        <n v="3.7549600000000001" u="1"/>
        <n v="1.3668E-2" u="1"/>
        <n v="0.17799999999999999" u="1"/>
        <n v="1.028375" u="1"/>
        <n v="1.0302899999999999" u="1"/>
        <n v="1.5697000000000001" u="1"/>
        <n v="1.0175000000000001" u="1"/>
        <n v="1.0066250000000001" u="1"/>
        <n v="1.8086666666666666" u="1"/>
        <n v="3.875E-3" u="1"/>
        <n v="1.1625000000000001" u="1"/>
        <n v="3.2799999999999999E-3" u="1"/>
        <n v="1.4210526315789474E-2" u="1"/>
        <n v="0.15103448275862069" u="1"/>
        <n v="1.2912912912912913" u="1"/>
        <n v="1.3180000000000001" u="1"/>
        <n v="1.6197999999999999" u="1"/>
        <n v="1.4545454545454545E-2" u="1"/>
        <n v="0.30813400000000002" u="1"/>
        <n v="1.348074" u="1"/>
        <n v="1.0720930232558139" u="1"/>
        <n v="1.3461099999999999" u="1"/>
        <n v="1.0547157142857144" u="1"/>
        <n v="2.0051866666666669" u="1"/>
        <n v="0.1762" u="1"/>
        <n v="1.6316666666666667E-2" u="1"/>
        <n v="0.4592" u="1"/>
        <n v="7.1428571428571429E-4" u="1"/>
        <n v="0.43833333333333335" u="1"/>
        <n v="1.0031000000000001" u="1"/>
        <n v="2.1129899999999997E-2" u="1"/>
        <n v="4.1176470588235294E-2" u="1"/>
        <n v="1.0261176470588236" u="1"/>
        <n v="1.3333333333333333E-3" u="1"/>
        <n v="0.10539393939393939" u="1"/>
        <n v="0.21507499999999999" u="1"/>
        <n v="0.39627499999999999" u="1"/>
        <n v="0.52570512820512816" u="1"/>
        <n v="1.3685882352941177" u="1"/>
        <n v="1.043625" u="1"/>
        <n v="1.1366666666666667" u="1"/>
        <n v="1.48E-3" u="1"/>
        <n v="1.0004999999999999" u="1"/>
        <n v="1.599402985074627" u="1"/>
        <n v="1.411764705882353" u="1"/>
        <n v="7.1785714285714283E-3" u="1"/>
        <n v="6.5900366666666668E-2" u="1"/>
        <n v="4.9580000000000002" u="1"/>
        <n v="1.325E-2" u="1"/>
        <n v="0.7178461538461538" u="1"/>
        <n v="1.0093333333333334" u="1"/>
        <n v="2.2270833333333333" u="1"/>
        <n v="9.8166666666666666E-2" u="1"/>
        <n v="1.0504166666666668" u="1"/>
        <n v="1.1013360000000001" u="1"/>
        <n v="1.4285714285714285E-2" u="1"/>
        <n v="1.0080333333333333" u="1"/>
        <n v="1.1020000000000001" u="1"/>
        <n v="1.956" u="1"/>
        <n v="1.1236044444444444" u="1"/>
        <n v="0.51400000000000001" u="1"/>
        <n v="1.2470000000000001" u="1"/>
        <n v="1.4345666666666668" u="1"/>
        <n v="1.4653333333333334" u="1"/>
        <n v="5.1999999999999995E-4" u="1"/>
        <n v="1.0375000000000001" u="1"/>
        <n v="2.3809523809523812E-3" u="1"/>
        <n v="1.0878684000000001" u="1"/>
        <n v="1.1036948748510131" u="1"/>
        <n v="1.2054285714285715" u="1"/>
        <n v="1.0012570000000001" u="1"/>
        <n v="1.0761100000000001" u="1"/>
        <n v="2.6462241666666664" u="1"/>
        <n v="0.39169999999999999" u="1"/>
        <n v="1.03840625" u="1"/>
        <n v="8.0000000000000002E-3" u="1"/>
        <n v="1.3792666666666666" u="1"/>
        <n v="7.3333333333333332E-3" u="1"/>
        <n v="0.33416666666666667" u="1"/>
        <n v="1.1040080000000001" u="1"/>
        <n v="1.052184" u="1"/>
        <n v="11.8161422" u="1"/>
        <n v="1.4400583333333332" u="1"/>
        <n v="4.3999999999999997E-2" u="1"/>
        <n v="0.11533333333333333" u="1"/>
        <n v="0.89666666666666661" u="1"/>
        <n v="1.085" u="1"/>
        <n v="3.4200000000000001E-2" u="1"/>
        <n v="1.6666666666666667E-5" u="1"/>
        <n v="0.11942999999999999" u="1"/>
        <n v="0.2606" u="1"/>
        <n v="1.0116666666666667" u="1"/>
        <n v="1.1516129032258065" u="1"/>
        <n v="1.3033333333333332" u="1"/>
        <n v="1.1364000000000001" u="1"/>
        <n v="0.224" u="1"/>
        <n v="1.0534805315203954" u="1"/>
        <n v="1.0849703703703704" u="1"/>
        <n v="1.0142857142857142" u="1"/>
        <n v="0.28405999999999998" u="1"/>
        <n v="1.9999999999999999E-6" u="1"/>
        <n v="1.2552941176470589" u="1"/>
        <n v="2.4817133333333334" u="1"/>
        <n v="4.0625000000000001E-2" u="1"/>
        <n v="1.0192000000000001" u="1"/>
        <n v="8.9999999999999993E-3" u="1"/>
        <n v="0.20133333333333334" u="1"/>
        <n v="1.0347222222222223" u="1"/>
        <n v="1.6319999999999999" u="1"/>
        <n v="1.2775000000000001" u="1"/>
        <n v="1.1000666666666667" u="1"/>
        <n v="4.2466666666666666E-2" u="1"/>
        <n v="4.8000000000000001E-2" u="1"/>
        <n v="1.0680000000000001" u="1"/>
        <n v="1.8186315789473684" u="1"/>
        <n v="1.9413333333333334" u="1"/>
        <n v="1.014" u="1"/>
        <n v="1.10406125" u="1"/>
        <n v="1.003125" u="1"/>
        <n v="1.018723404255319" u="1"/>
        <n v="1.5873015873015873E-4" u="1"/>
        <n v="0.34399999999999997" u="1"/>
        <n v="1.0058763157894737" u="1"/>
        <n v="1.303625" u="1"/>
        <n v="1.1077157238734421" u="1"/>
        <n v="6.9894800000000004" u="1"/>
        <n v="1.0067894736842105" u="1"/>
        <n v="1.0708672667523933" u="1"/>
        <n v="1.0509999999999999" u="1"/>
        <n v="3.4801799999999998" u="1"/>
        <n v="2.2727272727272728E-2" u="1"/>
        <n v="0.41489795918367345" u="1"/>
        <n v="3.1413333333333335E-2" u="1"/>
        <n v="1.7092307692307693" u="1"/>
        <n v="6.0999999999999997E-4" u="1"/>
        <n v="0.21299999999999999" u="1"/>
        <n v="7.9909090909090902E-3" u="1"/>
        <n v="2.740447957839262E-4" u="1"/>
        <n v="5.0599999999999999E-2" u="1"/>
        <n v="7.868E-2" u="1"/>
        <n v="0.10214285714285715" u="1"/>
        <n v="0.14249999999999999" u="1"/>
        <n v="0.75051000000000001" u="1"/>
        <n v="1.1171428571428572" u="1"/>
        <n v="2.0000000000000001E-4" u="1"/>
        <n v="0.39358823529411763" u="1"/>
        <n v="1.3489" u="1"/>
        <n v="1.0880000000000001" u="1"/>
        <n v="1.0864893617021276" u="1"/>
        <n v="1.1073333333333333" u="1"/>
        <n v="1.034" u="1"/>
        <n v="0.27650000000000002" u="1"/>
        <n v="9.987804878048781E-2" u="1"/>
        <n v="0.14860000000000001" u="1"/>
        <n v="1.05982" u="1"/>
        <n v="1.0777777777777777" u="1"/>
        <n v="1.3444929411764706" u="1"/>
        <n v="0.10454545454545454" u="1"/>
        <n v="1.0533333333333332" u="1"/>
        <n v="0.23628571428571429" u="1"/>
        <n v="0.3256" u="1"/>
        <n v="1.2716666666666667" u="1"/>
        <n v="1.1140954545454547" u="1"/>
        <n v="9.633333333333334E-2" u="1"/>
        <n v="1.1292857142857142" u="1"/>
        <n v="1.1199999999999999E-3" u="1"/>
        <n v="0.186" u="1"/>
        <n v="0.28192" u="1"/>
        <n v="0.59467839999999994" u="1"/>
        <n v="1.0507333333333333" u="1"/>
        <n v="3.9334666666666664E-2" u="1"/>
        <n v="1.0005066666666667" u="1"/>
        <n v="1.0752857142857142" u="1"/>
        <n v="4.577466666666667" u="1"/>
        <n v="1.044E-2" u="1"/>
        <n v="1.4133333333333333E-2" u="1"/>
        <n v="0.14680000000000001" u="1"/>
        <n v="2.4606080000000001" u="1"/>
        <n v="4.1333333333333335E-3" u="1"/>
        <n v="1.1222222222222222E-2" u="1"/>
        <n v="1.0903333333333334" u="1"/>
        <n v="1.3819999999999999" u="1"/>
        <n v="7.92E-3" u="1"/>
        <n v="1.0227272727272727" u="1"/>
        <n v="1.0275000000000001" u="1"/>
        <n v="8.5000000000000006E-2" u="1"/>
        <n v="0.40799492385786801" u="1"/>
        <n v="1.1096666666666666" u="1"/>
        <n v="1.1725000000000001" u="1"/>
        <n v="1.2599800000000001" u="1"/>
        <n v="0.26953125" u="1"/>
        <n v="1.8749999999999999E-3" u="1"/>
        <n v="1.0118888888888888" u="1"/>
        <n v="1.0142212307692309" u="1"/>
        <n v="0.39426666666666665" u="1"/>
        <n v="0.27383999999999997" u="1"/>
        <n v="3.85E-2" u="1"/>
        <n v="1.0026489999999999" u="1"/>
        <n v="1.0451666666666666" u="1"/>
        <n v="1.0658000000000001" u="1"/>
        <n v="1.1292973333333334" u="1"/>
        <n v="1.3844033333333334" u="1"/>
        <n v="2.4641999999999999" u="1"/>
        <n v="0.52159999999999995" u="1"/>
        <n v="1.0242285714285715" u="1"/>
        <n v="1.0654545454545454" u="1"/>
        <n v="2.2727272727272726E-3" u="1"/>
        <n v="6.545454545454546E-2" u="1"/>
        <n v="0.15535714285714286" u="1"/>
        <n v="1.0280254777070064" u="1"/>
        <n v="1.1107699999999998" u="1"/>
        <n v="1.1466666666666667" u="1"/>
        <n v="0.11892727272727273" u="1"/>
        <n v="1.0105" u="1"/>
        <n v="1.5833333333333333" u="1"/>
        <n v="1.1299999999999999E-2" u="1"/>
        <n v="1.0913513513513513" u="1"/>
        <n v="1.1555" u="1"/>
        <n v="4.0357653061224488" u="1"/>
        <n v="1.8193398957730169E-2" u="1"/>
        <n v="1.0092000000000001" u="1"/>
        <n v="1.116E-2" u="1"/>
        <n v="2.4375000000000001E-2" u="1"/>
        <n v="1.0193333333333334" u="1"/>
        <n v="9.5103109999999997" u="1"/>
        <n v="2.3333333333333335E-3" u="1"/>
        <n v="1.0501" u="1"/>
        <n v="0.25545454545454543" u="1"/>
        <n v="1.1005454545454545" u="1"/>
        <n v="2.8571428571428571E-5" u="1"/>
        <n v="1.0386666666666666" u="1"/>
        <n v="0.57648750000000004" u="1"/>
        <n v="1.5345200000000001" u="1"/>
        <n v="1.2569999999999999" u="1"/>
        <n v="1.0854949999999999" u="1"/>
        <n v="1.1002000000000001" u="1"/>
        <n v="1.4019999999999999" u="1"/>
        <n v="9.0833333333333335E-2" u="1"/>
        <n v="1.0141935483870967" u="1"/>
        <n v="1.0515384615384615" u="1"/>
        <n v="1.03088" u="1"/>
        <n v="1.0475000000000001" u="1"/>
        <n v="1.0681333333333334" u="1"/>
        <n v="1.082492" u="1"/>
        <n v="0.36849999999999999" u="1"/>
        <n v="1.0257499999999999" u="1"/>
        <n v="1.5575000000000001" u="1"/>
        <n v="1.1932315789473684" u="1"/>
        <n v="1.3711066666666665" u="1"/>
        <n v="0.32028000000000001" u="1"/>
        <n v="1.004375" u="1"/>
        <n v="4.5999999999999999E-2" u="1"/>
        <n v="1.4749999999999999E-2" u="1"/>
        <n v="1.2433537832310839" u="1"/>
        <n v="0.33666666666666667" u="1"/>
        <n v="1.149" u="1"/>
        <n v="1.0571428571428572E-2" u="1"/>
        <n v="1.019047619047619" u="1"/>
        <n v="8.7759999999999998" u="1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7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10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11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12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7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13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8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14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15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17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15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18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1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20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7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8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22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23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24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25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5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26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7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8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24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2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8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28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3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29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2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8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8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30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3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5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7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3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13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21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3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8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3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34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19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3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36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29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17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3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38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3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39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2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40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41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42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4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3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13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45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8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3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8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41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8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28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38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3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26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41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8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30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2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13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x v="7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21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4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4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26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1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3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48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33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49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35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40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2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5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5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5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5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5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53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5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5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x v="5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54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5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5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5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5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56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5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57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5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5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59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60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5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60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61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56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5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5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5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60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5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6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5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5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5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5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5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67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5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69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5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5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5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6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5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5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5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7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5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7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74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x v="5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76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63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5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77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5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5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78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79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80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x v="8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82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5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5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5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5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5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5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5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5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56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5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5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5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5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29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40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40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3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3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3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83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8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7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4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9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7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16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13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86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13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87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88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13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89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90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90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38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9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8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38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92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4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9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29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94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29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34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95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9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94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10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7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3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2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97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15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3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13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28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21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7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18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17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15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21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17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8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0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100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2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101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x v="38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17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3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3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20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2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102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7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35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10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40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13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3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29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4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21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3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40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10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3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21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13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40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10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7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3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1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5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2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10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13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21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21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4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10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20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3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13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41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3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1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15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3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31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3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10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3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2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7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3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39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7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5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7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3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3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5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108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35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10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26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28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35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20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3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24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2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109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110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20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8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11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9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11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8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7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5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29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3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10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13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20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3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24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2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3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29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2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30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7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3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2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3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21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28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8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8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5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53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60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60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5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5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51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5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5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5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114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5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5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x v="11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11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56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60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5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60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5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5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5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5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53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66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5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5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81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5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53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5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5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11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5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119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5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66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5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5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50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x v="5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5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5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5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5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5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6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54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5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53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5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60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5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5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56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78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5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60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5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61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2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2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41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10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35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7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31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22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2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8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4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8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2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3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90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10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120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7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5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6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5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5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6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11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5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5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5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56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6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6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5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5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121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5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56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5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5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5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5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5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5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5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5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5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60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5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5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5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5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6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5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5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50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5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60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5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5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5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5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60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5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6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114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56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x v="5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65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5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56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61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5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5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5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50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122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5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53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60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5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65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5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56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5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5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6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5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5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5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70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5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5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5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56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5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5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6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5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5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5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5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12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5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5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5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5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60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5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50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5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5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5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x v="50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5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17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125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126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12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88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13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49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20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7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8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48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128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92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111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3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x v="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56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6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59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118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54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1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11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66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5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77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60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6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77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7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60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x v="113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5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6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7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81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11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13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5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60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13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77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133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11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134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5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5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13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66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5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122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7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54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12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10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88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7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94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88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9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12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2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35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136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10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1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137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13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2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38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34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2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9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3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8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3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17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20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30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2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90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1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21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2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5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6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5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5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7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5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5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139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5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76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56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3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18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8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3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14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35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142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1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12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3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3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2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20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7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29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41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8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14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20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7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8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x v="3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2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8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3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3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14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1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3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13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0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94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1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8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8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1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144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8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8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13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3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29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14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7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x v="21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2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16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x v="7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10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1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1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28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7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3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12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146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28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1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x v="8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8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28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19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22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2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8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90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3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147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8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12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2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8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5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5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6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7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5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82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14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81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5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6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6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6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148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5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x v="13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14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6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13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56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68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67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150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139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5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56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139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115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53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67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5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5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5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5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5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5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56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5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5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5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56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6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5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6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113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5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5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5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6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x v="6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5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70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5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57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56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5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5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57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5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15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113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77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52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75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6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5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6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5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6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123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53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54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5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5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5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151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67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1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5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53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53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5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115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132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7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5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60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60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60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8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153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131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53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6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56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80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15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75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6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5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5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55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5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123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6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7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53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113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60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155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59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75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63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13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150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156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157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131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56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61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56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15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41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160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17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5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8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3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16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16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13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29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3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22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29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20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2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1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30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5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114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5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5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5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x v="5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5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5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5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5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5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5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5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5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x v="5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5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5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11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56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11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5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5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1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1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56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11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6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x v="5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5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51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59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51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82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6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82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5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11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5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6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6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13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5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56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60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71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5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5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59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53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5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5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5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5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5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53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5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5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5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67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5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x v="5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5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5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114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5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50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5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x v="5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113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5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53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5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5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6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5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5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5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118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53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5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x v="5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5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5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81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5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65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2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1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3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164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2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16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15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166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167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16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168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170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7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21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17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21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41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3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1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172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32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21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173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9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3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174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175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3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38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176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20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11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6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5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1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5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5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8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5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x v="5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5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82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5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56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7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3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28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16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10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143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3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177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21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17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17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1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180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90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181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182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3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35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7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10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17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183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17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8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21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16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15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41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21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3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1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184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3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19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38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3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38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3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18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7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2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8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05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5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9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5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21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08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2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48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5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2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39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3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x v="22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6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7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187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8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57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20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6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134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60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67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5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77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77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60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60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114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5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60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6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53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60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5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5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57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1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190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56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11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5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14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21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191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10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92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21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21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14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3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7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104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8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22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2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10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20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31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36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9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17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8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x v="9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3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38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2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3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1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x v="39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2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192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193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194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31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x v="195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20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196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13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3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197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3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198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0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16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1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1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5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35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x v="2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108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x v="20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1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3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5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9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23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199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15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3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50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5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5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6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5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68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5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5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5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188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5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54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11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60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5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5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5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5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5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5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5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5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5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56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5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5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5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5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7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1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200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201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2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21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29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10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86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x v="10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20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192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20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38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203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0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16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x v="5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5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5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134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5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114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5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5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78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18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7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29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204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3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38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20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38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39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7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20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20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9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9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15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184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20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3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3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1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86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10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110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107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28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5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208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7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16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98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209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210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8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211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144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3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104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90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5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1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5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122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5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5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190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5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5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5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79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6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5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70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65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x v="5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139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6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53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6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6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5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5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135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5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5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5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1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5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5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5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113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29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8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8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108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7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7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14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7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90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212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x v="10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5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21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3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3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91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2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18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40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10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21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7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9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19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7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16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7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3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213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94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2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8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7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10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3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3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8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10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7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8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10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3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5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10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24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7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10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2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1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8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2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88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40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21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3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3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29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10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17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164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3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3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49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3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7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40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30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180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0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41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20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90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21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90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5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66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1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3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5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134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156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8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7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6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216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11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5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81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5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6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5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6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73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50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x v="5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60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187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5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5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5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5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6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6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57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5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53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59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5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59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152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x v="5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60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5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5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5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113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60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54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5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149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5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5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5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5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5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5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57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6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70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5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5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5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38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1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8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90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35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34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2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2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4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180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3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217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29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3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31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41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13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1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19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21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68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15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5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13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65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56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63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5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13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187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53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71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67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73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77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148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67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68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216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77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6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22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57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115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66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51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53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68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51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216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134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131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7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56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57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13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5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55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5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190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5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53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5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113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16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8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31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x v="8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2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x v="7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23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21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3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222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x v="90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3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177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223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8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2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15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2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10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39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7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8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17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10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13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8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21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1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21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21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22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7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8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15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x v="88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18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5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5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152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6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5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54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225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6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5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5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5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6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36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2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16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31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21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38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183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13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14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0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3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21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21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14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18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15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15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152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5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11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155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x v="22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60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153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15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31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227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5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228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x v="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3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3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10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13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17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3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16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22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31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38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1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9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17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230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231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232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95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7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233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234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197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23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236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237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238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239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240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96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90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241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242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217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243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110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244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24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246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247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22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2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249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250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251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25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25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25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41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2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5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65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70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72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113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5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5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5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5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7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60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256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25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258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259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39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260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31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16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83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261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262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26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264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265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40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266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10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21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26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268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26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10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164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270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234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1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28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9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27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23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28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272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273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185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8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12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274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104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260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11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39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2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29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276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10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3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34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x v="28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27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22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27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7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35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23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4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180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239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279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2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41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34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87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171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1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2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30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280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269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38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281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282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3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26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283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41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38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29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39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31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28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41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2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7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21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10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8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21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8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8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x v="8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0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40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104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91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172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13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2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1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13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13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8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2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2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235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34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16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7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7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5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60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1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81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6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53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53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53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54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5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5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6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5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5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5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53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75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x v="60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5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5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56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5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11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60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x v="31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20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88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3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86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92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28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108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8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14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8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3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3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211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9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8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86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16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13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42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285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286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24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28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288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289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290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29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29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293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28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35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29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18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92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29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29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29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18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143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3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8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21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29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38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3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101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x v="94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7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4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21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7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2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299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300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29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96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301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193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3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303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3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30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42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293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278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30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306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307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308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309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310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31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8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3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13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312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313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8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21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40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314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315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31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92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318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319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32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22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31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144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321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261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322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3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323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32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1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325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47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28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326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306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22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327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7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x v="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10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8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28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8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13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3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36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13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29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9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10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32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7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32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7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8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193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15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7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1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1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7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13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330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3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29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98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96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3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3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3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10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2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15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1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70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5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331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17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21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1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197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2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2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332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38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7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23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5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5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56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5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5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5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53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5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5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5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60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5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5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5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60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5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5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5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7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5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5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1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5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5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5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57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60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5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5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5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5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56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5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5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5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57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5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5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5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5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53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56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6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60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5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60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5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5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5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5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5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5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5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5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5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5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5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60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12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5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13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7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53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5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60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5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60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56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60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5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5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77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60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5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5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5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5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29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9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1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15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36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23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333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29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21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4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1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7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11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14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21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5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2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7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3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38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38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14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8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17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13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35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3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30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104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8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2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193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30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18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40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35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17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3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334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13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10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10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32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7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30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40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19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40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56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5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5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5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x v="5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5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60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5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5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5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5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5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5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5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15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8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94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21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40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21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13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x v="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8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8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9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38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x v="3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40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3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1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3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9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7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228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20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28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21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3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3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94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4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13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90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15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5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5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5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5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5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5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5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5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5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5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5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5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57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5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53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65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5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5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81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14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5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115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113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335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33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3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13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326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337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272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48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338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174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7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10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4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339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2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340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12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9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26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35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341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342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34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5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137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4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0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2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8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183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34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5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122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53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57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59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60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x v="5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53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60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81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x v="70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5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118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3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175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38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193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5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5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6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1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59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119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8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5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5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5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57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60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5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5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7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5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5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132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12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5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57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2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34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14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21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22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7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2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21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31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213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28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28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15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90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346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16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49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34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14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x v="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348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180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3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106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90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9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349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350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4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35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3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35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1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5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6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6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11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5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5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57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5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221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54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5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5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60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51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54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5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5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51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59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7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5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2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28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41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17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2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90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3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2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38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9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31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3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7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16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18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18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21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30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5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x v="9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8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21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29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8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40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30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186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24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22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2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8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8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39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16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2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28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8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13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8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38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41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x v="29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106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22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2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8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28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38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3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5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5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6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188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5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5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5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65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5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53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5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7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6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5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53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113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188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50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x v="53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5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7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77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6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5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151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6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5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5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57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5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61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5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12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69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6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5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5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151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6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114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x v="5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6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70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6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65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5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353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6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5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8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114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5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5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5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121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51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50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5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220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5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66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11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8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3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21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2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8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21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7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2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3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29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7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30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18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7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1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5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68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5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5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5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6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5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5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53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59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5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5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53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5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5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5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13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7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15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35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35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200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8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2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21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21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8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193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3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32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7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15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32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21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8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108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5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8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x v="93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8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3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2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x v="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354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2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174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3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35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1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40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28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2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28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16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40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3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7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10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3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7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3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351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120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23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5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1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8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92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40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15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3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18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7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1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29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5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30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5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15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18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87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183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148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5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5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5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5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5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5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50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x v="5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356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6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5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5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81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5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56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6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5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5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5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5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60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5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5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5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8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53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5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6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6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63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6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6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5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5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65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123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6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7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11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7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68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x v="5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78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5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11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6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65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5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5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5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60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149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x v="5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65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5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1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6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5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70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56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5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60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53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5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150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5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90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2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3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7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8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35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192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2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7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35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18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21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2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3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38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13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200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12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31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39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20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15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41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3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7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41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16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17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35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28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15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7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15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13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8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2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31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187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81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5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81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5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155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5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22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5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78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5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5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13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3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17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9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28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2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8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3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2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8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7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3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10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5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21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2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3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21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2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5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26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17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8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3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7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20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4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3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3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3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3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38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2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2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7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21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30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15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8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3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20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3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34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26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2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30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x v="22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22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13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7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3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35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3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10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3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2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x v="20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21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8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18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10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35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359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10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90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3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12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2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3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104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2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21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13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108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5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3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18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5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7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2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4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7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7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9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16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8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2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8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8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8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5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21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3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17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8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21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193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7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22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5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17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8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42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7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136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7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7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3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6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7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40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3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360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1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2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90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86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3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13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8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8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7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29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3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2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7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20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8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8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1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41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21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31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8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24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361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2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38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8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21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8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108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17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8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13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185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39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1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3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8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22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3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8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28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8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7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13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17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7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15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49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29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8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3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15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8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8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2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7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16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2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3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362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8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5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143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7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4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7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7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87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4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9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86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180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3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2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3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37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x v="7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10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40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9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20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21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8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7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4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3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41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40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1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17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17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12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35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7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1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30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10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40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30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2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8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8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13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39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15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21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2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8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3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7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8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90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3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8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8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5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7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7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31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8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3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2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16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7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88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x v="30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17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9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94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3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42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30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2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21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2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8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8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21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35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21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21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2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4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8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8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12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3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29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21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328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7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2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2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15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3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8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3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7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8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22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8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8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35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8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315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1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31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17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x v="15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3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7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30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8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21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3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38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17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3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5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180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22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3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8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193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40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361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22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2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8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42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184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104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12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7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13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10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17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7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40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2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5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28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3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2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8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5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5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76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131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65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5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13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5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5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5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5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63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5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6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8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3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8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3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365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7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107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3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21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8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3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1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8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3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17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21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3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8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49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32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3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3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20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86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38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8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7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15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90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28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30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9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32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1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8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19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38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10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8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15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104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3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36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126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29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48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35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22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21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2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3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94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366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7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38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21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3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368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7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114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54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57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5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5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55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6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82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68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82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5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53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5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5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54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3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1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40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3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28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22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7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21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5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7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8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8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8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40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3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16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2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8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9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5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29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13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1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2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3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5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2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32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38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5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5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369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65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11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5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5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5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75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8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7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108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37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7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49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8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1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2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5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29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8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8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372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2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1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12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4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2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7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373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114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66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7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53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56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6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63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11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65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5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50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56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5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6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53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5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82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x v="62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5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5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6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11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60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56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56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5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5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5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5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22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6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5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5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5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5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5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5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x v="5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11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6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69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5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66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56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6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69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6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6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190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5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x v="5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81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356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56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12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5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54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71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5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5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5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5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53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6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5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5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81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54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5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55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53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5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5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5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6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57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15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5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5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5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6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5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71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5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5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56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5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63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6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5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5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5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5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148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5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5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188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148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56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5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5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6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5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113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5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6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70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375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188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5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5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82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68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131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5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188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54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15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5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5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6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68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6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5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5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12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5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219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123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x v="5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15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53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x v="5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6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5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5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52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6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148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59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5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60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5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5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5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6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123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14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5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6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5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113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5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5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63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5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11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7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60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153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57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64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5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5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5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59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82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5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5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5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15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66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5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8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226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66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56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56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5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53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60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11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60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5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22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122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5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5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60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1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5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5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5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5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63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53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5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5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62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x v="5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57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6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5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5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5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56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57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5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5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6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5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5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11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54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70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113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37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53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5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1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56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5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5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EF8882-306F-47BD-8C91-7B7707DDC1BD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214B1F-53A0-4331-9A10-14FDC4D517FA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9521BB-F070-409B-9990-E2449DE74F58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nam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B0DEC-9913-4859-BB95-3F076788E744}">
  <sheetPr codeName="Sheet1"/>
  <dimension ref="A1:F14"/>
  <sheetViews>
    <sheetView workbookViewId="0">
      <selection activeCell="D4" sqref="D4"/>
    </sheetView>
  </sheetViews>
  <sheetFormatPr defaultRowHeight="14.5" x14ac:dyDescent="0.35"/>
  <cols>
    <col min="1" max="1" width="13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8323</v>
      </c>
    </row>
    <row r="3" spans="1:6" x14ac:dyDescent="0.35">
      <c r="A3" s="9" t="s">
        <v>8322</v>
      </c>
      <c r="B3" s="9" t="s">
        <v>8321</v>
      </c>
    </row>
    <row r="4" spans="1:6" x14ac:dyDescent="0.35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5">
      <c r="A5" s="10" t="s">
        <v>8311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5">
      <c r="A6" s="10" t="s">
        <v>8312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5">
      <c r="A7" s="10" t="s">
        <v>8313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5">
      <c r="A8" s="10" t="s">
        <v>8314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8315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5">
      <c r="A10" s="10" t="s">
        <v>8316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5">
      <c r="A11" s="10" t="s">
        <v>8317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5">
      <c r="A12" s="10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5">
      <c r="A13" s="10" t="s">
        <v>8319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5">
      <c r="A14" s="10" t="s">
        <v>8320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03468-BCEA-4E1F-996E-C4D72007CDA7}">
  <sheetPr codeName="Sheet2"/>
  <dimension ref="A1:F47"/>
  <sheetViews>
    <sheetView workbookViewId="0">
      <selection activeCell="D16" sqref="D1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8323</v>
      </c>
    </row>
    <row r="2" spans="1:6" x14ac:dyDescent="0.35">
      <c r="A2" s="9" t="s">
        <v>8308</v>
      </c>
      <c r="B2" t="s">
        <v>8323</v>
      </c>
    </row>
    <row r="4" spans="1:6" x14ac:dyDescent="0.35">
      <c r="A4" s="9" t="s">
        <v>8322</v>
      </c>
      <c r="B4" s="9" t="s">
        <v>8321</v>
      </c>
    </row>
    <row r="5" spans="1:6" x14ac:dyDescent="0.3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8325</v>
      </c>
      <c r="B7" s="11"/>
      <c r="C7" s="11"/>
      <c r="D7" s="11">
        <v>20</v>
      </c>
      <c r="E7" s="11"/>
      <c r="F7" s="11">
        <v>20</v>
      </c>
    </row>
    <row r="8" spans="1:6" x14ac:dyDescent="0.35">
      <c r="A8" s="10" t="s">
        <v>8326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5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5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35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10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5">
      <c r="A45" s="10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5">
      <c r="A46" s="10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35">
      <c r="A47" s="10" t="s">
        <v>8320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8A5AE-6176-40EA-B0DE-2464F6FF4A16}">
  <sheetPr codeName="Sheet3"/>
  <dimension ref="A1:F18"/>
  <sheetViews>
    <sheetView workbookViewId="0">
      <selection activeCell="C11" sqref="C11"/>
    </sheetView>
  </sheetViews>
  <sheetFormatPr defaultRowHeight="14.5" x14ac:dyDescent="0.35"/>
  <cols>
    <col min="1" max="1" width="13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8379</v>
      </c>
      <c r="B1" t="s">
        <v>8323</v>
      </c>
    </row>
    <row r="2" spans="1:6" x14ac:dyDescent="0.35">
      <c r="A2" s="9" t="s">
        <v>8308</v>
      </c>
      <c r="B2" t="s">
        <v>8323</v>
      </c>
    </row>
    <row r="4" spans="1:6" x14ac:dyDescent="0.35">
      <c r="A4" s="9" t="s">
        <v>8322</v>
      </c>
      <c r="B4" s="9" t="s">
        <v>8321</v>
      </c>
    </row>
    <row r="5" spans="1:6" x14ac:dyDescent="0.3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14" t="s">
        <v>8373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35">
      <c r="A7" s="14" t="s">
        <v>8374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35">
      <c r="A8" s="14" t="s">
        <v>8375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35">
      <c r="A9" s="14" t="s">
        <v>8376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35">
      <c r="A10" s="14" t="s">
        <v>8367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35">
      <c r="A11" s="14" t="s">
        <v>8377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35">
      <c r="A12" s="14" t="s">
        <v>8368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35">
      <c r="A13" s="14" t="s">
        <v>8369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35">
      <c r="A14" s="14" t="s">
        <v>8370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35">
      <c r="A15" s="14" t="s">
        <v>8371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35">
      <c r="A16" s="14" t="s">
        <v>8372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35">
      <c r="A17" s="14" t="s">
        <v>8378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35">
      <c r="A18" s="14" t="s">
        <v>8320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R1" zoomScaleNormal="100" workbookViewId="0">
      <pane ySplit="1" topLeftCell="A2" activePane="bottomLeft" state="frozenSplit"/>
      <selection pane="bottomLeft" activeCell="W1" sqref="W1:X1048576"/>
    </sheetView>
  </sheetViews>
  <sheetFormatPr defaultRowHeight="14.5" x14ac:dyDescent="0.35"/>
  <cols>
    <col min="1" max="1" width="6.90625" bestFit="1" customWidth="1"/>
    <col min="2" max="2" width="38.453125" style="3" customWidth="1"/>
    <col min="3" max="3" width="40.26953125" style="3" customWidth="1"/>
    <col min="4" max="4" width="9.81640625" bestFit="1" customWidth="1"/>
    <col min="5" max="5" width="12" bestFit="1" customWidth="1"/>
    <col min="6" max="6" width="9.6328125" bestFit="1" customWidth="1"/>
    <col min="7" max="7" width="11.81640625" bestFit="1" customWidth="1"/>
    <col min="8" max="9" width="12.54296875" bestFit="1" customWidth="1"/>
    <col min="10" max="10" width="15.7265625" bestFit="1" customWidth="1"/>
    <col min="11" max="11" width="13.54296875" bestFit="1" customWidth="1"/>
    <col min="12" max="12" width="17.7265625" bestFit="1" customWidth="1"/>
    <col min="13" max="13" width="12.7265625" bestFit="1" customWidth="1"/>
    <col min="14" max="14" width="28.36328125" bestFit="1" customWidth="1"/>
    <col min="15" max="15" width="18.6328125" style="6" bestFit="1" customWidth="1"/>
    <col min="16" max="16" width="21.81640625" style="8" bestFit="1" customWidth="1"/>
    <col min="17" max="17" width="12.81640625" bestFit="1" customWidth="1"/>
    <col min="18" max="18" width="16.54296875" bestFit="1" customWidth="1"/>
    <col min="19" max="19" width="26.54296875" style="13" bestFit="1" customWidth="1"/>
    <col min="20" max="20" width="25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ROUND(E2/D2,2)</f>
        <v>1.37</v>
      </c>
      <c r="P2" s="8">
        <f>E2/L2</f>
        <v>63.917582417582416</v>
      </c>
      <c r="Q2" t="str">
        <f>LEFT(N2,FIND("/",N2,1)-1)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ROUND(E3/D3,2)</f>
        <v>1.43</v>
      </c>
      <c r="P3" s="8">
        <f t="shared" ref="P3:P66" si="1">E3/L3</f>
        <v>185.48101265822785</v>
      </c>
      <c r="Q3" t="str">
        <f t="shared" ref="Q3:Q66" si="2">LEFT(N3,FIND("/",N3,1)-1)</f>
        <v>film &amp; video</v>
      </c>
      <c r="R3" t="str">
        <f t="shared" ref="R3:R66" si="3">RIGHT(N3,LEN(N3)-FIND("/",N3))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1.04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1.23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1.1000000000000001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1.26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1.01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1.01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1.07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1.01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1.0900000000000001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1.19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1.0900000000000001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1.1200000000000001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1.67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1.1000000000000001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1.42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3.09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1.08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1.08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1.1599999999999999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1.1000000000000001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1.29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1.02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1.03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1.55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1.1399999999999999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ROUND(E67/D67,2)</f>
        <v>1.08</v>
      </c>
      <c r="P67" s="8">
        <f t="shared" ref="P67:P130" si="7">E67/L67</f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RIGHT(N67,LEN(N67)-FIND("/",N67))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1.1599999999999999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1.1100000000000001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1.24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1.1299999999999999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1.1499999999999999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3.93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1.03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1.26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1.05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1.03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1.1499999999999999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1.1100000000000001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1.1499999999999999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1.28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1.01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2.4700000000000002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2.2000000000000002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1.31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1.55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1.1399999999999999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1.1299999999999999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1.05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0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0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0.06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0.02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0.02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ROUND(E131/D131,2)</f>
        <v>0</v>
      </c>
      <c r="P131" s="8" t="e">
        <f t="shared" ref="P131:P194" si="13">E131/L131</f>
        <v>#DIV/0!</v>
      </c>
      <c r="Q131" t="str">
        <f t="shared" ref="Q131:Q194" si="14">LEFT(N131,FIND("/",N131,1)-1)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0.1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0.03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0.11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0.28000000000000003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0.08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0.01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0.01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0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0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0.01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0.03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0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0.05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0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0.01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0.04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0.03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0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0.06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0.36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0.03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0.06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0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0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ROUND(E195/D195,2)</f>
        <v>0</v>
      </c>
      <c r="P195" s="8" t="e">
        <f t="shared" ref="P195:P258" si="19">E195/L195</f>
        <v>#DIV/0!</v>
      </c>
      <c r="Q195" t="str">
        <f t="shared" ref="Q195:Q258" si="20">LEFT(N195,FIND("/",N195,1)-1)</f>
        <v>film &amp; video</v>
      </c>
      <c r="R195" t="str">
        <f t="shared" ref="R195:R258" si="21">RIGHT(N195,LEN(N195)-FIND("/",N195))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0.42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0.01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0.57999999999999996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0.3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0.51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0.45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0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0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0.56000000000000005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0.12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0.18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0.01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0.01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0.03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1.08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1.1299999999999999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1.1299999999999999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1.03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1.1399999999999999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1.04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1.1299999999999999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1.06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1.26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1.85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1.01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1.17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1.07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ROUND(E259/D259,2)</f>
        <v>1.07</v>
      </c>
      <c r="P259" s="8">
        <f t="shared" ref="P259:P322" si="25">E259/L259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RIGHT(N259,LEN(N259)-FIND("/",N259))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1.1100000000000001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1.46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1.32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1.1100000000000001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1.53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1.05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1.48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1.1000000000000001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1.21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1.1399999999999999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2.29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1.0900000000000001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1.05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1.07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1.02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1.19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1.01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1.0900000000000001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1.79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1.02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2.3199999999999998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2.93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1.1100000000000001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1.06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1.19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1.1200000000000001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1.05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1.1399999999999999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1.01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1.1299999999999999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1.07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ROUND(E323/D323,2)</f>
        <v>1.03</v>
      </c>
      <c r="P323" s="8">
        <f t="shared" ref="P323:P386" si="31">E323/L323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RIGHT(N323,LEN(N323)-FIND("/",N323))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1.08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1.02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1.1299999999999999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1.06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1.07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1.1299999999999999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1.03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1.17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1.1000000000000001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1.07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1.1200000000000001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1.07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1.1499999999999999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1.17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1.0900000000000001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1.1599999999999999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1.03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1.05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1.1100000000000001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1.1000000000000001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1.1000000000000001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1.1399999999999999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1.31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1.06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1.1399999999999999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1.1200000000000001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1.1599999999999999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1.42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1.05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2.56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2.0699999999999998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1.1200000000000001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ROUND(E387/D387,2)</f>
        <v>1.06</v>
      </c>
      <c r="P387" s="8">
        <f t="shared" ref="P387:P450" si="37">E387/L387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RIGHT(N387,LEN(N387)-FIND("/",N387))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2.14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1.82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1.01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1.1000000000000001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1.1200000000000001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1.04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1.07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1.1200000000000001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1.04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1.42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1.08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1.08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1.02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1.37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1.27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1.03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1.01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0.02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0.01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7.0000000000000007E-2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0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0.01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0.06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0.02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0.14000000000000001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0.1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0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0.09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0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7.0000000000000007E-2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0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0.03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ROUND(E451/D451,2)</f>
        <v>0.02</v>
      </c>
      <c r="P451" s="8">
        <f t="shared" ref="P451:P514" si="43">E451/L451</f>
        <v>9</v>
      </c>
      <c r="Q451" t="str">
        <f t="shared" ref="Q451:Q514" si="44">LEFT(N451,FIND("/",N451,1)-1)</f>
        <v>film &amp; video</v>
      </c>
      <c r="R451" t="str">
        <f t="shared" ref="R451:R514" si="45">RIGHT(N451,LEN(N451)-FIND("/",N451))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0.01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0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0.01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0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0.01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0.08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0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0.02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0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0.27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0.01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0.22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0.01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0.12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0.18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0.03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0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0.02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0.33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0.06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0.22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0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0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0.01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0.05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0.1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0.03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0.01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0.02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0.01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0.03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0.01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ROUND(E515/D515,2)</f>
        <v>0.14000000000000001</v>
      </c>
      <c r="P515" s="8">
        <f t="shared" ref="P515:P578" si="49">E515/L515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RIGHT(N515,LEN(N515)-FIND("/",N515))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0.03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0.01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1.05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1.1499999999999999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1.21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1.0900000000000001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1.01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1.1599999999999999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1.05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1.03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0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0.01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0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0.01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0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0.03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0.01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0.05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0.37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0.03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0.01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0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0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0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0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0.01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0.01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0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ROUND(E579/D579,2)</f>
        <v>0</v>
      </c>
      <c r="P579" s="8">
        <f t="shared" ref="P579:P642" si="55">E579/L579</f>
        <v>10</v>
      </c>
      <c r="Q579" t="str">
        <f t="shared" ref="Q579:Q642" si="56">LEFT(N579,FIND("/",N579,1)-1)</f>
        <v>technology</v>
      </c>
      <c r="R579" t="str">
        <f t="shared" ref="R579:R642" si="57">RIGHT(N579,LEN(N579)-FIND("/",N579))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0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0.01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0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0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0.01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0.09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0.03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0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0.04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0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0.03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0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0.01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0.04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0.03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0.01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0.01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0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0.01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0.06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0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0.01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0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0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0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ROUND(E643/D643,2)</f>
        <v>1.19</v>
      </c>
      <c r="P643" s="8">
        <f t="shared" ref="P643:P706" si="61">E643/L643</f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RIGHT(N643,LEN(N643)-FIND("/",N643))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1.06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1.32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1.27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1.4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1.1200000000000001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1.01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1.47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2.14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1.26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1.01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0.03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0.01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0.08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0.19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0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0.05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0.22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0.28999999999999998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0.22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0.01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0.26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0.04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0.26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0.01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7.0000000000000007E-2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0.28000000000000003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0.04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0.73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0.57999999999999996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0.01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7.0000000000000007E-2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0.01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0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0.03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0.27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0.06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0.01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ROUND(E707/D707,2)</f>
        <v>0.01</v>
      </c>
      <c r="P707" s="8">
        <f t="shared" ref="P707:P770" si="67">E707/L707</f>
        <v>195.4</v>
      </c>
      <c r="Q707" t="str">
        <f t="shared" ref="Q707:Q770" si="68">LEFT(N707,FIND("/",N707,1)-1)</f>
        <v>technology</v>
      </c>
      <c r="R707" t="str">
        <f t="shared" ref="R707:R770" si="69">RIGHT(N707,LEN(N707)-FIND("/",N707))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0.79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0.34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0.01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0.15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0.05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0.01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0.01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1.44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1.0900000000000001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1.56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1.31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1.26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1.1399999999999999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1.07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1.1100000000000001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1.1100000000000001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1.03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1.19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1.1200000000000001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1.04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1.02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1.18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0.05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0.04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ROUND(E771/D771,2)</f>
        <v>0.41</v>
      </c>
      <c r="P771" s="8">
        <f t="shared" ref="P771:P834" si="73">E771/L771</f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RIGHT(N771,LEN(N771)-FIND("/",N771))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0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0.03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0.01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0.02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0.01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0.03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1.03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1.81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1.43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1.1399999999999999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2.04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1.0900000000000001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1.04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1.03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1.1200000000000001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1.08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1.1499999999999999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1.1200000000000001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1.04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1.52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1.1499999999999999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1.56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1.0900000000000001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1.8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1.08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1.01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ROUND(E835/D835,2)</f>
        <v>1.02</v>
      </c>
      <c r="P835" s="8">
        <f t="shared" ref="P835:P898" si="79">E835/L835</f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RIGHT(N835,LEN(N835)-FIND("/",N835))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1.01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1.22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1.17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1.2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1.05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1.05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0.02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0.05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0.42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0.02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0.12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0.05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0.01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0.01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0.68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0.01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0.31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0.03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0.01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7.0000000000000007E-2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0.09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0.04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0.03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0.41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0.02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ROUND(E899/D899,2)</f>
        <v>0</v>
      </c>
      <c r="P899" s="8" t="e">
        <f t="shared" ref="P899:P962" si="85">E899/L899</f>
        <v>#DIV/0!</v>
      </c>
      <c r="Q899" t="str">
        <f t="shared" ref="Q899:Q962" si="86">LEFT(N899,FIND("/",N899,1)-1)</f>
        <v>music</v>
      </c>
      <c r="R899" t="str">
        <f t="shared" ref="R899:R962" si="87">RIGHT(N899,LEN(N899)-FIND("/",N899))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0.03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0.03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0.03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0.03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0.01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7.0000000000000007E-2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0.06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0.01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0.05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0.01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0.31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0.02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0.11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0.03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7.0000000000000007E-2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0.15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0.01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0.01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0.01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0.02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0.09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0.1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0.02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0.02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0.01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0.28000000000000003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0.4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0.01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0.06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0.02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0.02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0.39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ROUND(E963/D963,2)</f>
        <v>0.42</v>
      </c>
      <c r="P963" s="8">
        <f t="shared" ref="P963:P1026" si="91">E963/L963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RIGHT(N963,LEN(N963)-FIND("/",N963))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0.28000000000000003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0.01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0.01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0.01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0.15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0.18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0.01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0.46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0.02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0.01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0.03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0.02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0.56000000000000005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0.83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0.15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0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0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0.3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0.01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0.06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0.13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0.04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0.02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7.0000000000000007E-2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0.02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0.01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0.59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0.08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0.02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0.3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0.06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0.35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0.31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0.03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0.03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0.23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0.03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2.06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3.52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1.1499999999999999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ROUND(E1027/D1027,2)</f>
        <v>1.1000000000000001</v>
      </c>
      <c r="P1027" s="8">
        <f t="shared" ref="P1027:P1090" si="97">E1027/L1027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1.1200000000000001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1.03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1.08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1.1200000000000001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0.02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0.09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0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0.03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0.01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0.09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0.03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0.03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0.39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0.01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0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0.01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0.06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0.05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0.63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0.28999999999999998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0.08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0.03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0.09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0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0.01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0.01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0.03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0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0.14000000000000001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ROUND(E1091/D1091,2)</f>
        <v>0.08</v>
      </c>
      <c r="P1091" s="8">
        <f t="shared" ref="P1091:P1154" si="103">E1091/L1091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RIGHT(N1091,LEN(N1091)-FIND("/",N1091))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0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0.13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0.01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0.14000000000000001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0.05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0.18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0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7.0000000000000007E-2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0.01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0.03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0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0.05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0.02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0.05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0.03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0.01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0.36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0.01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0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0.08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0.02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0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0.01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0.02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0.14000000000000001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0.01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0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0.06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0.4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0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0.09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0.06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ROUND(E1155/D1155,2)</f>
        <v>0.01</v>
      </c>
      <c r="P1155" s="8">
        <f t="shared" ref="P1155:P1218" si="109">E1155/L1155</f>
        <v>50</v>
      </c>
      <c r="Q1155" t="str">
        <f t="shared" ref="Q1155:Q1218" si="110">LEFT(N1155,FIND("/",N1155,1)-1)</f>
        <v>food</v>
      </c>
      <c r="R1155" t="str">
        <f t="shared" ref="R1155:R1218" si="111">RIGHT(N1155,LEN(N1155)-FIND("/",N1155))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7.0000000000000007E-2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0.01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0.02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0.04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0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0.02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0.06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0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0.06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0.03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0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0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0.05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0.12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0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0.04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1.05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1.07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1.61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1.08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1.0900000000000001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1.04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2.7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2.5299999999999998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2.61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1.26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1.03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1.01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1.32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1.46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ROUND(E1219/D1219,2)</f>
        <v>1.03</v>
      </c>
      <c r="P1219" s="8">
        <f t="shared" ref="P1219:P1282" si="115">E1219/L1219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1.04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1.1100000000000001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1.1200000000000001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7.0000000000000007E-2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0.04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0.04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0.28999999999999998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0.01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0.01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0.12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0.03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0.03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0.51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0.01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0.14000000000000001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1.04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1.52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1.02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1.38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1.99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1.18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1.1399999999999999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1.02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1.0900000000000001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1.1499999999999999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1.02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1.04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1.55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1.55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1.1100000000000001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1.1100000000000001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ROUND(E1283/D1283,2)</f>
        <v>1.1100000000000001</v>
      </c>
      <c r="P1283" s="8">
        <f t="shared" ref="P1283:P1346" si="121">E1283/L1283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RIGHT(N1283,LEN(N1283)-FIND("/",N1283))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1.24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1.02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1.0900000000000001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1.46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1.02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1.1000000000000001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1.03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0.4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0.26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0.12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1.1200000000000001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0.16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0.01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0.01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0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0.06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0.01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0.01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0.09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0.1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0.02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0.01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0.04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0.02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0.01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0.01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0.11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0.2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0.03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7.0000000000000007E-2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3.78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ROUND(E1347/D1347,2)</f>
        <v>1.25</v>
      </c>
      <c r="P1347" s="8">
        <f t="shared" ref="P1347:P1410" si="127">E1347/L1347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1.02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1.34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1.23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1.83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1.1200000000000001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1.1599999999999999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1.26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1.0900000000000001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1.19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1.1399999999999999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1.1100000000000001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1.04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1.1599999999999999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2.0299999999999998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1.1200000000000001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1.1000000000000001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2.19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1.37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1.35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1.0900000000000001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1.1000000000000001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1.1399999999999999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1.1200000000000001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1.1399999999999999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1.1000000000000001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4.97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1.0900000000000001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1.03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0.02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0.01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7.0000000000000007E-2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ROUND(E1411/D1411,2)</f>
        <v>0</v>
      </c>
      <c r="P1411" s="8" t="e">
        <f t="shared" ref="P1411:P1474" si="133">E1411/L1411</f>
        <v>#DIV/0!</v>
      </c>
      <c r="Q1411" t="str">
        <f t="shared" ref="Q1411:Q1474" si="134">LEFT(N1411,FIND("/",N1411,1)-1)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0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0.05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0.01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7.0000000000000007E-2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0.03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0.08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0.05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0.08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7.0000000000000007E-2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0.1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0.01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0.27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7.0000000000000007E-2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0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0.01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0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0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0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0.01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0.11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0.03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1.0900000000000001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1.48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4.5599999999999996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1.08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1.1499999999999999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1.04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1.39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ROUND(E1475/D1475,2)</f>
        <v>1.21</v>
      </c>
      <c r="P1475" s="8">
        <f t="shared" ref="P1475:P1538" si="139">E1475/L1475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1.1200000000000001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1.89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6.62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1.1100000000000001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0.02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0.01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0.02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0.02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0.31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0.08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0.01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0.09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0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0.02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1.08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1.04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1.1100000000000001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1.1100000000000001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1.1200000000000001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5.59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1.0900000000000001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1.62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2.0499999999999998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1.07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1.39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1.1000000000000001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2.82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1.01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1.35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1.76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4.18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ROUND(E1539/D1539,2)</f>
        <v>1.8</v>
      </c>
      <c r="P1539" s="8">
        <f t="shared" ref="P1539:P1602" si="145">E1539/L1539</f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1.03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1.36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0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0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0.28999999999999998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0.09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0.05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0.04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0.01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0.01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0.03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0.04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0.14000000000000001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0.01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0.02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0.05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0.23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0.01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0.11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0.01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0.01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0.09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0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0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0.02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0.28999999999999998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0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0.21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0.02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7.0000000000000007E-2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ROUND(E1603/D1603,2)</f>
        <v>1.08</v>
      </c>
      <c r="P1603" s="8">
        <f t="shared" ref="P1603:P1666" si="151">E1603/L1603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RIGHT(N1603,LEN(N1603)-FIND("/",N1603))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1.01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1.02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1.03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1.1399999999999999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1.01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1.04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1.56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1.02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1.01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1.04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1.04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1.7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1.25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1.1000000000000001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1.1100000000000001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1.1000000000000001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1.05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1.01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1.42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1.01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1.2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1.43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1.05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1.1299999999999999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12.54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1.03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1.03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ROUND(E1667/D1667,2)</f>
        <v>1.19</v>
      </c>
      <c r="P1667" s="8">
        <f t="shared" ref="P1667:P1730" si="157">E1667/L1667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RIGHT(N1667,LEN(N1667)-FIND("/",N1667))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1.61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1.27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1.03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1.4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1.03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1.01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1.1299999999999999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2.02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1.1499999999999999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1.1200000000000001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1.18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0.22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1.0900000000000001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1.03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0.09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0.12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0.04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0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0.01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0.1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0.05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0.01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0.11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0.02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0.08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0.08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0.43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0.01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0.06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0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7.0000000000000007E-2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0.01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0.34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0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ROUND(E1731/D1731,2)</f>
        <v>0</v>
      </c>
      <c r="P1731" s="8" t="e">
        <f t="shared" ref="P1731:P1794" si="163">E1731/L1731</f>
        <v>#DIV/0!</v>
      </c>
      <c r="Q1731" t="str">
        <f t="shared" ref="Q1731:Q1794" si="164">LEFT(N1731,FIND("/",N1731,1)-1)</f>
        <v>music</v>
      </c>
      <c r="R1731" t="str">
        <f t="shared" ref="R1731:R1794" si="165">RIGHT(N1731,LEN(N1731)-FIND("/",N1731))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0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0.01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1.1100000000000001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1.0900000000000001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1.1399999999999999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1.05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1.3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1.03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1.1100000000000001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1.03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1.1499999999999999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1.07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1.02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0.2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0.46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0.04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0.03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0.56999999999999995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0.06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0.46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7.0000000000000007E-2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0.14000000000000001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0.02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0.4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0.24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0.4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0.01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0.01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0.05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0.04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ROUND(E1795/D1795,2)</f>
        <v>0.01</v>
      </c>
      <c r="P1795" s="8">
        <f t="shared" ref="P1795:P1858" si="169">E1795/L1795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0.39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0.68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0.14000000000000001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0.02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0.14000000000000001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0.31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0.03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0.11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0.03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0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0.02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0.02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7.0000000000000007E-2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1.35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1.1599999999999999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1.67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1.02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1.43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2.63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3.07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2.0499999999999998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1.0900000000000001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1.02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1.02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ROUND(E1859/D1859,2)</f>
        <v>1</v>
      </c>
      <c r="P1859" s="8">
        <f t="shared" ref="P1859:P1922" si="175">E1859/L1859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RIGHT(N1859,LEN(N1859)-FIND("/",N1859))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1.0900000000000001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1.32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0.08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0.43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0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0.01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0.05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0.72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0.01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0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0.01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1.73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1.01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1.05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1.1599999999999999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1.1100000000000001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1.07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1.45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1.06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1.37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1.1499999999999999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1.24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1.0900000000000001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0.03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0.01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0.47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0.43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0.02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0.14000000000000001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0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0.01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0.09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0.02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0.01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0.53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0.01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ROUND(E1923/D1923,2)</f>
        <v>1.37</v>
      </c>
      <c r="P1923" s="8">
        <f t="shared" ref="P1923:P1986" si="181">E1923/L1923</f>
        <v>54</v>
      </c>
      <c r="Q1923" t="str">
        <f t="shared" ref="Q1923:Q1986" si="182">LEFT(N1923,FIND("/",N1923,1)-1)</f>
        <v>music</v>
      </c>
      <c r="R1923" t="str">
        <f t="shared" ref="R1923:R1986" si="183">RIGHT(N1923,LEN(N1923)-FIND("/",N1923))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1.1599999999999999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2.41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1.1399999999999999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1.1000000000000001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1.07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1.24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1.17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1.1599999999999999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1.1100000000000001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1.71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1.5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2.0099999999999998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2.2599999999999998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1.68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14.36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1.57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1.18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1.93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1.27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2.6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2.0699999999999998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2.85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11.32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2.57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2.09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3.47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4.0199999999999996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10.27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1.1499999999999999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3.55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0.05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0.04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ROUND(E1987/D1987,2)</f>
        <v>0.03</v>
      </c>
      <c r="P1987" s="8">
        <f t="shared" ref="P1987:P2050" si="187">E1987/L1987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RIGHT(N1987,LEN(N1987)-FIND("/",N1987))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0.17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0.08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0.01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0.13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2.17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1.24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2.48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1.1599999999999999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8.1999999999999993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2.35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1.1299999999999999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9.2200000000000006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4.8499999999999996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2.0099999999999998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2.2599999999999998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3.87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1.32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4.21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1.82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1.24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5.0599999999999996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ROUND(E2051/D2051,2)</f>
        <v>1.2</v>
      </c>
      <c r="P2051" s="8">
        <f t="shared" ref="P2051:P2114" si="193">E2051/L2051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4.7300000000000004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1.1399999999999999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1.08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1.1499999999999999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1.27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1.1100000000000001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1.53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1.03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1.1599999999999999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1.1499999999999999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1.1100000000000001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1.1299999999999999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1.01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1.1599999999999999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1.1499999999999999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1.21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1.02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1.1299999999999999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1.3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1.08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1.07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1.07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ROUND(E2115/D2115,2)</f>
        <v>1.05</v>
      </c>
      <c r="P2115" s="8">
        <f t="shared" ref="P2115:P2178" si="199">E2115/L2115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RIGHT(N2115,LEN(N2115)-FIND("/",N2115))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1.05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2.2599999999999998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1.01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1.48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1.35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1.01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0.01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0.01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0.28999999999999998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0.12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0.02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0.02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0.02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0.1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0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0.28000000000000003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0.13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0.05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0.06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0.02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0.01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0.01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0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0.01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0.02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0.03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0.28000000000000003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7.0000000000000007E-2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0.01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0.01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1.1599999999999999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1.1200000000000001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1.03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1.39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1.47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1.22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1.81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1.27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1.03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ROUND(E2179/D2179,2)</f>
        <v>1</v>
      </c>
      <c r="P2179" s="8">
        <f t="shared" ref="P2179:P2242" si="205">E2179/L2179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RIGHT(N2179,LEN(N2179)-FIND("/",N2179))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1.39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4.8899999999999997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2.85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1.1000000000000001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1.85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1.2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4.5199999999999996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1.1399999999999999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1.33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1.47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3.83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1.1000000000000001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1.33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1.02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1.1100000000000001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1.1399999999999999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2.93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1.02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1.63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1.06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2.4300000000000002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9.4499999999999993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1.26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4.96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3.53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2.71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ROUND(E2243/D2243,2)</f>
        <v>8.06</v>
      </c>
      <c r="P2243" s="8">
        <f t="shared" ref="P2243:P2306" si="211">E2243/L2243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1.69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1.1299999999999999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4.5999999999999996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1.47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18.670000000000002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3.27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7.8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1.1599999999999999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3.81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1.03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18.02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13.57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2.2000000000000002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1.2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4.08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1.06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2.71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1.54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4.04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1.01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1.2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1.73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1.01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1.71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1.0900000000000001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1.01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ROUND(E2307/D2307,2)</f>
        <v>1.01</v>
      </c>
      <c r="P2307" s="8">
        <f t="shared" ref="P2307:P2370" si="217">E2307/L2307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RIGHT(N2307,LEN(N2307)-FIND("/",N2307))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1.07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1.07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1.07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1.08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1.76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1.03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1.08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1.0900000000000001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0.03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0.21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0.01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1.06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1.02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5.21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1.1100000000000001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1.06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0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0.02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0.01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0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0.01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0.15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0.28999999999999998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0.11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0.01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ROUND(E2371/D2371,2)</f>
        <v>0</v>
      </c>
      <c r="P2371" s="8" t="e">
        <f t="shared" ref="P2371:P2434" si="223">E2371/L2371</f>
        <v>#DIV/0!</v>
      </c>
      <c r="Q2371" t="str">
        <f t="shared" ref="Q2371:Q2434" si="224">LEFT(N2371,FIND("/",N2371,1)-1)</f>
        <v>technology</v>
      </c>
      <c r="R2371" t="str">
        <f t="shared" ref="R2371:R2434" si="225">RIGHT(N2371,LEN(N2371)-FIND("/",N2371))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0.03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0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0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0.11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0.02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0.03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0.04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0.01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0.01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0.01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0.01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0.01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0.17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0.23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0.02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0.01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0.01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0.03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0.01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0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0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0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0.01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0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0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0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0.01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0.01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0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0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ROUND(E2435/D2435,2)</f>
        <v>0</v>
      </c>
      <c r="P2435" s="8" t="e">
        <f t="shared" ref="P2435:P2498" si="229">E2435/L2435</f>
        <v>#DIV/0!</v>
      </c>
      <c r="Q2435" t="str">
        <f t="shared" ref="Q2435:Q2498" si="230">LEFT(N2435,FIND("/",N2435,1)-1)</f>
        <v>food</v>
      </c>
      <c r="R2435" t="str">
        <f t="shared" ref="R2435:R2498" si="231">RIGHT(N2435,LEN(N2435)-FIND("/",N2435))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0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2.0299999999999998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1.0900000000000001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1.73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4.2699999999999996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1.08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1.02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1.1499999999999999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1.34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1.55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1.01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1.81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1.1000000000000001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1.01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1.04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1.1100000000000001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1.1599999999999999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1.1100000000000001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1.19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1.1399999999999999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1.36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1.05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1.28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1.1299999999999999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1.1399999999999999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2.66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1.07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1.34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1.28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ROUND(E2499/D2499,2)</f>
        <v>1.1299999999999999</v>
      </c>
      <c r="P2499" s="8">
        <f t="shared" ref="P2499:P2562" si="235">E2499/L2499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RIGHT(N2499,LEN(N2499)-FIND("/",N2499))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2.0299999999999998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1.1299999999999999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0.03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0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0.01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0.01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0.02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0.19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0.1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0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1.0900000000000001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1.02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1.1299999999999999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1.1100000000000001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1.04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1.1299999999999999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1.04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1.01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1.1200000000000001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1.2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1.02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1.03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1.01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1.07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1.56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1.23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1.06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1.0900000000000001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1.1100000000000001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ROUND(E2563/D2563,2)</f>
        <v>0</v>
      </c>
      <c r="P2563" s="8" t="e">
        <f t="shared" ref="P2563:P2626" si="241">E2563/L2563</f>
        <v>#DIV/0!</v>
      </c>
      <c r="Q2563" t="str">
        <f t="shared" ref="Q2563:Q2626" si="242">LEFT(N2563,FIND("/",N2563,1)-1)</f>
        <v>food</v>
      </c>
      <c r="R2563" t="str">
        <f t="shared" ref="R2563:R2626" si="243">RIGHT(N2563,LEN(N2563)-FIND("/",N2563))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0.01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0.01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0.02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0.01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0.01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0.11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0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0.01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0.02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0.04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0.02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0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0.24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0.06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0.01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7.0000000000000007E-2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1.1000000000000001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4.08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2.2400000000000002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3.04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27.91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1.72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1.7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1.1499999999999999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8.7799999999999994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1.44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1.46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ROUND(E2627/D2627,2)</f>
        <v>9.56</v>
      </c>
      <c r="P2627" s="8">
        <f t="shared" ref="P2627:P2690" si="247">E2627/L2627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6.47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1.1000000000000001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1.28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1.58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1.1499999999999999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3.55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1.02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0.34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0.02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0.11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0.08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0.01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0.01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0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0.01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0.02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0.12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0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0.19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0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0.03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0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1.03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1.07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1.1100000000000001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0.06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0.28000000000000003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0.63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0.08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0.18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0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0.01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0.01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0.28000000000000003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0.01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ROUND(E2691/D2691,2)</f>
        <v>0</v>
      </c>
      <c r="P2691" s="8">
        <f t="shared" ref="P2691:P2754" si="253">E2691/L2691</f>
        <v>1</v>
      </c>
      <c r="Q2691" t="str">
        <f t="shared" ref="Q2691:Q2754" si="254">LEFT(N2691,FIND("/",N2691,1)-1)</f>
        <v>food</v>
      </c>
      <c r="R2691" t="str">
        <f t="shared" ref="R2691:R2754" si="255">RIGHT(N2691,LEN(N2691)-FIND("/",N2691))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0.11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0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0.01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0.01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0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0.06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1.04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0.06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0.11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1.1200000000000001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1.02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1.54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1.01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1.1599999999999999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1.2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1.0900000000000001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2.5299999999999998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2.97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1.06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2.02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9.7799999999999994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1.23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1.48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0.28999999999999998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0.05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0.22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0.27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0.01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0.01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ROUND(E2755/D2755,2)</f>
        <v>0.19</v>
      </c>
      <c r="P2755" s="8">
        <f t="shared" ref="P2755:P2818" si="259">E2755/L2755</f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0.01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0.12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0.11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0.01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0.01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0.01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0.01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0.14000000000000001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0.14000000000000001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0.08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0.26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0.02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1.1499999999999999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1.05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1.18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1.2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1.03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1.03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1.08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1.1100000000000001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1.1599999999999999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1.03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1.17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1.02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1.28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1.1200000000000001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1.1299999999999999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1.08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1.42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ROUND(E2819/D2819,2)</f>
        <v>1.3</v>
      </c>
      <c r="P2819" s="8">
        <f t="shared" ref="P2819:P2882" si="265">E2819/L2819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RIGHT(N2819,LEN(N2819)-FIND("/",N2819))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1.05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1.17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1.08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1.07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1.1100000000000001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1.1499999999999999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1.08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1.1100000000000001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0.05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0.32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0.04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0.02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0.42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0.05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0.2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0.02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7.0000000000000007E-2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0.02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0.01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0.05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0.05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0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0.11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0.02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ROUND(E2883/D2883,2)</f>
        <v>0</v>
      </c>
      <c r="P2883" s="8" t="e">
        <f t="shared" ref="P2883:P2946" si="271">E2883/L2883</f>
        <v>#DIV/0!</v>
      </c>
      <c r="Q2883" t="str">
        <f t="shared" ref="Q2883:Q2946" si="272">LEFT(N2883,FIND("/",N2883,1)-1)</f>
        <v>theater</v>
      </c>
      <c r="R2883" t="str">
        <f t="shared" ref="R2883:R2946" si="273">RIGHT(N2883,LEN(N2883)-FIND("/",N2883))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0.34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0.33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0.01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0.03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0.09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0.01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0.05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0.21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0.05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0.04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0.62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0.01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0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0.01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0.18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0.09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0.03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0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0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0.37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0.14000000000000001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0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0.08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0.22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0.09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0.27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1.31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1.03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1.01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1.03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0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ROUND(E2947/D2947,2)</f>
        <v>0</v>
      </c>
      <c r="P2947" s="8" t="e">
        <f t="shared" ref="P2947:P3010" si="277">E2947/L2947</f>
        <v>#DIV/0!</v>
      </c>
      <c r="Q2947" t="str">
        <f t="shared" ref="Q2947:Q3010" si="278">LEFT(N2947,FIND("/",N2947,1)-1)</f>
        <v>theater</v>
      </c>
      <c r="R2947" t="str">
        <f t="shared" ref="R2947:R3010" si="279">RIGHT(N2947,LEN(N2947)-FIND("/",N2947))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0.04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0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0.03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0.02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0.08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0.17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0.02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1.1000000000000001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1.22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1.07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1.01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1.1399999999999999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1.1399999999999999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1.63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1.75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1.1399999999999999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1.0900000000000001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1.29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1.47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1.22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1.06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1.1000000000000001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1.77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4.58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1.05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1.72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1.04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3.19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1.0900000000000001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1.1299999999999999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1.08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ROUND(E3011/D3011,2)</f>
        <v>1.2</v>
      </c>
      <c r="P3011" s="8">
        <f t="shared" ref="P3011:P3074" si="283">E3011/L3011</f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RIGHT(N3011,LEN(N3011)-FIND("/",N3011))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1.24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1.57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1.1299999999999999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1.03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1.06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1.01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1.1599999999999999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1.01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1.1000000000000001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1.07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1.47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1.1299999999999999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1.0900000000000001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1.27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1.01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1.0900000000000001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1.08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1.1000000000000001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1.1000000000000001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1.0900000000000001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1.33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1.91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0.24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0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0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0.03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0.67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0.2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0.12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0.03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0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0.14000000000000001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0.03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0.6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0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ROUND(E3075/D3075,2)</f>
        <v>0</v>
      </c>
      <c r="P3075" s="8">
        <f t="shared" ref="P3075:P3138" si="289">E3075/L3075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RIGHT(N3075,LEN(N3075)-FIND("/",N3075))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0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0.09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0.01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0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0.02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0.01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0.05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0.16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0.01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0.23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0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0.04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0.04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0.14000000000000001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0.3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0.04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0.2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0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0.27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0.05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0.04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0.56999999999999995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0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0.01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0.57999999999999996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0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0.04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1.0900000000000001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0.01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0.04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0.16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0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0.23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0.21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ROUND(E3139/D3139,2)</f>
        <v>0.03</v>
      </c>
      <c r="P3139" s="8">
        <f t="shared" ref="P3139:P3202" si="295">E3139/L3139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RIGHT(N3139,LEN(N3139)-FIND("/",N3139))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0.05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0.01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0.52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0.02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0.11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1.18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3.36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1.1299999999999999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1.89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1.02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1.02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1.1100000000000001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1.07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1.63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1.1599999999999999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1.1200000000000001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1.0900000000000001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1.1000000000000001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1.1499999999999999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1.72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1.1399999999999999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1.2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1.01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1.1599999999999999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0.04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0.01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0.12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0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ROUND(E3203/D3203,2)</f>
        <v>0.01</v>
      </c>
      <c r="P3203" s="8">
        <f t="shared" ref="P3203:P3266" si="301">E3203/L3203</f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RIGHT(N3203,LEN(N3203)-FIND("/",N3203))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0.55000000000000004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0.03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1.04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1.26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1.2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1.1599999999999999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1.01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1.25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1.1000000000000001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1.08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1.1000000000000001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1.01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1.01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1.1200000000000001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1.06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1.01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1.1499999999999999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1.03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1.03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1.1100000000000001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1.01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1.05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1.1100000000000001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1.28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1.0900000000000001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1.1200000000000001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ROUND(E3267/D3267,2)</f>
        <v>1.64</v>
      </c>
      <c r="P3267" s="8">
        <f t="shared" ref="P3267:P3330" si="307">E3267/L3267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RIGHT(N3267,LEN(N3267)-FIND("/",N3267))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1.02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1.02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1.17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1.0900000000000001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1.1399999999999999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1.22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1.03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1.05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1.02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1.1200000000000001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1.02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1.03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1.02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1.1599999999999999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1.1599999999999999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1.07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1.1000000000000001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1.1599999999999999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2.11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1.26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1.02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1.1299999999999999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ROUND(E3331/D3331,2)</f>
        <v>1.17</v>
      </c>
      <c r="P3331" s="8">
        <f t="shared" ref="P3331:P3394" si="313">E3331/L3331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RIGHT(N3331,LEN(N3331)-FIND("/",N3331))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1.05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1.05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1.39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1.1000000000000001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1.02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1.08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1.02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1.03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1.1299999999999999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1.06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1.19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1.05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1.04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1.18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1.39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1.04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1.07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1.08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1.04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1.01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1.1200000000000001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1.04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1.1499999999999999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ROUND(E3395/D3395,2)</f>
        <v>1.06</v>
      </c>
      <c r="P3395" s="8">
        <f t="shared" ref="P3395:P3458" si="319">E3395/L3395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RIGHT(N3395,LEN(N3395)-FIND("/",N3395))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1.1100000000000001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1.04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1.02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1.1000000000000001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1.38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1.24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1.0900000000000001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1.04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1.04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1.2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1.01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1.07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1.0900000000000001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1.03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1.03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1.0900000000000001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1.1000000000000001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1.06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1.06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1.35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1.03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1.86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1.08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1.1000000000000001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1.71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1.01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ROUND(E3459/D3459,2)</f>
        <v>1.4</v>
      </c>
      <c r="P3459" s="8">
        <f t="shared" ref="P3459:P3522" si="325">E3459/L3459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RIGHT(N3459,LEN(N3459)-FIND("/",N3459))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1.22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1.1299999999999999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2.15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1.1299999999999999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1.1499999999999999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1.1299999999999999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1.28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1.43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1.6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1.1399999999999999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1.28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1.1299999999999999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1.28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1.07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1.0900000000000001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1.06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1.01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1.08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1.04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1.02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1.01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1.03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1.1000000000000001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ROUND(E3523/D3523,2)</f>
        <v>1.69</v>
      </c>
      <c r="P3523" s="8">
        <f t="shared" ref="P3523:P3586" si="331">E3523/L3523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RIGHT(N3523,LEN(N3523)-FIND("/",N3523))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1.1399999999999999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1.02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1.19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1.2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1.05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1.1399999999999999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1.02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1.05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1.02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1.1299999999999999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1.04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1.01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1.31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1.05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1.0900000000000001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1.1399999999999999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1.03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1.1399999999999999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1.0900000000000001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1.1599999999999999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ROUND(E3587/D3587,2)</f>
        <v>1.19</v>
      </c>
      <c r="P3587" s="8">
        <f t="shared" ref="P3587:P3650" si="337">E3587/L3587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RIGHT(N3587,LEN(N3587)-FIND("/",N3587))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1.0900000000000001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1.27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1.01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1.28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1.1100000000000001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1.26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1.19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1.08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1.03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1.1000000000000001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1.71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1.1299999999999999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1.01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1.07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1.25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1.19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1.1000000000000001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1.05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1.03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0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0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0.04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0.31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7.0000000000000007E-2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0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0.06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0.02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0.05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ROUND(E3651/D3651,2)</f>
        <v>1.04</v>
      </c>
      <c r="P3651" s="8">
        <f t="shared" ref="P3651:P3714" si="343">E3651/L3651</f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RIGHT(N3651,LEN(N3651)-FIND("/",N3651))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2.5099999999999998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1.01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1.1599999999999999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1.06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1.1100000000000001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1.01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1.0900000000000001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1.1499999999999999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1.04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1.1000000000000001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1.01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1.02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1.1399999999999999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1.29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1.03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1.03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1.1000000000000001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1.1299999999999999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1.1200000000000001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1.1100000000000001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1.06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1.0900000000000001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1.28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1.1100000000000001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1.01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1.0900000000000001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ROUND(E3715/D3715,2)</f>
        <v>1.02</v>
      </c>
      <c r="P3715" s="8">
        <f t="shared" ref="P3715:P3778" si="349">E3715/L3715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RIGHT(N3715,LEN(N3715)-FIND("/",N3715))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1.03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1.56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1.05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1.01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1.1100000000000001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1.03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0.09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7.0000000000000007E-2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0.28000000000000003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0.01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0.18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0.02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1.04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1.33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1.0900000000000001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1.1000000000000001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1.1299999999999999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1.03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1.17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1.1000000000000001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1.07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ROUND(E3779/D3779,2)</f>
        <v>1.43</v>
      </c>
      <c r="P3779" s="8">
        <f t="shared" ref="P3779:P3842" si="355">E3779/L3779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RIGHT(N3779,LEN(N3779)-FIND("/",N3779))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1.04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1.1000000000000001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1.02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1.29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1.1100000000000001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0.01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0.03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0.6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0.02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0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0.9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0.01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0.04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0.04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0.09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0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0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1.22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1.1000000000000001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1.01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1.05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1.1000000000000001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1.53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1.05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1.0900000000000001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1.1299999999999999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1.01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ROUND(E3843/D3843,2)</f>
        <v>0.09</v>
      </c>
      <c r="P3843" s="8">
        <f t="shared" ref="P3843:P3906" si="361">E3843/L3843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RIGHT(N3843,LEN(N3843)-FIND("/",N3843))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0.22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0.02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0.03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7.0000000000000007E-2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0.04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0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0.03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0.05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0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0.01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0.27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0.01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0.13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0.03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0.03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0.53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0.05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0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0.02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0.01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0.17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0.33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0.22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0.03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0.11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0.33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0.01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0.05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0.01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0.49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ROUND(E3907/D3907,2)</f>
        <v>0.12</v>
      </c>
      <c r="P3907" s="8">
        <f t="shared" ref="P3907:P3970" si="367">E3907/L3907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RIGHT(N3907,LEN(N3907)-FIND("/",N3907))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0.09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0.03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0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0.02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0.05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0.08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0.02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0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0.16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0.44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0.01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0.36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0.03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0.03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0.16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0.01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0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0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0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0.02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0.03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0.06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0.14000000000000001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0.01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0.11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ROUND(E3971/D3971,2)</f>
        <v>7.0000000000000007E-2</v>
      </c>
      <c r="P3971" s="8">
        <f t="shared" ref="P3971:P4034" si="373">E3971/L3971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RIGHT(N3971,LEN(N3971)-FIND("/",N3971))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0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0.01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0.48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0.01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0.11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0.02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0.04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0.06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0.1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0.38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0.02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0.04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0.05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0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0.17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0.56999999999999995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0.17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0.38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0.02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0.01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0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0.04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0.08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0.01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0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0.01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0.09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0.01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0.17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0.01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0.01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7.0000000000000007E-2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0.28000000000000003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7.0000000000000007E-2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ROUND(E4035/D4035,2)</f>
        <v>0.26</v>
      </c>
      <c r="P4035" s="8">
        <f t="shared" ref="P4035:P4098" si="379">E4035/L4035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RIGHT(N4035,LEN(N4035)-FIND("/",N4035))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0.01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0.37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0.38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0.08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0.02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0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0.38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0.18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0.03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0.03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0.03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0.02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0.01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0.01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0.61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0.17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0.01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0.28999999999999998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0.09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0.16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0.22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0.05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0.11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0.05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0.03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0.13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0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0.02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0.37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0.03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ROUND(E4099/D4099,2)</f>
        <v>0</v>
      </c>
      <c r="P4099" s="8" t="e">
        <f t="shared" ref="P4099:P4115" si="385">E4099/L4099</f>
        <v>#DIV/0!</v>
      </c>
      <c r="Q4099" t="str">
        <f t="shared" ref="Q4099:Q4115" si="386">LEFT(N4099,FIND("/",N4099,1)-1)</f>
        <v>theater</v>
      </c>
      <c r="R4099" t="str">
        <f t="shared" ref="R4099:R4115" si="387">RIGHT(N4099,LEN(N4099)-FIND("/",N4099))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0.01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7.0000000000000007E-2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0.71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0.02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0.02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0.28999999999999998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0.03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T4115" xr:uid="{77BAB928-50C2-48C0-B6AB-90B7D8877A0C}"/>
  <conditionalFormatting sqref="F1:F4115">
    <cfRule type="containsText" dxfId="3" priority="5" operator="containsText" text="Successful">
      <formula>NOT(ISERROR(SEARCH("Successful",F1)))</formula>
    </cfRule>
    <cfRule type="containsText" dxfId="2" priority="6" operator="containsText" text="Failed">
      <formula>NOT(ISERROR(SEARCH("Failed",F1)))</formula>
    </cfRule>
  </conditionalFormatting>
  <conditionalFormatting sqref="F1:F1048576">
    <cfRule type="containsText" dxfId="1" priority="3" operator="containsText" text="Live">
      <formula>NOT(ISERROR(SEARCH("Live",F1)))</formula>
    </cfRule>
    <cfRule type="containsText" dxfId="0" priority="4" operator="containsText" text="canceled">
      <formula>NOT(ISERROR(SEARCH("canceled",F1)))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P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2A813-E5E2-4BBA-A177-7CFFE8F52F25}">
  <sheetPr codeName="Sheet5"/>
  <dimension ref="A1:H13"/>
  <sheetViews>
    <sheetView tabSelected="1" workbookViewId="0">
      <pane ySplit="1" topLeftCell="A2" activePane="bottomLeft" state="frozenSplit"/>
      <selection pane="bottomLeft" activeCell="C3" sqref="C3"/>
    </sheetView>
  </sheetViews>
  <sheetFormatPr defaultRowHeight="14.5" x14ac:dyDescent="0.35"/>
  <cols>
    <col min="1" max="1" width="26.81640625" bestFit="1" customWidth="1"/>
    <col min="2" max="2" width="18.90625" bestFit="1" customWidth="1"/>
    <col min="3" max="3" width="15.36328125" bestFit="1" customWidth="1"/>
    <col min="4" max="4" width="18" bestFit="1" customWidth="1"/>
    <col min="5" max="5" width="14.26953125" bestFit="1" customWidth="1"/>
    <col min="6" max="6" width="21.36328125" bestFit="1" customWidth="1"/>
    <col min="7" max="7" width="17.7265625" bestFit="1" customWidth="1"/>
    <col min="8" max="8" width="20.45312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COUNTIFS(Goal,"&lt;1000", State,"Successful")</f>
        <v>322</v>
      </c>
      <c r="C2">
        <f>COUNTIFS(Goal,"&lt;1000", State,"Failed")</f>
        <v>113</v>
      </c>
      <c r="D2">
        <f>COUNTIFS(Goal,"&lt;1000", State,"Canceled")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5">
      <c r="A3" t="s">
        <v>8389</v>
      </c>
      <c r="B3">
        <f>COUNTIFS(Goal,"&gt;=1000", Goal, "&lt;=4999",State,"Successful")</f>
        <v>932</v>
      </c>
      <c r="C3">
        <f>COUNTIFS(Goal,"&gt;=1000", Goal, "&lt;=4999",State,"Failed")</f>
        <v>420</v>
      </c>
      <c r="D3">
        <f>COUNTIFS(Goal,"&gt;=1000", Goal, "&lt;=4999",State,"Canceled")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5">
      <c r="A4" t="s">
        <v>8390</v>
      </c>
      <c r="B4">
        <f>COUNTIFS(Goal,"&gt;=5000", Goal, "&lt;=9999",State,"Successful")</f>
        <v>381</v>
      </c>
      <c r="C4">
        <f>COUNTIFS(Goal,"&gt;=5000", Goal, "&lt;=9999",State,"Failed")</f>
        <v>283</v>
      </c>
      <c r="D4">
        <f>COUNTIFS(Goal,"&gt;=5000", Goal, "&lt;=9999",State,"Canceled")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5">
      <c r="A5" t="s">
        <v>8391</v>
      </c>
      <c r="B5">
        <f>COUNTIFS(Goal,"&gt;=10000", Goal, "&lt;=14999",State,"Successful")</f>
        <v>168</v>
      </c>
      <c r="C5">
        <f>COUNTIFS(Goal,"&gt;=10000", Goal, "&lt;=14999",State,"Failed")</f>
        <v>144</v>
      </c>
      <c r="D5">
        <f>COUNTIFS(Goal,"&gt;=10000", Goal, "&lt;=14999",State,"Canceled")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5">
      <c r="A6" t="s">
        <v>8392</v>
      </c>
      <c r="B6">
        <f>COUNTIFS(Goal,"&gt;=15000", Goal, "&lt;=19999",State,"Successful")</f>
        <v>94</v>
      </c>
      <c r="C6">
        <f>COUNTIFS(Goal,"&gt;=15000", Goal, "&lt;=19999",State,"Failed")</f>
        <v>90</v>
      </c>
      <c r="D6">
        <f>COUNTIFS(Goal,"&gt;=15000", Goal, "&lt;=19999",State,"Canceled")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5">
      <c r="A7" t="s">
        <v>8393</v>
      </c>
      <c r="B7">
        <f>COUNTIFS(Goal,"&gt;=20000", Goal, "&lt;=24999",State,"Successful")</f>
        <v>62</v>
      </c>
      <c r="C7">
        <f>COUNTIFS(Goal,"&gt;=20000", Goal, "&lt;=24999",State,"Failed")</f>
        <v>72</v>
      </c>
      <c r="D7">
        <f>COUNTIFS(Goal,"&gt;=20000", Goal, "&lt;=24999",State,"Canceled")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5">
      <c r="A8" t="s">
        <v>8394</v>
      </c>
      <c r="B8">
        <f>COUNTIFS(Goal,"&gt;=25000", Goal, "&lt;=29999",State,"Successful")</f>
        <v>55</v>
      </c>
      <c r="C8">
        <f>COUNTIFS(Goal,"&gt;=25000", Goal, "&lt;=29999",State,"Failed")</f>
        <v>64</v>
      </c>
      <c r="D8">
        <f>COUNTIFS(Goal,"&gt;=25000", Goal, "&lt;=29999",State,"Canceled")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5">
      <c r="A9" t="s">
        <v>8395</v>
      </c>
      <c r="B9">
        <f>COUNTIFS(Goal,"&gt;=30000", Goal, "&lt;=34999",State,"Successful")</f>
        <v>32</v>
      </c>
      <c r="C9">
        <f>COUNTIFS(Goal,"&gt;=30000", Goal, "&lt;=34999",State,"Failed")</f>
        <v>37</v>
      </c>
      <c r="D9">
        <f>COUNTIFS(Goal,"&gt;=30000", Goal, "&lt;=34999",State,"Canceled")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5">
      <c r="A10" t="s">
        <v>8396</v>
      </c>
      <c r="B10">
        <f>COUNTIFS(Goal,"&gt;=35000", Goal, "&lt;=39999",State,"Successful")</f>
        <v>26</v>
      </c>
      <c r="C10">
        <f>COUNTIFS(Goal,"&gt;=35000", Goal, "&lt;=39999",State,"Failed")</f>
        <v>22</v>
      </c>
      <c r="D10">
        <f>COUNTIFS(Goal,"&gt;=35000", Goal, "&lt;=39999",State,"Canceled")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5">
      <c r="A11" t="s">
        <v>8397</v>
      </c>
      <c r="B11">
        <f>COUNTIFS(Goal,"&gt;=40000", Goal, "&lt;=44999",State,"Successful")</f>
        <v>21</v>
      </c>
      <c r="C11">
        <f>COUNTIFS(Goal,"&gt;=40000", Goal, "&lt;=44999",State,"Failed")</f>
        <v>16</v>
      </c>
      <c r="D11">
        <f>COUNTIFS(Goal,"&gt;=40000", Goal, "&lt;=44999",State,"Canceled")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5">
      <c r="A12" t="s">
        <v>8398</v>
      </c>
      <c r="B12">
        <f>COUNTIFS(Goal,"&gt;=45000", Goal, "&lt;=49999",State,"Successful")</f>
        <v>6</v>
      </c>
      <c r="C12">
        <f>COUNTIFS(Goal,"&gt;=45000", Goal, "&lt;=49999",State,"Failed")</f>
        <v>11</v>
      </c>
      <c r="D12">
        <f>COUNTIFS(Goal,"&gt;=45000", Goal, "&lt;=49999",State,"Canceled")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5">
      <c r="A13" t="s">
        <v>8399</v>
      </c>
      <c r="B13">
        <f>COUNTIFS(Goal,"&gt;=50000", State,"Successful")</f>
        <v>86</v>
      </c>
      <c r="C13">
        <f>COUNTIFS(Goal,"&gt;=50000", State,"Failed")</f>
        <v>258</v>
      </c>
      <c r="D13">
        <f>COUNTIFS(Goal,"&gt;=50000", State,"Canceled")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autoFilter ref="A1:H13" xr:uid="{4991962B-3B99-4388-8623-8A1626B1B6BE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Pivot</vt:lpstr>
      <vt:lpstr>Pivot2</vt:lpstr>
      <vt:lpstr>Pivot3</vt:lpstr>
      <vt:lpstr>Data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Delano Rankin</cp:lastModifiedBy>
  <dcterms:created xsi:type="dcterms:W3CDTF">2017-04-20T15:17:24Z</dcterms:created>
  <dcterms:modified xsi:type="dcterms:W3CDTF">2019-09-17T23:27:55Z</dcterms:modified>
</cp:coreProperties>
</file>