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 activeTab="1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B44" i="2"/>
  <c r="E20" i="2" l="1"/>
  <c r="C21" i="2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E26" i="2" s="1"/>
  <c r="C27" i="2" s="1"/>
  <c r="E27" i="2" s="1"/>
  <c r="C28" i="2" s="1"/>
  <c r="E28" i="2" s="1"/>
  <c r="C29" i="2" s="1"/>
  <c r="E29" i="2" s="1"/>
  <c r="C30" i="2" s="1"/>
  <c r="E30" i="2" s="1"/>
  <c r="C31" i="2" s="1"/>
  <c r="E31" i="2" s="1"/>
  <c r="C32" i="2" s="1"/>
  <c r="E32" i="2" s="1"/>
  <c r="C33" i="2" s="1"/>
  <c r="E33" i="2" s="1"/>
  <c r="C34" i="2" s="1"/>
  <c r="E34" i="2" s="1"/>
  <c r="C35" i="2" s="1"/>
  <c r="E35" i="2" s="1"/>
  <c r="C36" i="2" s="1"/>
  <c r="E36" i="2" s="1"/>
  <c r="C37" i="2" s="1"/>
  <c r="E37" i="2" s="1"/>
  <c r="C38" i="2" s="1"/>
  <c r="E38" i="2" s="1"/>
  <c r="C39" i="2" s="1"/>
  <c r="E39" i="2" s="1"/>
  <c r="C40" i="2" s="1"/>
  <c r="E40" i="2" s="1"/>
  <c r="C41" i="2" s="1"/>
  <c r="E41" i="2" s="1"/>
  <c r="C42" i="2" s="1"/>
  <c r="E42" i="2" s="1"/>
  <c r="C43" i="2" s="1"/>
  <c r="E43" i="2" s="1"/>
  <c r="C44" i="2" s="1"/>
  <c r="B2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43" i="2"/>
  <c r="A41" i="2"/>
  <c r="A42" i="2" s="1"/>
  <c r="A39" i="2"/>
  <c r="A40" i="2"/>
  <c r="A36" i="2"/>
  <c r="A37" i="2" s="1"/>
  <c r="A38" i="2" s="1"/>
  <c r="A31" i="2"/>
  <c r="A32" i="2"/>
  <c r="A33" i="2" s="1"/>
  <c r="A34" i="2" s="1"/>
  <c r="A35" i="2" s="1"/>
  <c r="A29" i="2"/>
  <c r="A30" i="2" s="1"/>
  <c r="A20" i="2"/>
  <c r="A21" i="2" s="1"/>
  <c r="A22" i="2" s="1"/>
  <c r="A23" i="2" s="1"/>
  <c r="A24" i="2" s="1"/>
  <c r="A25" i="2" s="1"/>
  <c r="A26" i="2" s="1"/>
  <c r="A27" i="2" s="1"/>
  <c r="A28" i="2" s="1"/>
  <c r="B15" i="2" l="1"/>
  <c r="B16" i="2" s="1"/>
  <c r="B17" i="2" s="1"/>
  <c r="B18" i="2" s="1"/>
  <c r="B19" i="2" s="1"/>
  <c r="C9" i="4" l="1"/>
  <c r="F9" i="4" s="1"/>
  <c r="C7" i="4"/>
  <c r="F7" i="4" s="1"/>
  <c r="C8" i="4"/>
  <c r="F8" i="4" s="1"/>
  <c r="C6" i="4"/>
  <c r="G10" i="4"/>
  <c r="I2" i="2" s="1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</calcChain>
</file>

<file path=xl/sharedStrings.xml><?xml version="1.0" encoding="utf-8"?>
<sst xmlns="http://schemas.openxmlformats.org/spreadsheetml/2006/main" count="46" uniqueCount="37">
  <si>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</si>
  <si>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</si>
  <si>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</si>
  <si>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</si>
  <si>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</si>
  <si>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</si>
  <si>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</si>
  <si>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</si>
  <si>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</si>
  <si>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</si>
  <si>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</si>
  <si>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</si>
  <si>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</si>
  <si>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</si>
  <si>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</si>
  <si>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</si>
  <si>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</si>
  <si>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</si>
  <si>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</si>
  <si>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</si>
  <si>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</si>
  <si>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</si>
  <si>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</si>
  <si>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</si>
  <si>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</si>
  <si>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</si>
  <si>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</si>
  <si>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</si>
  <si>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</si>
  <si>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</si>
  <si>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</si>
  <si>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>T13 - Mail Synchronisations-Button programmieren</t>
  </si>
  <si>
    <t>T11 - Mail-Anzeige GUI programmieren</t>
  </si>
  <si>
    <t xml:space="preserve">T10 - Mail-Erstellen GUI programmieren </t>
  </si>
  <si>
    <t>Iteration 3</t>
  </si>
  <si>
    <t>(6.12.2012 - 14.01.2012) -&gt; Verlängerte Iteration</t>
  </si>
  <si>
    <t xml:space="preserve">T08 - Mail Sent GUI programmieren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</si>
</sst>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  <xf numFmtId="2" fontId="2" fillId="0" borderId="0" xfId="0" applyNumberFormat="1" applyFont="1"/>
  </cellXfs>
  <cellStyles count="1">
    <cellStyle name="Standard" xfId="0" builtinId="0"/>
  </cellStyles>
  <dxfs count="6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Burndown!$A$5:$A$43</c:f>
              <c:numCache>
                <c:formatCode>[$-807]ddd\,\ d/mmm</c:formatCode>
                <c:ptCount val="39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  <c:pt idx="15">
                  <c:v>41264</c:v>
                </c:pt>
                <c:pt idx="16">
                  <c:v>41265</c:v>
                </c:pt>
                <c:pt idx="17">
                  <c:v>41266</c:v>
                </c:pt>
                <c:pt idx="18">
                  <c:v>41267</c:v>
                </c:pt>
                <c:pt idx="19">
                  <c:v>41268</c:v>
                </c:pt>
                <c:pt idx="20">
                  <c:v>41269</c:v>
                </c:pt>
                <c:pt idx="21">
                  <c:v>41270</c:v>
                </c:pt>
                <c:pt idx="22">
                  <c:v>41271</c:v>
                </c:pt>
                <c:pt idx="23">
                  <c:v>41272</c:v>
                </c:pt>
                <c:pt idx="24">
                  <c:v>41273</c:v>
                </c:pt>
                <c:pt idx="25">
                  <c:v>41274</c:v>
                </c:pt>
                <c:pt idx="26">
                  <c:v>41275</c:v>
                </c:pt>
                <c:pt idx="27">
                  <c:v>41276</c:v>
                </c:pt>
                <c:pt idx="28">
                  <c:v>41277</c:v>
                </c:pt>
                <c:pt idx="29">
                  <c:v>41278</c:v>
                </c:pt>
                <c:pt idx="30">
                  <c:v>41279</c:v>
                </c:pt>
                <c:pt idx="31">
                  <c:v>41280</c:v>
                </c:pt>
                <c:pt idx="32">
                  <c:v>41281</c:v>
                </c:pt>
                <c:pt idx="33">
                  <c:v>41282</c:v>
                </c:pt>
                <c:pt idx="34">
                  <c:v>41283</c:v>
                </c:pt>
                <c:pt idx="35">
                  <c:v>41284</c:v>
                </c:pt>
                <c:pt idx="36">
                  <c:v>41285</c:v>
                </c:pt>
                <c:pt idx="37">
                  <c:v>41286</c:v>
                </c:pt>
                <c:pt idx="38">
                  <c:v>41287</c:v>
                </c:pt>
              </c:numCache>
            </c:numRef>
          </c:cat>
          <c:val>
            <c:numRef>
              <c:f>Burndown!$C$5:$C$44</c:f>
              <c:numCache>
                <c:formatCode>0.0</c:formatCode>
                <c:ptCount val="4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-1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cat>
            <c:numRef>
              <c:f>Burndown!$A$5:$A$43</c:f>
              <c:numCache>
                <c:formatCode>[$-807]ddd\,\ d/mmm</c:formatCode>
                <c:ptCount val="39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  <c:pt idx="15">
                  <c:v>41264</c:v>
                </c:pt>
                <c:pt idx="16">
                  <c:v>41265</c:v>
                </c:pt>
                <c:pt idx="17">
                  <c:v>41266</c:v>
                </c:pt>
                <c:pt idx="18">
                  <c:v>41267</c:v>
                </c:pt>
                <c:pt idx="19">
                  <c:v>41268</c:v>
                </c:pt>
                <c:pt idx="20">
                  <c:v>41269</c:v>
                </c:pt>
                <c:pt idx="21">
                  <c:v>41270</c:v>
                </c:pt>
                <c:pt idx="22">
                  <c:v>41271</c:v>
                </c:pt>
                <c:pt idx="23">
                  <c:v>41272</c:v>
                </c:pt>
                <c:pt idx="24">
                  <c:v>41273</c:v>
                </c:pt>
                <c:pt idx="25">
                  <c:v>41274</c:v>
                </c:pt>
                <c:pt idx="26">
                  <c:v>41275</c:v>
                </c:pt>
                <c:pt idx="27">
                  <c:v>41276</c:v>
                </c:pt>
                <c:pt idx="28">
                  <c:v>41277</c:v>
                </c:pt>
                <c:pt idx="29">
                  <c:v>41278</c:v>
                </c:pt>
                <c:pt idx="30">
                  <c:v>41279</c:v>
                </c:pt>
                <c:pt idx="31">
                  <c:v>41280</c:v>
                </c:pt>
                <c:pt idx="32">
                  <c:v>41281</c:v>
                </c:pt>
                <c:pt idx="33">
                  <c:v>41282</c:v>
                </c:pt>
                <c:pt idx="34">
                  <c:v>41283</c:v>
                </c:pt>
                <c:pt idx="35">
                  <c:v>41284</c:v>
                </c:pt>
                <c:pt idx="36">
                  <c:v>41285</c:v>
                </c:pt>
                <c:pt idx="37">
                  <c:v>41286</c:v>
                </c:pt>
                <c:pt idx="38">
                  <c:v>41287</c:v>
                </c:pt>
              </c:numCache>
            </c:numRef>
          </c:cat>
          <c:val>
            <c:numRef>
              <c:f>Burndown!$I$5:$I$43</c:f>
              <c:numCache>
                <c:formatCode>0.00</c:formatCode>
                <c:ptCount val="39"/>
                <c:pt idx="0">
                  <c:v>16</c:v>
                </c:pt>
                <c:pt idx="1">
                  <c:v>15.605263157894736</c:v>
                </c:pt>
                <c:pt idx="2">
                  <c:v>15.210526315789473</c:v>
                </c:pt>
                <c:pt idx="3">
                  <c:v>14.815789473684209</c:v>
                </c:pt>
                <c:pt idx="4">
                  <c:v>14.421052631578945</c:v>
                </c:pt>
                <c:pt idx="5">
                  <c:v>14.026315789473681</c:v>
                </c:pt>
                <c:pt idx="6">
                  <c:v>13.631578947368418</c:v>
                </c:pt>
                <c:pt idx="7">
                  <c:v>13.236842105263154</c:v>
                </c:pt>
                <c:pt idx="8">
                  <c:v>12.84210526315789</c:v>
                </c:pt>
                <c:pt idx="9">
                  <c:v>12.447368421052627</c:v>
                </c:pt>
                <c:pt idx="10">
                  <c:v>12.052631578947363</c:v>
                </c:pt>
                <c:pt idx="11">
                  <c:v>11.657894736842099</c:v>
                </c:pt>
                <c:pt idx="12">
                  <c:v>11.263157894736835</c:v>
                </c:pt>
                <c:pt idx="13">
                  <c:v>10.868421052631572</c:v>
                </c:pt>
                <c:pt idx="14">
                  <c:v>10.473684210526308</c:v>
                </c:pt>
                <c:pt idx="15">
                  <c:v>10.078947368421044</c:v>
                </c:pt>
                <c:pt idx="16">
                  <c:v>9.6842105263157805</c:v>
                </c:pt>
                <c:pt idx="17">
                  <c:v>9.2894736842105168</c:v>
                </c:pt>
                <c:pt idx="18">
                  <c:v>8.8947368421052531</c:v>
                </c:pt>
                <c:pt idx="19">
                  <c:v>8.4999999999999893</c:v>
                </c:pt>
                <c:pt idx="20">
                  <c:v>8.1052631578947256</c:v>
                </c:pt>
                <c:pt idx="21">
                  <c:v>7.7105263157894628</c:v>
                </c:pt>
                <c:pt idx="22">
                  <c:v>7.3157894736842</c:v>
                </c:pt>
                <c:pt idx="23">
                  <c:v>6.9210526315789371</c:v>
                </c:pt>
                <c:pt idx="24">
                  <c:v>6.5263157894736743</c:v>
                </c:pt>
                <c:pt idx="25">
                  <c:v>6.1315789473684115</c:v>
                </c:pt>
                <c:pt idx="26">
                  <c:v>5.7368421052631486</c:v>
                </c:pt>
                <c:pt idx="27">
                  <c:v>5.3421052631578858</c:v>
                </c:pt>
                <c:pt idx="28">
                  <c:v>4.947368421052623</c:v>
                </c:pt>
                <c:pt idx="29">
                  <c:v>4.5526315789473601</c:v>
                </c:pt>
                <c:pt idx="30">
                  <c:v>4.1578947368420973</c:v>
                </c:pt>
                <c:pt idx="31">
                  <c:v>3.763157894736834</c:v>
                </c:pt>
                <c:pt idx="32">
                  <c:v>3.3684210526315708</c:v>
                </c:pt>
                <c:pt idx="33">
                  <c:v>2.9736842105263075</c:v>
                </c:pt>
                <c:pt idx="34">
                  <c:v>2.5789473684210442</c:v>
                </c:pt>
                <c:pt idx="35">
                  <c:v>2.1842105263157809</c:v>
                </c:pt>
                <c:pt idx="36">
                  <c:v>1.7894736842105177</c:v>
                </c:pt>
                <c:pt idx="37">
                  <c:v>1.3947368421052544</c:v>
                </c:pt>
                <c:pt idx="38">
                  <c:v>0.99999999999999123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3296"/>
        <c:axId val="91384832"/>
      </c:lineChart>
      <c:dateAx>
        <c:axId val="9138329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138483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138483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138329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</a:t>
          </a:r>
          <a:r>
            <a:rPr lang="de-CH" sz="2400"/>
            <a:t>6.12.2012 - 14.01.2013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workbookViewId="0">
      <selection activeCell="I34" sqref="I34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34</v>
      </c>
      <c r="B1" s="22" t="s">
        <v>35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4</v>
      </c>
      <c r="E6" s="30">
        <f>C6-D6</f>
        <v>-0.25</v>
      </c>
      <c r="F6" s="31">
        <f>IF(C6=0,0,(D6-C6)/C6)</f>
        <v>6.6666666666666666E-2</v>
      </c>
      <c r="G6" s="32">
        <v>5</v>
      </c>
      <c r="H6" s="33">
        <f t="shared" ref="H6:H10" si="0">(D6-G6)/D6</f>
        <v>-0.25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4</v>
      </c>
      <c r="E8" s="30">
        <f t="shared" si="2"/>
        <v>-0.25</v>
      </c>
      <c r="F8" s="31">
        <f t="shared" si="3"/>
        <v>6.6666666666666666E-2</v>
      </c>
      <c r="G8" s="32">
        <v>3</v>
      </c>
      <c r="H8" s="33">
        <f t="shared" si="0"/>
        <v>0.25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5</v>
      </c>
      <c r="E9" s="30">
        <f t="shared" si="2"/>
        <v>-1.25</v>
      </c>
      <c r="F9" s="31">
        <f t="shared" si="3"/>
        <v>0.33333333333333331</v>
      </c>
      <c r="G9" s="32">
        <v>4</v>
      </c>
      <c r="H9" s="33">
        <f t="shared" si="0"/>
        <v>0.2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17</v>
      </c>
      <c r="E10" s="37">
        <f>B10-D10</f>
        <v>3</v>
      </c>
      <c r="F10" s="38">
        <f>AVERAGE(F6:F9)</f>
        <v>0.13333333333333333</v>
      </c>
      <c r="G10" s="36">
        <f>SUM(G6:G9)</f>
        <v>16</v>
      </c>
      <c r="H10" s="33">
        <f t="shared" si="0"/>
        <v>5.8823529411764705E-2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36</v>
      </c>
      <c r="B18" s="45"/>
      <c r="C18" s="44" t="s">
        <v>23</v>
      </c>
      <c r="D18" s="28">
        <v>4</v>
      </c>
      <c r="E18" s="27" t="s">
        <v>12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30</v>
      </c>
      <c r="B19" s="45"/>
      <c r="C19" s="44" t="s">
        <v>23</v>
      </c>
      <c r="D19" s="28">
        <v>4</v>
      </c>
      <c r="E19" s="27" t="s">
        <v>14</v>
      </c>
      <c r="G19"/>
      <c r="I19" s="16"/>
      <c r="J19" s="16"/>
      <c r="K19" s="16"/>
      <c r="L19" s="16"/>
    </row>
    <row r="20" spans="1:12" ht="18.75" x14ac:dyDescent="0.25">
      <c r="A20" s="45" t="s">
        <v>31</v>
      </c>
      <c r="B20" s="45"/>
      <c r="C20" s="44" t="s">
        <v>23</v>
      </c>
      <c r="D20" s="28">
        <v>1</v>
      </c>
      <c r="E20" s="27" t="s">
        <v>13</v>
      </c>
      <c r="G20"/>
      <c r="I20" s="16"/>
      <c r="J20" s="16"/>
      <c r="K20" s="16"/>
      <c r="L20" s="16"/>
    </row>
    <row r="21" spans="1:12" ht="18.75" x14ac:dyDescent="0.25">
      <c r="A21" s="45" t="s">
        <v>32</v>
      </c>
      <c r="B21" s="45"/>
      <c r="C21" s="44" t="s">
        <v>23</v>
      </c>
      <c r="D21" s="28">
        <v>3</v>
      </c>
      <c r="E21" s="27" t="s">
        <v>13</v>
      </c>
      <c r="G21"/>
      <c r="I21" s="16"/>
      <c r="J21" s="16"/>
      <c r="K21" s="16"/>
      <c r="L21" s="16"/>
    </row>
    <row r="22" spans="1:12" ht="18.75" x14ac:dyDescent="0.25">
      <c r="A22" s="45" t="s">
        <v>33</v>
      </c>
      <c r="B22" s="45"/>
      <c r="C22" s="44" t="s">
        <v>23</v>
      </c>
      <c r="D22" s="28">
        <v>5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41249</v>
      </c>
      <c r="B5" s="1">
        <v>0</v>
      </c>
      <c r="C5" s="7">
        <f>Iterationsplan!$G$10</f>
        <v>16</v>
      </c>
      <c r="D5" s="7">
        <v>3</v>
      </c>
      <c r="E5" s="49">
        <f>C5-D5</f>
        <v>13</v>
      </c>
      <c r="F5" s="2"/>
      <c r="I5" s="54">
        <f>C5</f>
        <v>16</v>
      </c>
    </row>
    <row r="6" spans="1:13" x14ac:dyDescent="0.25">
      <c r="A6" s="4">
        <f>A5+1</f>
        <v>41250</v>
      </c>
      <c r="B6" s="3">
        <f>B5+1</f>
        <v>1</v>
      </c>
      <c r="C6" s="7">
        <f>E5</f>
        <v>13</v>
      </c>
      <c r="D6" s="7">
        <v>0</v>
      </c>
      <c r="E6" s="49">
        <f t="shared" ref="E6:E44" si="0">C6-D6</f>
        <v>13</v>
      </c>
      <c r="F6" s="2"/>
      <c r="I6" s="54">
        <f>I5-TEAM_CAPACITY/$B$43</f>
        <v>15.605263157894736</v>
      </c>
    </row>
    <row r="7" spans="1:13" x14ac:dyDescent="0.25">
      <c r="A7" s="4">
        <f t="shared" ref="A7:B44" si="1">A6+1</f>
        <v>41251</v>
      </c>
      <c r="B7" s="3">
        <f t="shared" ref="B7:B19" si="2">B6+1</f>
        <v>2</v>
      </c>
      <c r="C7" s="7">
        <f t="shared" ref="C7:C44" si="3">E6</f>
        <v>13</v>
      </c>
      <c r="D7" s="7">
        <v>2</v>
      </c>
      <c r="E7" s="49">
        <f t="shared" si="0"/>
        <v>11</v>
      </c>
      <c r="F7" s="2"/>
      <c r="I7" s="54">
        <f>I6-TEAM_CAPACITY/$B$43</f>
        <v>15.210526315789473</v>
      </c>
    </row>
    <row r="8" spans="1:13" x14ac:dyDescent="0.25">
      <c r="A8" s="4">
        <f t="shared" si="1"/>
        <v>41252</v>
      </c>
      <c r="B8" s="3">
        <f t="shared" si="2"/>
        <v>3</v>
      </c>
      <c r="C8" s="7">
        <f t="shared" si="3"/>
        <v>11</v>
      </c>
      <c r="D8" s="7">
        <v>0</v>
      </c>
      <c r="E8" s="49">
        <f t="shared" si="0"/>
        <v>11</v>
      </c>
      <c r="F8" s="2"/>
      <c r="I8" s="54">
        <f>I7-TEAM_CAPACITY/$B$43</f>
        <v>14.815789473684209</v>
      </c>
    </row>
    <row r="9" spans="1:13" x14ac:dyDescent="0.25">
      <c r="A9" s="4">
        <f t="shared" si="1"/>
        <v>41253</v>
      </c>
      <c r="B9" s="3">
        <f t="shared" si="2"/>
        <v>4</v>
      </c>
      <c r="C9" s="7">
        <f t="shared" si="3"/>
        <v>11</v>
      </c>
      <c r="D9" s="7">
        <v>4</v>
      </c>
      <c r="E9" s="49">
        <f t="shared" si="0"/>
        <v>7</v>
      </c>
      <c r="F9" s="2"/>
      <c r="I9" s="54">
        <f>I8-TEAM_CAPACITY/$B$43</f>
        <v>14.421052631578945</v>
      </c>
    </row>
    <row r="10" spans="1:13" x14ac:dyDescent="0.25">
      <c r="A10" s="4">
        <f t="shared" si="1"/>
        <v>41254</v>
      </c>
      <c r="B10" s="3">
        <f t="shared" si="2"/>
        <v>5</v>
      </c>
      <c r="C10" s="7">
        <f t="shared" si="3"/>
        <v>7</v>
      </c>
      <c r="D10" s="7">
        <v>0</v>
      </c>
      <c r="E10" s="49">
        <f t="shared" si="0"/>
        <v>7</v>
      </c>
      <c r="F10" s="2"/>
      <c r="I10" s="54">
        <f>I9-TEAM_CAPACITY/$B$43</f>
        <v>14.026315789473681</v>
      </c>
    </row>
    <row r="11" spans="1:13" x14ac:dyDescent="0.25">
      <c r="A11" s="4">
        <f t="shared" si="1"/>
        <v>41255</v>
      </c>
      <c r="B11" s="3">
        <f t="shared" si="2"/>
        <v>6</v>
      </c>
      <c r="C11" s="7">
        <f t="shared" si="3"/>
        <v>7</v>
      </c>
      <c r="D11" s="7">
        <v>0</v>
      </c>
      <c r="E11" s="49">
        <f t="shared" si="0"/>
        <v>7</v>
      </c>
      <c r="F11" s="2"/>
      <c r="I11" s="54">
        <f>I10-TEAM_CAPACITY/$B$43</f>
        <v>13.631578947368418</v>
      </c>
    </row>
    <row r="12" spans="1:13" x14ac:dyDescent="0.25">
      <c r="A12" s="4">
        <f t="shared" si="1"/>
        <v>41256</v>
      </c>
      <c r="B12" s="3">
        <f t="shared" si="2"/>
        <v>7</v>
      </c>
      <c r="C12" s="7">
        <f t="shared" si="3"/>
        <v>7</v>
      </c>
      <c r="D12" s="7">
        <v>3</v>
      </c>
      <c r="E12" s="49">
        <f t="shared" si="0"/>
        <v>4</v>
      </c>
      <c r="F12" s="2"/>
      <c r="I12" s="54">
        <f>I11-TEAM_CAPACITY/$B$43</f>
        <v>13.236842105263154</v>
      </c>
    </row>
    <row r="13" spans="1:13" x14ac:dyDescent="0.25">
      <c r="A13" s="4">
        <f t="shared" si="1"/>
        <v>41257</v>
      </c>
      <c r="B13" s="3">
        <f t="shared" si="2"/>
        <v>8</v>
      </c>
      <c r="C13" s="7">
        <f t="shared" si="3"/>
        <v>4</v>
      </c>
      <c r="D13" s="7">
        <v>0</v>
      </c>
      <c r="E13" s="49">
        <f t="shared" si="0"/>
        <v>4</v>
      </c>
      <c r="F13" s="2"/>
      <c r="I13" s="54">
        <f>I12-TEAM_CAPACITY/$B$43</f>
        <v>12.84210526315789</v>
      </c>
    </row>
    <row r="14" spans="1:13" x14ac:dyDescent="0.25">
      <c r="A14" s="4">
        <f t="shared" si="1"/>
        <v>41258</v>
      </c>
      <c r="B14" s="3">
        <f t="shared" si="2"/>
        <v>9</v>
      </c>
      <c r="C14" s="7">
        <f t="shared" si="3"/>
        <v>4</v>
      </c>
      <c r="D14" s="7">
        <v>0</v>
      </c>
      <c r="E14" s="49">
        <f t="shared" si="0"/>
        <v>4</v>
      </c>
      <c r="F14" s="2"/>
      <c r="I14" s="54">
        <f>I13-TEAM_CAPACITY/$B$43</f>
        <v>12.447368421052627</v>
      </c>
    </row>
    <row r="15" spans="1:13" x14ac:dyDescent="0.25">
      <c r="A15" s="4">
        <f t="shared" si="1"/>
        <v>41259</v>
      </c>
      <c r="B15" s="3">
        <f t="shared" si="2"/>
        <v>10</v>
      </c>
      <c r="C15" s="7">
        <f t="shared" si="3"/>
        <v>4</v>
      </c>
      <c r="D15" s="7">
        <v>0</v>
      </c>
      <c r="E15" s="49">
        <f t="shared" si="0"/>
        <v>4</v>
      </c>
      <c r="F15" s="2"/>
      <c r="I15" s="54">
        <f>I14-TEAM_CAPACITY/$B$43</f>
        <v>12.052631578947363</v>
      </c>
    </row>
    <row r="16" spans="1:13" x14ac:dyDescent="0.25">
      <c r="A16" s="4">
        <f t="shared" si="1"/>
        <v>41260</v>
      </c>
      <c r="B16" s="3">
        <f t="shared" si="2"/>
        <v>11</v>
      </c>
      <c r="C16" s="7">
        <f t="shared" si="3"/>
        <v>4</v>
      </c>
      <c r="D16" s="7">
        <v>0</v>
      </c>
      <c r="E16" s="49">
        <f t="shared" si="0"/>
        <v>4</v>
      </c>
      <c r="F16" s="2"/>
      <c r="I16" s="54">
        <f>I15-TEAM_CAPACITY/$B$43</f>
        <v>11.657894736842099</v>
      </c>
    </row>
    <row r="17" spans="1:9" x14ac:dyDescent="0.25">
      <c r="A17" s="4">
        <f t="shared" si="1"/>
        <v>41261</v>
      </c>
      <c r="B17" s="3">
        <f t="shared" si="2"/>
        <v>12</v>
      </c>
      <c r="C17" s="7">
        <f t="shared" si="3"/>
        <v>4</v>
      </c>
      <c r="D17" s="7">
        <v>0</v>
      </c>
      <c r="E17" s="49">
        <f t="shared" si="0"/>
        <v>4</v>
      </c>
      <c r="F17" s="2"/>
      <c r="I17" s="54">
        <f>I16-TEAM_CAPACITY/$B$43</f>
        <v>11.263157894736835</v>
      </c>
    </row>
    <row r="18" spans="1:9" x14ac:dyDescent="0.25">
      <c r="A18" s="4">
        <f t="shared" si="1"/>
        <v>41262</v>
      </c>
      <c r="B18" s="3">
        <f t="shared" si="2"/>
        <v>13</v>
      </c>
      <c r="C18" s="7">
        <f t="shared" si="3"/>
        <v>4</v>
      </c>
      <c r="D18" s="7">
        <v>0</v>
      </c>
      <c r="E18" s="49">
        <f t="shared" si="0"/>
        <v>4</v>
      </c>
      <c r="F18" s="2"/>
      <c r="I18" s="54">
        <f>I17-TEAM_CAPACITY/$B$43</f>
        <v>10.868421052631572</v>
      </c>
    </row>
    <row r="19" spans="1:9" x14ac:dyDescent="0.25">
      <c r="A19" s="4">
        <f t="shared" si="1"/>
        <v>41263</v>
      </c>
      <c r="B19" s="3">
        <f t="shared" si="2"/>
        <v>14</v>
      </c>
      <c r="C19" s="7">
        <f t="shared" si="3"/>
        <v>4</v>
      </c>
      <c r="D19" s="7">
        <v>0</v>
      </c>
      <c r="E19" s="49">
        <f t="shared" si="0"/>
        <v>4</v>
      </c>
      <c r="F19" s="2"/>
      <c r="I19" s="54">
        <f>I18-TEAM_CAPACITY/$B$43</f>
        <v>10.473684210526308</v>
      </c>
    </row>
    <row r="20" spans="1:9" x14ac:dyDescent="0.25">
      <c r="A20" s="4">
        <f t="shared" si="1"/>
        <v>41264</v>
      </c>
      <c r="B20" s="8">
        <f>B19+1</f>
        <v>15</v>
      </c>
      <c r="C20" s="7">
        <f t="shared" si="3"/>
        <v>4</v>
      </c>
      <c r="D20" s="7">
        <v>0</v>
      </c>
      <c r="E20" s="49">
        <f t="shared" si="0"/>
        <v>4</v>
      </c>
      <c r="F20" s="2"/>
      <c r="I20" s="54">
        <f>I19-TEAM_CAPACITY/$B$43</f>
        <v>10.078947368421044</v>
      </c>
    </row>
    <row r="21" spans="1:9" x14ac:dyDescent="0.25">
      <c r="A21" s="4">
        <f t="shared" si="1"/>
        <v>41265</v>
      </c>
      <c r="B21" s="8">
        <f t="shared" si="1"/>
        <v>16</v>
      </c>
      <c r="C21" s="7">
        <f t="shared" si="3"/>
        <v>4</v>
      </c>
      <c r="D21" s="7">
        <v>0</v>
      </c>
      <c r="E21" s="49">
        <f t="shared" si="0"/>
        <v>4</v>
      </c>
      <c r="I21" s="54">
        <f>I20-TEAM_CAPACITY/$B$43</f>
        <v>9.6842105263157805</v>
      </c>
    </row>
    <row r="22" spans="1:9" x14ac:dyDescent="0.25">
      <c r="A22" s="4">
        <f t="shared" si="1"/>
        <v>41266</v>
      </c>
      <c r="B22" s="8">
        <f t="shared" si="1"/>
        <v>17</v>
      </c>
      <c r="C22" s="7">
        <f t="shared" si="3"/>
        <v>4</v>
      </c>
      <c r="D22" s="7">
        <v>0</v>
      </c>
      <c r="E22" s="49">
        <f t="shared" si="0"/>
        <v>4</v>
      </c>
      <c r="F22" s="12"/>
      <c r="I22" s="54">
        <f>I21-TEAM_CAPACITY/$B$43</f>
        <v>9.2894736842105168</v>
      </c>
    </row>
    <row r="23" spans="1:9" x14ac:dyDescent="0.25">
      <c r="A23" s="4">
        <f t="shared" si="1"/>
        <v>41267</v>
      </c>
      <c r="B23" s="8">
        <f t="shared" si="1"/>
        <v>18</v>
      </c>
      <c r="C23" s="7">
        <f t="shared" si="3"/>
        <v>4</v>
      </c>
      <c r="D23" s="7">
        <v>0</v>
      </c>
      <c r="E23" s="49">
        <f t="shared" si="0"/>
        <v>4</v>
      </c>
      <c r="F23" s="12"/>
      <c r="I23" s="54">
        <f>I22-TEAM_CAPACITY/$B$43</f>
        <v>8.8947368421052531</v>
      </c>
    </row>
    <row r="24" spans="1:9" x14ac:dyDescent="0.25">
      <c r="A24" s="4">
        <f t="shared" si="1"/>
        <v>41268</v>
      </c>
      <c r="B24" s="8">
        <f t="shared" si="1"/>
        <v>19</v>
      </c>
      <c r="C24" s="7">
        <f t="shared" si="3"/>
        <v>4</v>
      </c>
      <c r="D24" s="7">
        <v>0</v>
      </c>
      <c r="E24" s="49">
        <f t="shared" si="0"/>
        <v>4</v>
      </c>
      <c r="F24" s="12"/>
      <c r="I24" s="54">
        <f>I23-TEAM_CAPACITY/$B$43</f>
        <v>8.4999999999999893</v>
      </c>
    </row>
    <row r="25" spans="1:9" x14ac:dyDescent="0.25">
      <c r="A25" s="4">
        <f t="shared" si="1"/>
        <v>41269</v>
      </c>
      <c r="B25" s="8">
        <f t="shared" si="1"/>
        <v>20</v>
      </c>
      <c r="C25" s="7">
        <f t="shared" si="3"/>
        <v>4</v>
      </c>
      <c r="D25" s="7">
        <v>0</v>
      </c>
      <c r="E25" s="49">
        <f t="shared" si="0"/>
        <v>4</v>
      </c>
      <c r="F25" s="12"/>
      <c r="I25" s="54">
        <f>I24-TEAM_CAPACITY/$B$43</f>
        <v>8.1052631578947256</v>
      </c>
    </row>
    <row r="26" spans="1:9" x14ac:dyDescent="0.25">
      <c r="A26" s="4">
        <f t="shared" si="1"/>
        <v>41270</v>
      </c>
      <c r="B26" s="8">
        <f t="shared" si="1"/>
        <v>21</v>
      </c>
      <c r="C26" s="7">
        <f t="shared" si="3"/>
        <v>4</v>
      </c>
      <c r="D26" s="7">
        <v>0</v>
      </c>
      <c r="E26" s="49">
        <f t="shared" si="0"/>
        <v>4</v>
      </c>
      <c r="F26" s="12"/>
      <c r="I26" s="54">
        <f>I25-TEAM_CAPACITY/$B$43</f>
        <v>7.7105263157894628</v>
      </c>
    </row>
    <row r="27" spans="1:9" x14ac:dyDescent="0.25">
      <c r="A27" s="4">
        <f t="shared" si="1"/>
        <v>41271</v>
      </c>
      <c r="B27" s="8">
        <f t="shared" si="1"/>
        <v>22</v>
      </c>
      <c r="C27" s="7">
        <f t="shared" si="3"/>
        <v>4</v>
      </c>
      <c r="D27" s="7">
        <v>0</v>
      </c>
      <c r="E27" s="49">
        <f t="shared" si="0"/>
        <v>4</v>
      </c>
      <c r="F27" s="12"/>
      <c r="I27" s="54">
        <f>I26-TEAM_CAPACITY/$B$43</f>
        <v>7.3157894736842</v>
      </c>
    </row>
    <row r="28" spans="1:9" x14ac:dyDescent="0.25">
      <c r="A28" s="4">
        <f t="shared" si="1"/>
        <v>41272</v>
      </c>
      <c r="B28" s="8">
        <f t="shared" si="1"/>
        <v>23</v>
      </c>
      <c r="C28" s="7">
        <f t="shared" si="3"/>
        <v>4</v>
      </c>
      <c r="D28" s="7">
        <v>0</v>
      </c>
      <c r="E28" s="49">
        <f t="shared" si="0"/>
        <v>4</v>
      </c>
      <c r="F28" s="12"/>
      <c r="I28" s="54">
        <f>I27-TEAM_CAPACITY/$B$43</f>
        <v>6.9210526315789371</v>
      </c>
    </row>
    <row r="29" spans="1:9" x14ac:dyDescent="0.25">
      <c r="A29" s="4">
        <f t="shared" si="1"/>
        <v>41273</v>
      </c>
      <c r="B29" s="8">
        <f t="shared" si="1"/>
        <v>24</v>
      </c>
      <c r="C29" s="7">
        <f t="shared" si="3"/>
        <v>4</v>
      </c>
      <c r="D29" s="7">
        <v>0</v>
      </c>
      <c r="E29" s="49">
        <f t="shared" si="0"/>
        <v>4</v>
      </c>
      <c r="F29" s="12"/>
      <c r="I29" s="54">
        <f>I28-TEAM_CAPACITY/$B$43</f>
        <v>6.5263157894736743</v>
      </c>
    </row>
    <row r="30" spans="1:9" x14ac:dyDescent="0.25">
      <c r="A30" s="4">
        <f t="shared" si="1"/>
        <v>41274</v>
      </c>
      <c r="B30" s="8">
        <f t="shared" si="1"/>
        <v>25</v>
      </c>
      <c r="C30" s="7">
        <f t="shared" si="3"/>
        <v>4</v>
      </c>
      <c r="D30" s="7">
        <v>0</v>
      </c>
      <c r="E30" s="49">
        <f t="shared" si="0"/>
        <v>4</v>
      </c>
      <c r="F30" s="12"/>
      <c r="I30" s="54">
        <f>I29-TEAM_CAPACITY/$B$43</f>
        <v>6.1315789473684115</v>
      </c>
    </row>
    <row r="31" spans="1:9" x14ac:dyDescent="0.25">
      <c r="A31" s="4">
        <f t="shared" si="1"/>
        <v>41275</v>
      </c>
      <c r="B31" s="8">
        <f t="shared" si="1"/>
        <v>26</v>
      </c>
      <c r="C31" s="7">
        <f t="shared" si="3"/>
        <v>4</v>
      </c>
      <c r="D31" s="7">
        <v>0</v>
      </c>
      <c r="E31" s="49">
        <f t="shared" si="0"/>
        <v>4</v>
      </c>
      <c r="F31" s="12"/>
      <c r="I31" s="54">
        <f>I30-TEAM_CAPACITY/$B$43</f>
        <v>5.7368421052631486</v>
      </c>
    </row>
    <row r="32" spans="1:9" x14ac:dyDescent="0.25">
      <c r="A32" s="4">
        <f t="shared" si="1"/>
        <v>41276</v>
      </c>
      <c r="B32" s="8">
        <f t="shared" si="1"/>
        <v>27</v>
      </c>
      <c r="C32" s="7">
        <f t="shared" si="3"/>
        <v>4</v>
      </c>
      <c r="D32" s="7">
        <v>0</v>
      </c>
      <c r="E32" s="49">
        <f t="shared" si="0"/>
        <v>4</v>
      </c>
      <c r="I32" s="54">
        <f>I31-TEAM_CAPACITY/$B$43</f>
        <v>5.3421052631578858</v>
      </c>
    </row>
    <row r="33" spans="1:9" x14ac:dyDescent="0.25">
      <c r="A33" s="4">
        <f t="shared" si="1"/>
        <v>41277</v>
      </c>
      <c r="B33" s="8">
        <f t="shared" si="1"/>
        <v>28</v>
      </c>
      <c r="C33" s="7">
        <f t="shared" si="3"/>
        <v>4</v>
      </c>
      <c r="D33" s="7">
        <v>0</v>
      </c>
      <c r="E33" s="49">
        <f t="shared" si="0"/>
        <v>4</v>
      </c>
      <c r="I33" s="54">
        <f>I32-TEAM_CAPACITY/$B$43</f>
        <v>4.947368421052623</v>
      </c>
    </row>
    <row r="34" spans="1:9" x14ac:dyDescent="0.25">
      <c r="A34" s="4">
        <f t="shared" si="1"/>
        <v>41278</v>
      </c>
      <c r="B34" s="8">
        <f t="shared" si="1"/>
        <v>29</v>
      </c>
      <c r="C34" s="7">
        <f t="shared" si="3"/>
        <v>4</v>
      </c>
      <c r="D34" s="7">
        <v>0</v>
      </c>
      <c r="E34" s="49">
        <f t="shared" si="0"/>
        <v>4</v>
      </c>
      <c r="I34" s="54">
        <f>I33-TEAM_CAPACITY/$B$43</f>
        <v>4.5526315789473601</v>
      </c>
    </row>
    <row r="35" spans="1:9" x14ac:dyDescent="0.25">
      <c r="A35" s="4">
        <f t="shared" si="1"/>
        <v>41279</v>
      </c>
      <c r="B35" s="8">
        <f t="shared" si="1"/>
        <v>30</v>
      </c>
      <c r="C35" s="7">
        <f t="shared" si="3"/>
        <v>4</v>
      </c>
      <c r="D35" s="7">
        <v>0</v>
      </c>
      <c r="E35" s="49">
        <f t="shared" si="0"/>
        <v>4</v>
      </c>
      <c r="I35" s="54">
        <f>I34-TEAM_CAPACITY/$B$43</f>
        <v>4.1578947368420973</v>
      </c>
    </row>
    <row r="36" spans="1:9" x14ac:dyDescent="0.25">
      <c r="A36" s="4">
        <f t="shared" si="1"/>
        <v>41280</v>
      </c>
      <c r="B36" s="8">
        <f t="shared" si="1"/>
        <v>31</v>
      </c>
      <c r="C36" s="7">
        <f t="shared" si="3"/>
        <v>4</v>
      </c>
      <c r="D36" s="7">
        <v>1</v>
      </c>
      <c r="E36" s="49">
        <f t="shared" si="0"/>
        <v>3</v>
      </c>
      <c r="I36" s="54">
        <f>I35-TEAM_CAPACITY/$B$43</f>
        <v>3.763157894736834</v>
      </c>
    </row>
    <row r="37" spans="1:9" x14ac:dyDescent="0.25">
      <c r="A37" s="4">
        <f t="shared" si="1"/>
        <v>41281</v>
      </c>
      <c r="B37" s="8">
        <f t="shared" si="1"/>
        <v>32</v>
      </c>
      <c r="C37" s="7">
        <f t="shared" si="3"/>
        <v>3</v>
      </c>
      <c r="D37" s="7">
        <v>0</v>
      </c>
      <c r="E37" s="49">
        <f t="shared" si="0"/>
        <v>3</v>
      </c>
      <c r="I37" s="54">
        <f>I36-TEAM_CAPACITY/$B$43</f>
        <v>3.3684210526315708</v>
      </c>
    </row>
    <row r="38" spans="1:9" x14ac:dyDescent="0.25">
      <c r="A38" s="4">
        <f t="shared" si="1"/>
        <v>41282</v>
      </c>
      <c r="B38" s="8">
        <f t="shared" si="1"/>
        <v>33</v>
      </c>
      <c r="C38" s="7">
        <f t="shared" si="3"/>
        <v>3</v>
      </c>
      <c r="D38" s="7">
        <v>0</v>
      </c>
      <c r="E38" s="49">
        <f t="shared" si="0"/>
        <v>3</v>
      </c>
      <c r="I38" s="54">
        <f>I37-TEAM_CAPACITY/$B$43</f>
        <v>2.9736842105263075</v>
      </c>
    </row>
    <row r="39" spans="1:9" x14ac:dyDescent="0.25">
      <c r="A39" s="4">
        <f t="shared" si="1"/>
        <v>41283</v>
      </c>
      <c r="B39" s="8">
        <f t="shared" si="1"/>
        <v>34</v>
      </c>
      <c r="C39" s="7">
        <f t="shared" si="3"/>
        <v>3</v>
      </c>
      <c r="D39" s="7">
        <v>0</v>
      </c>
      <c r="E39" s="49">
        <f t="shared" si="0"/>
        <v>3</v>
      </c>
      <c r="I39" s="54">
        <f>I38-TEAM_CAPACITY/$B$43</f>
        <v>2.5789473684210442</v>
      </c>
    </row>
    <row r="40" spans="1:9" x14ac:dyDescent="0.25">
      <c r="A40" s="4">
        <f t="shared" si="1"/>
        <v>41284</v>
      </c>
      <c r="B40" s="8">
        <f t="shared" si="1"/>
        <v>35</v>
      </c>
      <c r="C40" s="7">
        <f t="shared" si="3"/>
        <v>3</v>
      </c>
      <c r="D40" s="7">
        <v>0</v>
      </c>
      <c r="E40" s="49">
        <f t="shared" si="0"/>
        <v>3</v>
      </c>
      <c r="I40" s="54">
        <f>I39-TEAM_CAPACITY/$B$43</f>
        <v>2.1842105263157809</v>
      </c>
    </row>
    <row r="41" spans="1:9" x14ac:dyDescent="0.25">
      <c r="A41" s="4">
        <f t="shared" si="1"/>
        <v>41285</v>
      </c>
      <c r="B41" s="8">
        <f t="shared" si="1"/>
        <v>36</v>
      </c>
      <c r="C41" s="7">
        <f t="shared" si="3"/>
        <v>3</v>
      </c>
      <c r="D41" s="7">
        <v>1</v>
      </c>
      <c r="E41" s="49">
        <f t="shared" si="0"/>
        <v>2</v>
      </c>
      <c r="I41" s="54">
        <f>I40-TEAM_CAPACITY/$B$43</f>
        <v>1.7894736842105177</v>
      </c>
    </row>
    <row r="42" spans="1:9" x14ac:dyDescent="0.25">
      <c r="A42" s="4">
        <f t="shared" si="1"/>
        <v>41286</v>
      </c>
      <c r="B42" s="8">
        <f t="shared" si="1"/>
        <v>37</v>
      </c>
      <c r="C42" s="7">
        <f t="shared" si="3"/>
        <v>2</v>
      </c>
      <c r="D42" s="7">
        <v>2</v>
      </c>
      <c r="E42" s="49">
        <f t="shared" si="0"/>
        <v>0</v>
      </c>
      <c r="I42" s="54">
        <f>I41-TEAM_CAPACITY/$B$43</f>
        <v>1.3947368421052544</v>
      </c>
    </row>
    <row r="43" spans="1:9" x14ac:dyDescent="0.25">
      <c r="A43" s="4">
        <f t="shared" si="1"/>
        <v>41287</v>
      </c>
      <c r="B43" s="8">
        <v>38</v>
      </c>
      <c r="C43" s="7">
        <f t="shared" si="3"/>
        <v>0</v>
      </c>
      <c r="D43" s="7">
        <v>1</v>
      </c>
      <c r="E43" s="49">
        <f t="shared" si="0"/>
        <v>-1</v>
      </c>
      <c r="I43" s="54">
        <f>I42-TEAM_CAPACITY/$B$43</f>
        <v>0.99999999999999123</v>
      </c>
    </row>
    <row r="44" spans="1:9" x14ac:dyDescent="0.25">
      <c r="A44" s="5" t="s">
        <v>2</v>
      </c>
      <c r="B44" s="8">
        <f>B43+1</f>
        <v>39</v>
      </c>
      <c r="C44" s="7">
        <f t="shared" si="3"/>
        <v>-1</v>
      </c>
      <c r="D44" s="7">
        <v>0</v>
      </c>
      <c r="E44" s="19"/>
      <c r="F44" s="2"/>
      <c r="I44" s="50">
        <v>0</v>
      </c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2013-01-13T11:12:21Z</dcterms:modified>
</cp:coreProperties>
</file>