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A16" i="2"/>
  <c r="A17" i="2" s="1"/>
  <c r="A18" i="2" s="1"/>
  <c r="A19" i="2" s="1"/>
  <c r="A7" i="2"/>
  <c r="A8" i="2"/>
  <c r="A9" i="2" s="1"/>
  <c r="A10" i="2" s="1"/>
  <c r="A11" i="2" s="1"/>
  <c r="A12" i="2" s="1"/>
  <c r="A13" i="2" s="1"/>
  <c r="A14" i="2" s="1"/>
  <c r="I1" i="2"/>
  <c r="C10" i="4"/>
  <c r="A15" i="2" l="1"/>
  <c r="E26" i="4" l="1"/>
  <c r="E21" i="4"/>
  <c r="E20" i="4"/>
  <c r="E19" i="4"/>
  <c r="E18" i="4"/>
  <c r="E25" i="4"/>
  <c r="E24" i="4"/>
  <c r="E23" i="4"/>
  <c r="E22" i="4"/>
  <c r="F7" i="4"/>
  <c r="F8" i="4"/>
  <c r="F9" i="4"/>
  <c r="F6" i="4"/>
  <c r="E7" i="4"/>
  <c r="E8" i="4"/>
  <c r="E9" i="4"/>
  <c r="E6" i="4"/>
  <c r="C9" i="4"/>
  <c r="C7" i="4"/>
  <c r="C8" i="4"/>
  <c r="C6" i="4"/>
  <c r="G10" i="4"/>
  <c r="D10" i="4"/>
  <c r="H9" i="4"/>
  <c r="H8" i="4"/>
  <c r="H7" i="4"/>
  <c r="H6" i="4"/>
  <c r="C5" i="2" l="1"/>
  <c r="I2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B6" i="2" l="1"/>
  <c r="B7" i="2" l="1"/>
  <c r="B8" i="2" l="1"/>
  <c r="B9" i="2" l="1"/>
  <c r="B10" i="2" s="1"/>
  <c r="B11" i="2" s="1"/>
  <c r="B12" i="2" s="1"/>
  <c r="B13" i="2" s="1"/>
  <c r="B14" i="2" s="1"/>
  <c r="B20" i="2" l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<sst xmlns="http://schemas.openxmlformats.org/spreadsheetml/2006/main" count="50" uniqueCount="39">
  <si>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</si>
  <si>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</si>
  <si>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</si>
  <si>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</si>
  <si>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</si>
  <si>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</si>
  <si>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</si>
  <si>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</si>
  <si>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</si>
  <si>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</si>
  <si>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Iteration 1</t>
  </si>
  <si>
    <t>(08.11. - 22.11.2012)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</si>
  <si>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</si>
  <si>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</si>
  <si>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</si>
  <si>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</si>
  <si>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</si>
  <si>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</si>
  <si>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</si>
  <si>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</si>
  <si>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</si>
  <si>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</si>
  <si>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</si>
  <si>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</si>
  <si>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</si>
  <si>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T01: GUI-Layout skizzieren</t>
  </si>
  <si>
    <t>T03: UML Klassendiagramm erstellen</t>
  </si>
  <si>
    <t>T02: POP3/SMTP Library evaluieren</t>
  </si>
  <si>
    <t>T04: GitHub Repository einrichten</t>
  </si>
  <si>
    <t>T05: Eclipse Workspace aufetzen</t>
  </si>
  <si>
    <t>Hoch</t>
  </si>
  <si>
    <t>Aufwand</t>
  </si>
  <si>
    <t>T06: Basis GUI programmieren</t>
  </si>
  <si>
    <t xml:space="preserve">Restaufwand </t>
  </si>
  <si>
    <t>Aufgewendete Zeit</t>
  </si>
  <si>
    <t>Verbleibender Aufwand</t>
  </si>
  <si>
    <t>Aufwand (Iterationsstart)</t>
  </si>
  <si>
    <t>Ideallinie</t>
  </si>
  <si>
    <t>Bereits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</si>
</sst>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15" fillId="2" borderId="4" xfId="0" applyFont="1" applyFill="1" applyBorder="1" applyAlignment="1">
      <alignment vertical="center"/>
    </xf>
    <xf numFmtId="0" fontId="16" fillId="0" borderId="0" xfId="0" applyFont="1" applyAlignment="1">
      <alignment horizontal="left"/>
    </xf>
    <xf numFmtId="164" fontId="17" fillId="6" borderId="6" xfId="0" applyNumberFormat="1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0" fontId="19" fillId="0" borderId="0" xfId="0" applyFont="1"/>
    <xf numFmtId="0" fontId="0" fillId="3" borderId="0" xfId="0" applyFont="1" applyFill="1" applyAlignment="1">
      <alignment textRotation="90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1">
    <cellStyle name="Standard" xfId="0" builtinId="0"/>
  </cellStyles>
  <dxfs count="3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Burndown!$A$5:$A$19</c:f>
              <c:numCache>
                <c:formatCode>[$-807]ddd\,\ d/mmm</c:formatCode>
                <c:ptCount val="15"/>
                <c:pt idx="0">
                  <c:v>41221</c:v>
                </c:pt>
                <c:pt idx="1">
                  <c:v>41222</c:v>
                </c:pt>
                <c:pt idx="2">
                  <c:v>41223</c:v>
                </c:pt>
                <c:pt idx="3">
                  <c:v>41224</c:v>
                </c:pt>
                <c:pt idx="4">
                  <c:v>41225</c:v>
                </c:pt>
                <c:pt idx="5">
                  <c:v>41226</c:v>
                </c:pt>
                <c:pt idx="6">
                  <c:v>41227</c:v>
                </c:pt>
                <c:pt idx="7">
                  <c:v>41228</c:v>
                </c:pt>
                <c:pt idx="8">
                  <c:v>41229</c:v>
                </c:pt>
                <c:pt idx="9">
                  <c:v>41230</c:v>
                </c:pt>
                <c:pt idx="10">
                  <c:v>41231</c:v>
                </c:pt>
                <c:pt idx="11">
                  <c:v>41232</c:v>
                </c:pt>
                <c:pt idx="12">
                  <c:v>41233</c:v>
                </c:pt>
                <c:pt idx="13">
                  <c:v>41234</c:v>
                </c:pt>
                <c:pt idx="14">
                  <c:v>41235</c:v>
                </c:pt>
              </c:numCache>
            </c:numRef>
          </c:cat>
          <c:val>
            <c:numRef>
              <c:f>Burndown!$C$5:$C$20</c:f>
              <c:numCache>
                <c:formatCode>0.0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val>
            <c:numRef>
              <c:f>Burndown!$I$5:$I$19</c:f>
              <c:numCache>
                <c:formatCode>0</c:formatCode>
                <c:ptCount val="15"/>
                <c:pt idx="0">
                  <c:v>16</c:v>
                </c:pt>
                <c:pt idx="1">
                  <c:v>14.857142857142858</c:v>
                </c:pt>
                <c:pt idx="2">
                  <c:v>13.714285714285715</c:v>
                </c:pt>
                <c:pt idx="3">
                  <c:v>12.571428571428573</c:v>
                </c:pt>
                <c:pt idx="4">
                  <c:v>11.428571428571431</c:v>
                </c:pt>
                <c:pt idx="5">
                  <c:v>10.285714285714288</c:v>
                </c:pt>
                <c:pt idx="6">
                  <c:v>9.1428571428571459</c:v>
                </c:pt>
                <c:pt idx="7">
                  <c:v>8.0000000000000036</c:v>
                </c:pt>
                <c:pt idx="8">
                  <c:v>6.8571428571428612</c:v>
                </c:pt>
                <c:pt idx="9">
                  <c:v>5.7142857142857189</c:v>
                </c:pt>
                <c:pt idx="10">
                  <c:v>4.5714285714285765</c:v>
                </c:pt>
                <c:pt idx="11">
                  <c:v>3.4285714285714337</c:v>
                </c:pt>
                <c:pt idx="12">
                  <c:v>2.2857142857142909</c:v>
                </c:pt>
                <c:pt idx="13">
                  <c:v>1.1428571428571481</c:v>
                </c:pt>
                <c:pt idx="14">
                  <c:v>5.3290705182007514E-15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60480"/>
        <c:axId val="94662016"/>
      </c:lineChart>
      <c:dateAx>
        <c:axId val="94660480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4662016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4662016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4660480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1 |  08.11 - 22.11.2012</a:t>
          </a:r>
          <a:endParaRPr lang="de-CH" sz="2400"/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85" zoomScaleNormal="85" workbookViewId="0">
      <selection activeCell="A18" sqref="A18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10</v>
      </c>
      <c r="B1" s="22" t="s">
        <v>11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19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12</v>
      </c>
      <c r="B5" s="46" t="s">
        <v>17</v>
      </c>
      <c r="C5" s="46" t="s">
        <v>18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24</v>
      </c>
    </row>
    <row r="6" spans="1:12" s="34" customFormat="1" ht="20.25" customHeight="1" x14ac:dyDescent="0.25">
      <c r="A6" s="27" t="s">
        <v>14</v>
      </c>
      <c r="B6" s="28">
        <v>5</v>
      </c>
      <c r="C6" s="28">
        <f>B6*$B$12</f>
        <v>4</v>
      </c>
      <c r="D6" s="29">
        <v>4</v>
      </c>
      <c r="E6" s="30">
        <f>C6-D6</f>
        <v>0</v>
      </c>
      <c r="F6" s="31">
        <f>IF(C6=0,0,(D6-C6)/C6)</f>
        <v>0</v>
      </c>
      <c r="G6" s="32">
        <v>4</v>
      </c>
      <c r="H6" s="33">
        <f t="shared" ref="H6:H10" si="0">(D6-G6)/D6</f>
        <v>0</v>
      </c>
    </row>
    <row r="7" spans="1:12" s="34" customFormat="1" ht="20.25" customHeight="1" x14ac:dyDescent="0.25">
      <c r="A7" s="27" t="s">
        <v>15</v>
      </c>
      <c r="B7" s="28">
        <v>5</v>
      </c>
      <c r="C7" s="28">
        <f t="shared" ref="C7:C9" si="1">B7*$B$12</f>
        <v>4</v>
      </c>
      <c r="D7" s="29">
        <v>4</v>
      </c>
      <c r="E7" s="30">
        <f t="shared" ref="E7:E9" si="2">C7-D7</f>
        <v>0</v>
      </c>
      <c r="F7" s="31">
        <f t="shared" ref="F7:F9" si="3">IF(C7=0,0,(D7-C7)/C7)</f>
        <v>0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16</v>
      </c>
      <c r="B8" s="28">
        <v>5</v>
      </c>
      <c r="C8" s="28">
        <f t="shared" si="1"/>
        <v>4</v>
      </c>
      <c r="D8" s="29">
        <v>5</v>
      </c>
      <c r="E8" s="30">
        <f t="shared" si="2"/>
        <v>-1</v>
      </c>
      <c r="F8" s="31">
        <f t="shared" si="3"/>
        <v>0.25</v>
      </c>
      <c r="G8" s="32">
        <v>3</v>
      </c>
      <c r="H8" s="33">
        <f t="shared" si="0"/>
        <v>0.4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4</v>
      </c>
      <c r="D9" s="29">
        <v>5</v>
      </c>
      <c r="E9" s="30">
        <f t="shared" si="2"/>
        <v>-1</v>
      </c>
      <c r="F9" s="31">
        <f t="shared" si="3"/>
        <v>0.25</v>
      </c>
      <c r="G9" s="32">
        <v>5</v>
      </c>
      <c r="H9" s="33">
        <f t="shared" si="0"/>
        <v>0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16</v>
      </c>
      <c r="D10" s="37">
        <f>SUM(D6:D9)</f>
        <v>18</v>
      </c>
      <c r="E10" s="37">
        <f>B10-D10</f>
        <v>2</v>
      </c>
      <c r="F10" s="38">
        <f>AVERAGE(F6:F9)</f>
        <v>0.125</v>
      </c>
      <c r="G10" s="36">
        <f>SUM(G6:G9)</f>
        <v>16</v>
      </c>
      <c r="H10" s="33">
        <f t="shared" si="0"/>
        <v>0.1111111111111111</v>
      </c>
    </row>
    <row r="12" spans="1:12" x14ac:dyDescent="0.25">
      <c r="A12" s="25" t="s">
        <v>13</v>
      </c>
      <c r="B12" s="39">
        <v>0.8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20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7" t="s">
        <v>21</v>
      </c>
      <c r="B17" s="58"/>
      <c r="C17" s="46" t="s">
        <v>22</v>
      </c>
      <c r="D17" s="47" t="s">
        <v>31</v>
      </c>
      <c r="E17" s="47" t="s">
        <v>23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25</v>
      </c>
      <c r="B18" s="45"/>
      <c r="C18" s="44" t="s">
        <v>30</v>
      </c>
      <c r="D18" s="28">
        <v>3</v>
      </c>
      <c r="E18" s="27" t="str">
        <f>A8</f>
        <v>Oliver Streuli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26</v>
      </c>
      <c r="B19" s="45"/>
      <c r="C19" s="44" t="s">
        <v>30</v>
      </c>
      <c r="D19" s="28">
        <v>3</v>
      </c>
      <c r="E19" s="27" t="str">
        <f>A6</f>
        <v>Roger Knecht</v>
      </c>
      <c r="G19"/>
      <c r="I19" s="16"/>
      <c r="J19" s="16"/>
      <c r="K19" s="16"/>
      <c r="L19" s="16"/>
    </row>
    <row r="20" spans="1:12" ht="18.75" x14ac:dyDescent="0.25">
      <c r="A20" s="45" t="s">
        <v>27</v>
      </c>
      <c r="B20" s="45"/>
      <c r="C20" s="44" t="s">
        <v>30</v>
      </c>
      <c r="D20" s="28">
        <v>3</v>
      </c>
      <c r="E20" s="27" t="str">
        <f>A7</f>
        <v>Markus Peloso</v>
      </c>
      <c r="G20"/>
      <c r="I20" s="16"/>
      <c r="J20" s="16"/>
      <c r="K20" s="16"/>
      <c r="L20" s="16"/>
    </row>
    <row r="21" spans="1:12" ht="18.75" x14ac:dyDescent="0.25">
      <c r="A21" s="51" t="s">
        <v>28</v>
      </c>
      <c r="B21" s="51"/>
      <c r="C21" s="52" t="s">
        <v>30</v>
      </c>
      <c r="D21" s="53">
        <v>1</v>
      </c>
      <c r="E21" s="54" t="str">
        <f>A8</f>
        <v>Oliver Streuli</v>
      </c>
      <c r="F21" s="55" t="s">
        <v>38</v>
      </c>
      <c r="G21"/>
      <c r="H21" s="42"/>
      <c r="I21" s="16"/>
      <c r="J21" s="16"/>
      <c r="K21" s="16"/>
      <c r="L21" s="16"/>
    </row>
    <row r="22" spans="1:12" ht="18.75" x14ac:dyDescent="0.25">
      <c r="A22" s="45" t="s">
        <v>29</v>
      </c>
      <c r="B22" s="45"/>
      <c r="C22" s="44" t="s">
        <v>30</v>
      </c>
      <c r="D22" s="28">
        <v>1</v>
      </c>
      <c r="E22" s="27" t="str">
        <f>A6</f>
        <v>Roger Knecht</v>
      </c>
      <c r="G22"/>
      <c r="I22" s="16"/>
      <c r="J22" s="16"/>
      <c r="K22" s="16"/>
      <c r="L22" s="16"/>
    </row>
    <row r="23" spans="1:12" ht="18.75" x14ac:dyDescent="0.25">
      <c r="A23" s="45" t="s">
        <v>29</v>
      </c>
      <c r="B23" s="45"/>
      <c r="C23" s="44" t="s">
        <v>30</v>
      </c>
      <c r="D23" s="28">
        <v>1</v>
      </c>
      <c r="E23" s="27" t="str">
        <f>A7</f>
        <v>Markus Peloso</v>
      </c>
      <c r="G23"/>
      <c r="I23" s="16"/>
      <c r="J23" s="16"/>
      <c r="K23" s="16"/>
      <c r="L23" s="16"/>
    </row>
    <row r="24" spans="1:12" ht="18.75" x14ac:dyDescent="0.25">
      <c r="A24" s="45" t="s">
        <v>29</v>
      </c>
      <c r="B24" s="45"/>
      <c r="C24" s="44" t="s">
        <v>30</v>
      </c>
      <c r="D24" s="28">
        <v>1</v>
      </c>
      <c r="E24" s="27" t="str">
        <f>A8</f>
        <v>Oliver Streuli</v>
      </c>
    </row>
    <row r="25" spans="1:12" ht="18.75" x14ac:dyDescent="0.25">
      <c r="A25" s="45" t="s">
        <v>29</v>
      </c>
      <c r="B25" s="45"/>
      <c r="C25" s="44" t="s">
        <v>30</v>
      </c>
      <c r="D25" s="28">
        <v>1</v>
      </c>
      <c r="E25" s="27" t="str">
        <f>A9</f>
        <v>David Elsener</v>
      </c>
    </row>
    <row r="26" spans="1:12" ht="18.75" x14ac:dyDescent="0.25">
      <c r="A26" s="45" t="s">
        <v>32</v>
      </c>
      <c r="B26" s="45"/>
      <c r="C26" s="44" t="s">
        <v>30</v>
      </c>
      <c r="D26" s="28">
        <v>4</v>
      </c>
      <c r="E26" s="27" t="str">
        <f>A9</f>
        <v>David Elsener</v>
      </c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6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C35" sqref="C35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16</v>
      </c>
      <c r="M1" s="6"/>
    </row>
    <row r="2" spans="1:13" x14ac:dyDescent="0.25">
      <c r="H2" s="11" t="s">
        <v>36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33</v>
      </c>
      <c r="D4" s="14" t="s">
        <v>34</v>
      </c>
      <c r="E4" s="15" t="s">
        <v>35</v>
      </c>
      <c r="F4" s="10"/>
      <c r="H4" s="15"/>
      <c r="I4" s="56" t="s">
        <v>37</v>
      </c>
    </row>
    <row r="5" spans="1:13" x14ac:dyDescent="0.25">
      <c r="A5" s="4">
        <v>41221</v>
      </c>
      <c r="B5" s="1">
        <v>0</v>
      </c>
      <c r="C5" s="7">
        <f>Iterationsplan!$G$10</f>
        <v>16</v>
      </c>
      <c r="D5" s="7">
        <v>0</v>
      </c>
      <c r="E5" s="49">
        <f>C5-D5</f>
        <v>16</v>
      </c>
      <c r="F5" s="2"/>
      <c r="I5" s="50">
        <f>C5</f>
        <v>16</v>
      </c>
    </row>
    <row r="6" spans="1:13" x14ac:dyDescent="0.25">
      <c r="A6" s="4">
        <f>A5+1</f>
        <v>41222</v>
      </c>
      <c r="B6" s="3">
        <f>B5+1</f>
        <v>1</v>
      </c>
      <c r="C6" s="7">
        <f>E5</f>
        <v>16</v>
      </c>
      <c r="D6" s="7">
        <v>0</v>
      </c>
      <c r="E6" s="49">
        <f t="shared" ref="E6:E19" si="0">C6-D6</f>
        <v>16</v>
      </c>
      <c r="F6" s="2"/>
      <c r="I6" s="50">
        <f t="shared" ref="I6:I19" si="1">I5-TEAM_CAPACITY/$B$19</f>
        <v>14.857142857142858</v>
      </c>
    </row>
    <row r="7" spans="1:13" x14ac:dyDescent="0.25">
      <c r="A7" s="4">
        <f t="shared" ref="A7:A19" si="2">A6+1</f>
        <v>41223</v>
      </c>
      <c r="B7" s="3">
        <f t="shared" ref="B7:B19" si="3">B6+1</f>
        <v>2</v>
      </c>
      <c r="C7" s="7">
        <f t="shared" ref="C7:C20" si="4">E6</f>
        <v>16</v>
      </c>
      <c r="D7" s="7">
        <v>3</v>
      </c>
      <c r="E7" s="49">
        <f t="shared" si="0"/>
        <v>13</v>
      </c>
      <c r="F7" s="2"/>
      <c r="I7" s="50">
        <f t="shared" si="1"/>
        <v>13.714285714285715</v>
      </c>
    </row>
    <row r="8" spans="1:13" x14ac:dyDescent="0.25">
      <c r="A8" s="4">
        <f t="shared" si="2"/>
        <v>41224</v>
      </c>
      <c r="B8" s="3">
        <f t="shared" si="3"/>
        <v>3</v>
      </c>
      <c r="C8" s="7">
        <f t="shared" si="4"/>
        <v>13</v>
      </c>
      <c r="D8" s="7">
        <v>4</v>
      </c>
      <c r="E8" s="49">
        <f t="shared" si="0"/>
        <v>9</v>
      </c>
      <c r="F8" s="2"/>
      <c r="I8" s="50">
        <f t="shared" si="1"/>
        <v>12.571428571428573</v>
      </c>
    </row>
    <row r="9" spans="1:13" x14ac:dyDescent="0.25">
      <c r="A9" s="4">
        <f t="shared" si="2"/>
        <v>41225</v>
      </c>
      <c r="B9" s="3">
        <f t="shared" si="3"/>
        <v>4</v>
      </c>
      <c r="C9" s="7">
        <f t="shared" si="4"/>
        <v>9</v>
      </c>
      <c r="D9" s="7">
        <v>0</v>
      </c>
      <c r="E9" s="49">
        <f t="shared" si="0"/>
        <v>9</v>
      </c>
      <c r="F9" s="2"/>
      <c r="I9" s="50">
        <f t="shared" si="1"/>
        <v>11.428571428571431</v>
      </c>
    </row>
    <row r="10" spans="1:13" x14ac:dyDescent="0.25">
      <c r="A10" s="4">
        <f t="shared" si="2"/>
        <v>41226</v>
      </c>
      <c r="B10" s="3">
        <f t="shared" si="3"/>
        <v>5</v>
      </c>
      <c r="C10" s="7">
        <f t="shared" si="4"/>
        <v>9</v>
      </c>
      <c r="D10" s="7">
        <v>0</v>
      </c>
      <c r="E10" s="49">
        <f t="shared" si="0"/>
        <v>9</v>
      </c>
      <c r="F10" s="2"/>
      <c r="I10" s="50">
        <f t="shared" si="1"/>
        <v>10.285714285714288</v>
      </c>
    </row>
    <row r="11" spans="1:13" x14ac:dyDescent="0.25">
      <c r="A11" s="4">
        <f t="shared" si="2"/>
        <v>41227</v>
      </c>
      <c r="B11" s="3">
        <f t="shared" si="3"/>
        <v>6</v>
      </c>
      <c r="C11" s="7">
        <f t="shared" si="4"/>
        <v>9</v>
      </c>
      <c r="D11" s="7">
        <v>0</v>
      </c>
      <c r="E11" s="49">
        <f t="shared" si="0"/>
        <v>9</v>
      </c>
      <c r="F11" s="2"/>
      <c r="I11" s="50">
        <f t="shared" si="1"/>
        <v>9.1428571428571459</v>
      </c>
    </row>
    <row r="12" spans="1:13" x14ac:dyDescent="0.25">
      <c r="A12" s="4">
        <f t="shared" si="2"/>
        <v>41228</v>
      </c>
      <c r="B12" s="3">
        <f t="shared" si="3"/>
        <v>7</v>
      </c>
      <c r="C12" s="7">
        <f t="shared" si="4"/>
        <v>9</v>
      </c>
      <c r="D12" s="7">
        <v>1</v>
      </c>
      <c r="E12" s="49">
        <f t="shared" si="0"/>
        <v>8</v>
      </c>
      <c r="F12" s="2"/>
      <c r="I12" s="50">
        <f t="shared" si="1"/>
        <v>8.0000000000000036</v>
      </c>
    </row>
    <row r="13" spans="1:13" x14ac:dyDescent="0.25">
      <c r="A13" s="4">
        <f t="shared" si="2"/>
        <v>41229</v>
      </c>
      <c r="B13" s="3">
        <f t="shared" si="3"/>
        <v>8</v>
      </c>
      <c r="C13" s="7">
        <f t="shared" si="4"/>
        <v>8</v>
      </c>
      <c r="D13" s="7">
        <v>2</v>
      </c>
      <c r="E13" s="49">
        <f t="shared" si="0"/>
        <v>6</v>
      </c>
      <c r="F13" s="2"/>
      <c r="I13" s="50">
        <f t="shared" si="1"/>
        <v>6.8571428571428612</v>
      </c>
    </row>
    <row r="14" spans="1:13" x14ac:dyDescent="0.25">
      <c r="A14" s="4">
        <f t="shared" si="2"/>
        <v>41230</v>
      </c>
      <c r="B14" s="3">
        <f t="shared" si="3"/>
        <v>9</v>
      </c>
      <c r="C14" s="7">
        <f t="shared" si="4"/>
        <v>6</v>
      </c>
      <c r="D14" s="7">
        <v>3</v>
      </c>
      <c r="E14" s="49">
        <f t="shared" si="0"/>
        <v>3</v>
      </c>
      <c r="F14" s="2"/>
      <c r="I14" s="50">
        <f t="shared" si="1"/>
        <v>5.7142857142857189</v>
      </c>
    </row>
    <row r="15" spans="1:13" x14ac:dyDescent="0.25">
      <c r="A15" s="4">
        <f t="shared" si="2"/>
        <v>41231</v>
      </c>
      <c r="B15" s="3">
        <f t="shared" si="3"/>
        <v>10</v>
      </c>
      <c r="C15" s="7">
        <f t="shared" si="4"/>
        <v>3</v>
      </c>
      <c r="D15" s="7">
        <v>0</v>
      </c>
      <c r="E15" s="49">
        <f t="shared" si="0"/>
        <v>3</v>
      </c>
      <c r="F15" s="2"/>
      <c r="I15" s="50">
        <f t="shared" si="1"/>
        <v>4.5714285714285765</v>
      </c>
    </row>
    <row r="16" spans="1:13" x14ac:dyDescent="0.25">
      <c r="A16" s="4">
        <f t="shared" si="2"/>
        <v>41232</v>
      </c>
      <c r="B16" s="3">
        <f t="shared" si="3"/>
        <v>11</v>
      </c>
      <c r="C16" s="7">
        <f t="shared" si="4"/>
        <v>3</v>
      </c>
      <c r="D16" s="7">
        <v>3</v>
      </c>
      <c r="E16" s="49">
        <f t="shared" si="0"/>
        <v>0</v>
      </c>
      <c r="F16" s="2"/>
      <c r="I16" s="50">
        <f t="shared" si="1"/>
        <v>3.4285714285714337</v>
      </c>
    </row>
    <row r="17" spans="1:9" x14ac:dyDescent="0.25">
      <c r="A17" s="4">
        <f t="shared" si="2"/>
        <v>41233</v>
      </c>
      <c r="B17" s="3">
        <f t="shared" si="3"/>
        <v>12</v>
      </c>
      <c r="C17" s="7">
        <f t="shared" si="4"/>
        <v>0</v>
      </c>
      <c r="D17" s="7">
        <v>0</v>
      </c>
      <c r="E17" s="49">
        <f t="shared" si="0"/>
        <v>0</v>
      </c>
      <c r="F17" s="2"/>
      <c r="I17" s="50">
        <f t="shared" si="1"/>
        <v>2.2857142857142909</v>
      </c>
    </row>
    <row r="18" spans="1:9" x14ac:dyDescent="0.25">
      <c r="A18" s="4">
        <f t="shared" si="2"/>
        <v>41234</v>
      </c>
      <c r="B18" s="3">
        <f t="shared" si="3"/>
        <v>13</v>
      </c>
      <c r="C18" s="7">
        <f t="shared" si="4"/>
        <v>0</v>
      </c>
      <c r="D18" s="7">
        <v>0</v>
      </c>
      <c r="E18" s="49">
        <f t="shared" si="0"/>
        <v>0</v>
      </c>
      <c r="F18" s="2"/>
      <c r="I18" s="50">
        <f t="shared" si="1"/>
        <v>1.1428571428571481</v>
      </c>
    </row>
    <row r="19" spans="1:9" x14ac:dyDescent="0.25">
      <c r="A19" s="4">
        <f t="shared" si="2"/>
        <v>41235</v>
      </c>
      <c r="B19" s="3">
        <f t="shared" si="3"/>
        <v>14</v>
      </c>
      <c r="C19" s="7">
        <f t="shared" si="4"/>
        <v>0</v>
      </c>
      <c r="D19" s="7">
        <v>0</v>
      </c>
      <c r="E19" s="49">
        <f t="shared" si="0"/>
        <v>0</v>
      </c>
      <c r="F19" s="2"/>
      <c r="I19" s="50">
        <f t="shared" si="1"/>
        <v>5.3290705182007514E-15</v>
      </c>
    </row>
    <row r="20" spans="1:9" x14ac:dyDescent="0.25">
      <c r="A20" s="5" t="s">
        <v>2</v>
      </c>
      <c r="B20" s="8">
        <f>B19+1</f>
        <v>15</v>
      </c>
      <c r="C20" s="7">
        <f t="shared" si="4"/>
        <v>0</v>
      </c>
      <c r="D20" s="7">
        <v>0</v>
      </c>
      <c r="E20" s="19"/>
      <c r="F20" s="2"/>
      <c r="I20" s="50"/>
    </row>
    <row r="21" spans="1:9" x14ac:dyDescent="0.25">
      <c r="C21" s="16"/>
      <c r="D21" s="16"/>
      <c r="I21" s="3"/>
    </row>
    <row r="22" spans="1:9" x14ac:dyDescent="0.25">
      <c r="C22" s="16"/>
      <c r="D22" s="16"/>
      <c r="E22" s="12"/>
      <c r="F22" s="12"/>
      <c r="I22" s="3"/>
    </row>
    <row r="23" spans="1:9" x14ac:dyDescent="0.25">
      <c r="C23" s="12"/>
      <c r="D23" s="12"/>
      <c r="E23" s="12"/>
      <c r="F23" s="12"/>
      <c r="I23" s="3"/>
    </row>
    <row r="24" spans="1:9" x14ac:dyDescent="0.25">
      <c r="C24" s="12"/>
      <c r="D24" s="12"/>
      <c r="E24" s="12"/>
      <c r="F24" s="12"/>
      <c r="I24" s="3"/>
    </row>
    <row r="25" spans="1:9" x14ac:dyDescent="0.25">
      <c r="A25" s="4"/>
      <c r="C25" s="12"/>
      <c r="D25" s="12"/>
      <c r="E25" s="12"/>
      <c r="F25" s="12"/>
    </row>
    <row r="26" spans="1:9" x14ac:dyDescent="0.25">
      <c r="C26" s="12"/>
      <c r="D26" s="12"/>
      <c r="E26" s="12"/>
      <c r="F26" s="12"/>
    </row>
    <row r="27" spans="1:9" x14ac:dyDescent="0.25">
      <c r="C27" s="12"/>
      <c r="D27" s="12"/>
      <c r="E27" s="12"/>
      <c r="F27" s="12"/>
    </row>
    <row r="28" spans="1:9" x14ac:dyDescent="0.25">
      <c r="C28" s="12"/>
      <c r="D28" s="12"/>
      <c r="E28" s="12"/>
      <c r="F28" s="12"/>
    </row>
    <row r="29" spans="1:9" x14ac:dyDescent="0.25">
      <c r="C29" s="12"/>
      <c r="D29" s="12"/>
      <c r="E29" s="12"/>
      <c r="F29" s="12"/>
    </row>
    <row r="30" spans="1:9" x14ac:dyDescent="0.25">
      <c r="C30" s="12"/>
      <c r="D30" s="12"/>
      <c r="E30" s="12"/>
      <c r="F30" s="12"/>
    </row>
    <row r="31" spans="1:9" x14ac:dyDescent="0.25">
      <c r="C31" s="12"/>
      <c r="D31" s="12"/>
      <c r="E31" s="12"/>
      <c r="F31" s="12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2012-11-19T20:44:10Z</dcterms:modified>
</cp:coreProperties>
</file>