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24240" windowHeight="13680"/>
  </bookViews>
  <sheets>
    <sheet name="Übersicht" sheetId="5" r:id="rId1"/>
    <sheet name="Iteration 1" sheetId="4" r:id="rId2"/>
    <sheet name="Burndown 1" sheetId="2" r:id="rId3"/>
  </sheets>
  <definedNames>
    <definedName name="Arbeitszeit" localSheetId="1">'Iteration 1'!#REF!</definedName>
    <definedName name="Arbeitszeit" localSheetId="0">Übersicht!#REF!</definedName>
    <definedName name="End" localSheetId="0">'Burndown 1'!#REF!</definedName>
    <definedName name="End">'Burndown 1'!#REF!</definedName>
    <definedName name="INITIAL_TIME_SPENT" localSheetId="0">'Burndown 1'!#REF!</definedName>
    <definedName name="INITIAL_TIME_SPENT">'Burndown 1'!#REF!</definedName>
    <definedName name="NUMDAYS">'Burndown 1'!$B$26</definedName>
    <definedName name="Overhead" localSheetId="1">'Iteration 1'!#REF!</definedName>
    <definedName name="Overhead" localSheetId="0">Übersicht!#REF!</definedName>
    <definedName name="Overhead_Externe_MA" localSheetId="0">Übersicht!#REF!</definedName>
    <definedName name="Overhead_Externe_MA">'Iteration 1'!#REF!</definedName>
    <definedName name="PROGRESSPERDAY" localSheetId="0">'Burndown 1'!#REF!</definedName>
    <definedName name="PROGRESSPERDAY">'Burndown 1'!#REF!</definedName>
    <definedName name="Reserve" localSheetId="0">Übersicht!#REF!</definedName>
    <definedName name="Reserve">'Iteration 1'!#REF!</definedName>
    <definedName name="Sprintdauer" localSheetId="1">'Iteration 1'!#REF!</definedName>
    <definedName name="Sprintdauer" localSheetId="0">Übersicht!#REF!</definedName>
    <definedName name="SUMTASKS">'Burndown 1'!$I$2</definedName>
    <definedName name="TEAM_CAPACITY">'Burndown 1'!$I$1</definedName>
    <definedName name="TOLERANCE">'Burndown 1'!$M$1</definedName>
    <definedName name="TOTALWEIGHT" localSheetId="0">'Burndown 1'!#REF!</definedName>
    <definedName name="TOTALWEIGHT">'Burndown 1'!#REF!</definedName>
    <definedName name="Velocity" localSheetId="0">Übersicht!#REF!</definedName>
    <definedName name="Velocity">'Iteration 1'!#REF!</definedName>
  </definedNames>
  <calcPr calcId="145621"/>
</workbook>
</file>

<file path=xl/calcChain.xml><?xml version="1.0" encoding="utf-8"?>
<calcChain xmlns="http://schemas.openxmlformats.org/spreadsheetml/2006/main">
  <c r="I7" i="2" l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6" i="2"/>
  <c r="C5" i="2"/>
  <c r="I2" i="2"/>
  <c r="D7" i="4"/>
  <c r="C7" i="4"/>
  <c r="C6" i="4"/>
  <c r="D6" i="4" s="1"/>
  <c r="C24" i="4"/>
  <c r="B26" i="2"/>
  <c r="B20" i="2"/>
  <c r="B21" i="2" s="1"/>
  <c r="B22" i="2" s="1"/>
  <c r="B23" i="2" s="1"/>
  <c r="B24" i="2" s="1"/>
  <c r="B25" i="2" s="1"/>
  <c r="E11" i="5"/>
  <c r="D11" i="5"/>
  <c r="B15" i="2" l="1"/>
  <c r="B16" i="2" s="1"/>
  <c r="B17" i="2" s="1"/>
  <c r="B18" i="2" s="1"/>
  <c r="B19" i="2" s="1"/>
  <c r="B8" i="4" l="1"/>
  <c r="I1" i="2" s="1"/>
  <c r="C8" i="4"/>
  <c r="D8" i="4" s="1"/>
  <c r="E5" i="2" l="1"/>
  <c r="C6" i="2" s="1"/>
  <c r="E6" i="2" s="1"/>
  <c r="C7" i="2" s="1"/>
  <c r="E7" i="2" s="1"/>
  <c r="C8" i="2" s="1"/>
  <c r="E8" i="2" s="1"/>
  <c r="C9" i="2" s="1"/>
  <c r="E9" i="2" s="1"/>
  <c r="C10" i="2" s="1"/>
  <c r="E10" i="2" s="1"/>
  <c r="C11" i="2" s="1"/>
  <c r="E11" i="2" s="1"/>
  <c r="C12" i="2" s="1"/>
  <c r="E12" i="2" s="1"/>
  <c r="C13" i="2" s="1"/>
  <c r="E13" i="2" s="1"/>
  <c r="C14" i="2" s="1"/>
  <c r="E14" i="2" s="1"/>
  <c r="C15" i="2" s="1"/>
  <c r="E15" i="2" s="1"/>
  <c r="C16" i="2" s="1"/>
  <c r="E16" i="2" s="1"/>
  <c r="C17" i="2" s="1"/>
  <c r="E17" i="2" s="1"/>
  <c r="C18" i="2" s="1"/>
  <c r="E18" i="2" s="1"/>
  <c r="C19" i="2" s="1"/>
  <c r="E19" i="2" s="1"/>
  <c r="I5" i="2"/>
  <c r="C20" i="2" l="1"/>
  <c r="E20" i="2" s="1"/>
  <c r="C21" i="2" s="1"/>
  <c r="E21" i="2" s="1"/>
  <c r="C22" i="2" s="1"/>
  <c r="E22" i="2" s="1"/>
  <c r="C23" i="2" s="1"/>
  <c r="E23" i="2" s="1"/>
  <c r="C24" i="2" s="1"/>
  <c r="E24" i="2" s="1"/>
  <c r="C25" i="2" s="1"/>
  <c r="E25" i="2" s="1"/>
  <c r="C26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B6" i="2" l="1"/>
  <c r="B7" i="2" l="1"/>
  <c r="B8" i="2" l="1"/>
  <c r="B9" i="2" l="1"/>
  <c r="B10" i="2" s="1"/>
  <c r="B11" i="2" s="1"/>
  <c r="B12" i="2" s="1"/>
  <c r="B13" i="2" s="1"/>
  <c r="B14" i="2" s="1"/>
</calcChain>
</file>

<file path=xl/sharedStrings.xml><?xml version="1.0" encoding="utf-8"?>
<sst xmlns="http://schemas.openxmlformats.org/spreadsheetml/2006/main" count="41" uniqueCount="41">
  <si>
    <t xml:space="preserve"> Tag</t>
  </si>
  <si>
    <t>Teamkapazität</t>
  </si>
  <si>
    <t>End</t>
  </si>
  <si>
    <t>#</t>
  </si>
  <si>
    <t>Rest-aufwand</t>
  </si>
  <si>
    <t>David Elsener</t>
  </si>
  <si>
    <t>Total</t>
  </si>
  <si>
    <t>Iteration 1</t>
  </si>
  <si>
    <t>Mitglieder</t>
  </si>
  <si>
    <t>Roger Knecht</t>
  </si>
  <si>
    <t>Ressourcen</t>
  </si>
  <si>
    <t>Geplante Tasks</t>
  </si>
  <si>
    <t>Verantwortlicher</t>
  </si>
  <si>
    <t>Fortschritt</t>
  </si>
  <si>
    <t>Aufwand</t>
  </si>
  <si>
    <t xml:space="preserve">Restaufwand </t>
  </si>
  <si>
    <t>Aufgewendete Zeit</t>
  </si>
  <si>
    <t>Verbleibender Aufwand</t>
  </si>
  <si>
    <t>Aufwand (Iterationsstart)</t>
  </si>
  <si>
    <t>Ideallinie</t>
  </si>
  <si>
    <t>Software Projekt 2</t>
  </si>
  <si>
    <t>Roger Knecht, David Elsener</t>
  </si>
  <si>
    <t>Iterationsplanung</t>
  </si>
  <si>
    <t>Geplanter Aufwand RK</t>
  </si>
  <si>
    <t>Geplanter Aufwand DEL</t>
  </si>
  <si>
    <t>Nr.</t>
  </si>
  <si>
    <t>Zeitraum</t>
  </si>
  <si>
    <t>Bemerkung</t>
  </si>
  <si>
    <t>22.03 - 11.04</t>
  </si>
  <si>
    <t>12.04 - 02.05</t>
  </si>
  <si>
    <t>03.05 - 24.05</t>
  </si>
  <si>
    <t>RK: Militär, 08.04 - 11.04</t>
  </si>
  <si>
    <t>RK: Militär, 12.04 - 28.04; DEL: Zivilschutz</t>
  </si>
  <si>
    <t>(22.03. - 11.04.2013)</t>
  </si>
  <si>
    <t>Task</t>
  </si>
  <si>
    <t xml:space="preserve">Total </t>
  </si>
  <si>
    <t>Verfügbare Zeit</t>
  </si>
  <si>
    <t>Aufgewendete Zeit RK</t>
  </si>
  <si>
    <t>Aufgewendete Zeit DEL</t>
  </si>
  <si>
    <t>Streuli Baby hüten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</si>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</sst>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[$-807]ddd\,\ d/mmm"/>
    <numFmt numFmtId="166" formatCode="0.0%"/>
    <numFmt numFmtId="167" formatCode="[h]:mm"/>
  </numFmts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26"/>
      <color theme="1" tint="0.249977111117893"/>
      <name val="Candara"/>
      <family val="2"/>
    </font>
    <font>
      <sz val="11"/>
      <color theme="4"/>
      <name val="Calibri"/>
      <family val="2"/>
      <scheme val="minor"/>
    </font>
    <font>
      <b/>
      <i/>
      <sz val="26"/>
      <color theme="0" tint="-0.499984740745262"/>
      <name val="Candara"/>
      <family val="2"/>
    </font>
    <font>
      <i/>
      <sz val="26"/>
      <color theme="0" tint="-0.499984740745262"/>
      <name val="Candara"/>
      <family val="2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0" tint="-0.499984740745262"/>
      <name val="Candara"/>
      <family val="2"/>
    </font>
    <font>
      <b/>
      <sz val="12"/>
      <color theme="1"/>
      <name val="Calibri"/>
      <family val="2"/>
      <scheme val="minor"/>
    </font>
    <font>
      <b/>
      <strike/>
      <sz val="14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i/>
      <sz val="18"/>
      <color theme="1" tint="0.249977111117893"/>
      <name val="Candara"/>
      <family val="2"/>
    </font>
    <font>
      <b/>
      <sz val="14"/>
      <color rgb="FF5F5F5F"/>
      <name val="Candara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DCDDD5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" fontId="0" fillId="0" borderId="0" xfId="0" applyNumberFormat="1" applyBorder="1" applyAlignment="1">
      <alignment horizontal="right" vertical="center"/>
    </xf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4" fontId="0" fillId="2" borderId="1" xfId="0" applyNumberFormat="1" applyFill="1" applyBorder="1" applyAlignment="1">
      <alignment horizontal="right" vertical="center"/>
    </xf>
    <xf numFmtId="0" fontId="0" fillId="3" borderId="0" xfId="0" applyFill="1" applyAlignment="1">
      <alignment wrapText="1"/>
    </xf>
    <xf numFmtId="1" fontId="1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right"/>
    </xf>
    <xf numFmtId="167" fontId="0" fillId="0" borderId="0" xfId="0" applyNumberFormat="1"/>
    <xf numFmtId="1" fontId="1" fillId="3" borderId="0" xfId="0" applyNumberFormat="1" applyFont="1" applyFill="1" applyBorder="1" applyAlignment="1">
      <alignment horizontal="right" textRotation="90" wrapText="1"/>
    </xf>
    <xf numFmtId="1" fontId="1" fillId="3" borderId="0" xfId="0" applyNumberFormat="1" applyFont="1" applyFill="1" applyBorder="1" applyAlignment="1">
      <alignment textRotation="90" wrapText="1"/>
    </xf>
    <xf numFmtId="0" fontId="1" fillId="3" borderId="0" xfId="0" applyFont="1" applyFill="1" applyAlignment="1">
      <alignment textRotation="90" wrapText="1"/>
    </xf>
    <xf numFmtId="2" fontId="0" fillId="0" borderId="0" xfId="0" applyNumberFormat="1"/>
    <xf numFmtId="2" fontId="0" fillId="2" borderId="1" xfId="0" applyNumberFormat="1" applyFill="1" applyBorder="1" applyAlignment="1">
      <alignment horizontal="right"/>
    </xf>
    <xf numFmtId="2" fontId="0" fillId="2" borderId="1" xfId="0" applyNumberFormat="1" applyFill="1" applyBorder="1"/>
    <xf numFmtId="164" fontId="0" fillId="0" borderId="0" xfId="0" applyNumberFormat="1" applyAlignment="1">
      <alignment horizontal="righ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5" fillId="0" borderId="0" xfId="0" applyFont="1"/>
    <xf numFmtId="0" fontId="1" fillId="0" borderId="0" xfId="0" applyFont="1"/>
    <xf numFmtId="0" fontId="8" fillId="0" borderId="0" xfId="0" applyFont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164" fontId="9" fillId="6" borderId="6" xfId="0" applyNumberFormat="1" applyFont="1" applyFill="1" applyBorder="1" applyAlignment="1">
      <alignment vertical="center"/>
    </xf>
    <xf numFmtId="164" fontId="10" fillId="0" borderId="5" xfId="0" applyNumberFormat="1" applyFont="1" applyBorder="1" applyAlignment="1">
      <alignment horizontal="left" vertical="center"/>
    </xf>
    <xf numFmtId="166" fontId="1" fillId="0" borderId="5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7" borderId="7" xfId="0" applyFill="1" applyBorder="1"/>
    <xf numFmtId="164" fontId="9" fillId="7" borderId="8" xfId="0" applyNumberFormat="1" applyFont="1" applyFill="1" applyBorder="1"/>
    <xf numFmtId="9" fontId="0" fillId="0" borderId="0" xfId="0" applyNumberFormat="1" applyAlignment="1">
      <alignment horizontal="right"/>
    </xf>
    <xf numFmtId="9" fontId="5" fillId="0" borderId="0" xfId="0" applyNumberFormat="1" applyFont="1"/>
    <xf numFmtId="9" fontId="1" fillId="0" borderId="0" xfId="0" applyNumberFormat="1" applyFont="1"/>
    <xf numFmtId="0" fontId="11" fillId="0" borderId="0" xfId="0" applyFont="1" applyAlignment="1"/>
    <xf numFmtId="0" fontId="3" fillId="5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164" fontId="1" fillId="0" borderId="0" xfId="0" applyNumberFormat="1" applyFont="1" applyAlignment="1">
      <alignment horizontal="right"/>
    </xf>
    <xf numFmtId="1" fontId="2" fillId="0" borderId="0" xfId="0" applyNumberFormat="1" applyFont="1"/>
    <xf numFmtId="0" fontId="0" fillId="3" borderId="0" xfId="0" applyFont="1" applyFill="1" applyAlignment="1">
      <alignment textRotation="90" wrapText="1"/>
    </xf>
    <xf numFmtId="0" fontId="15" fillId="0" borderId="0" xfId="0" applyFont="1" applyAlignment="1">
      <alignment horizontal="left"/>
    </xf>
    <xf numFmtId="0" fontId="9" fillId="2" borderId="4" xfId="0" applyFont="1" applyFill="1" applyBorder="1" applyAlignment="1">
      <alignment vertical="center"/>
    </xf>
    <xf numFmtId="0" fontId="16" fillId="0" borderId="0" xfId="0" applyFont="1" applyAlignment="1"/>
    <xf numFmtId="164" fontId="9" fillId="6" borderId="6" xfId="0" applyNumberFormat="1" applyFont="1" applyFill="1" applyBorder="1" applyAlignment="1">
      <alignment vertical="center" wrapText="1"/>
    </xf>
    <xf numFmtId="164" fontId="9" fillId="0" borderId="0" xfId="0" applyNumberFormat="1" applyFont="1"/>
    <xf numFmtId="164" fontId="9" fillId="0" borderId="0" xfId="0" applyNumberFormat="1" applyFont="1" applyAlignment="1">
      <alignment horizontal="right"/>
    </xf>
    <xf numFmtId="164" fontId="9" fillId="6" borderId="9" xfId="0" applyNumberFormat="1" applyFont="1" applyFill="1" applyBorder="1" applyAlignment="1">
      <alignment vertical="center"/>
    </xf>
    <xf numFmtId="0" fontId="3" fillId="4" borderId="10" xfId="0" applyFont="1" applyFill="1" applyBorder="1" applyAlignment="1">
      <alignment horizontal="left" vertical="center" wrapText="1"/>
    </xf>
    <xf numFmtId="164" fontId="9" fillId="6" borderId="10" xfId="0" applyNumberFormat="1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164" fontId="13" fillId="6" borderId="10" xfId="0" applyNumberFormat="1" applyFont="1" applyFill="1" applyBorder="1" applyAlignment="1">
      <alignment vertical="center"/>
    </xf>
    <xf numFmtId="0" fontId="14" fillId="2" borderId="10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left" vertical="center" wrapText="1"/>
    </xf>
    <xf numFmtId="0" fontId="3" fillId="5" borderId="12" xfId="0" applyFont="1" applyFill="1" applyBorder="1" applyAlignment="1">
      <alignment horizontal="left" vertical="center" wrapText="1"/>
    </xf>
    <xf numFmtId="164" fontId="9" fillId="6" borderId="13" xfId="0" applyNumberFormat="1" applyFont="1" applyFill="1" applyBorder="1" applyAlignment="1">
      <alignment vertical="center"/>
    </xf>
    <xf numFmtId="0" fontId="9" fillId="0" borderId="0" xfId="0" applyFont="1" applyAlignment="1">
      <alignment horizontal="left"/>
    </xf>
    <xf numFmtId="0" fontId="12" fillId="2" borderId="10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5F5F5F"/>
      <color rgb="FFFFCC00"/>
      <color rgb="FFFF5050"/>
      <color rgb="FFA83A54"/>
      <color rgb="FF845E67"/>
      <color rgb="FFB3879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C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9069793980504834E-2"/>
          <c:y val="9.8618800029205728E-2"/>
          <c:w val="0.88910135428181847"/>
          <c:h val="0.78125041300530507"/>
        </c:manualLayout>
      </c:layout>
      <c:lineChart>
        <c:grouping val="standard"/>
        <c:varyColors val="0"/>
        <c:ser>
          <c:idx val="1"/>
          <c:order val="0"/>
          <c:dLbls>
            <c:numFmt formatCode="#,##0" sourceLinked="0"/>
            <c:spPr>
              <a:solidFill>
                <a:srgbClr val="A83A54"/>
              </a:solidFill>
            </c:spPr>
            <c:txPr>
              <a:bodyPr/>
              <a:lstStyle/>
              <a:p>
                <a:pPr>
                  <a:defRPr sz="900" b="1">
                    <a:solidFill>
                      <a:schemeClr val="bg1"/>
                    </a:solidFill>
                  </a:defRPr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trendline>
            <c:spPr>
              <a:ln w="12700">
                <a:solidFill>
                  <a:srgbClr val="A83A54"/>
                </a:solidFill>
                <a:prstDash val="sysDash"/>
                <a:tailEnd type="triangle"/>
              </a:ln>
              <a:effectLst/>
            </c:spPr>
            <c:trendlineType val="linear"/>
            <c:dispRSqr val="0"/>
            <c:dispEq val="0"/>
          </c:trendline>
          <c:cat>
            <c:numRef>
              <c:f>'Burndown 1'!$A$5:$A$25</c:f>
              <c:numCache>
                <c:formatCode>[$-807]ddd\,\ d/mmm</c:formatCode>
                <c:ptCount val="21"/>
                <c:pt idx="0">
                  <c:v>41355</c:v>
                </c:pt>
                <c:pt idx="1">
                  <c:v>41356</c:v>
                </c:pt>
                <c:pt idx="2">
                  <c:v>41357</c:v>
                </c:pt>
                <c:pt idx="3">
                  <c:v>41358</c:v>
                </c:pt>
                <c:pt idx="4">
                  <c:v>41359</c:v>
                </c:pt>
                <c:pt idx="5">
                  <c:v>41360</c:v>
                </c:pt>
                <c:pt idx="6">
                  <c:v>41361</c:v>
                </c:pt>
                <c:pt idx="7">
                  <c:v>41362</c:v>
                </c:pt>
                <c:pt idx="8">
                  <c:v>41363</c:v>
                </c:pt>
                <c:pt idx="9">
                  <c:v>41364</c:v>
                </c:pt>
                <c:pt idx="10">
                  <c:v>41365</c:v>
                </c:pt>
                <c:pt idx="11">
                  <c:v>41366</c:v>
                </c:pt>
                <c:pt idx="12">
                  <c:v>41367</c:v>
                </c:pt>
                <c:pt idx="13">
                  <c:v>41368</c:v>
                </c:pt>
                <c:pt idx="14">
                  <c:v>41369</c:v>
                </c:pt>
                <c:pt idx="15">
                  <c:v>41370</c:v>
                </c:pt>
                <c:pt idx="16">
                  <c:v>41371</c:v>
                </c:pt>
                <c:pt idx="17">
                  <c:v>41372</c:v>
                </c:pt>
                <c:pt idx="18">
                  <c:v>41373</c:v>
                </c:pt>
                <c:pt idx="19">
                  <c:v>41374</c:v>
                </c:pt>
                <c:pt idx="20">
                  <c:v>41375</c:v>
                </c:pt>
              </c:numCache>
            </c:numRef>
          </c:cat>
          <c:val>
            <c:numRef>
              <c:f>'Burndown 1'!$C$5:$C$26</c:f>
              <c:numCache>
                <c:formatCode>0.0</c:formatCode>
                <c:ptCount val="22"/>
                <c:pt idx="0">
                  <c:v>38</c:v>
                </c:pt>
                <c:pt idx="1">
                  <c:v>38</c:v>
                </c:pt>
                <c:pt idx="2">
                  <c:v>38</c:v>
                </c:pt>
                <c:pt idx="3">
                  <c:v>38</c:v>
                </c:pt>
                <c:pt idx="4">
                  <c:v>32</c:v>
                </c:pt>
                <c:pt idx="5">
                  <c:v>32</c:v>
                </c:pt>
                <c:pt idx="6">
                  <c:v>32</c:v>
                </c:pt>
                <c:pt idx="7">
                  <c:v>32</c:v>
                </c:pt>
                <c:pt idx="8">
                  <c:v>32</c:v>
                </c:pt>
                <c:pt idx="9">
                  <c:v>32</c:v>
                </c:pt>
                <c:pt idx="10">
                  <c:v>12</c:v>
                </c:pt>
                <c:pt idx="11">
                  <c:v>12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11</c:v>
                </c:pt>
                <c:pt idx="20">
                  <c:v>11</c:v>
                </c:pt>
                <c:pt idx="21">
                  <c:v>6</c:v>
                </c:pt>
              </c:numCache>
            </c:numRef>
          </c:val>
          <c:smooth val="0"/>
        </c:ser>
        <c:ser>
          <c:idx val="0"/>
          <c:order val="1"/>
          <c:cat>
            <c:numRef>
              <c:f>'Burndown 1'!$A$5:$A$25</c:f>
              <c:numCache>
                <c:formatCode>[$-807]ddd\,\ d/mmm</c:formatCode>
                <c:ptCount val="21"/>
                <c:pt idx="0">
                  <c:v>41355</c:v>
                </c:pt>
                <c:pt idx="1">
                  <c:v>41356</c:v>
                </c:pt>
                <c:pt idx="2">
                  <c:v>41357</c:v>
                </c:pt>
                <c:pt idx="3">
                  <c:v>41358</c:v>
                </c:pt>
                <c:pt idx="4">
                  <c:v>41359</c:v>
                </c:pt>
                <c:pt idx="5">
                  <c:v>41360</c:v>
                </c:pt>
                <c:pt idx="6">
                  <c:v>41361</c:v>
                </c:pt>
                <c:pt idx="7">
                  <c:v>41362</c:v>
                </c:pt>
                <c:pt idx="8">
                  <c:v>41363</c:v>
                </c:pt>
                <c:pt idx="9">
                  <c:v>41364</c:v>
                </c:pt>
                <c:pt idx="10">
                  <c:v>41365</c:v>
                </c:pt>
                <c:pt idx="11">
                  <c:v>41366</c:v>
                </c:pt>
                <c:pt idx="12">
                  <c:v>41367</c:v>
                </c:pt>
                <c:pt idx="13">
                  <c:v>41368</c:v>
                </c:pt>
                <c:pt idx="14">
                  <c:v>41369</c:v>
                </c:pt>
                <c:pt idx="15">
                  <c:v>41370</c:v>
                </c:pt>
                <c:pt idx="16">
                  <c:v>41371</c:v>
                </c:pt>
                <c:pt idx="17">
                  <c:v>41372</c:v>
                </c:pt>
                <c:pt idx="18">
                  <c:v>41373</c:v>
                </c:pt>
                <c:pt idx="19">
                  <c:v>41374</c:v>
                </c:pt>
                <c:pt idx="20">
                  <c:v>41375</c:v>
                </c:pt>
              </c:numCache>
            </c:numRef>
          </c:cat>
          <c:val>
            <c:numRef>
              <c:f>'Burndown 1'!$I$5:$I$26</c:f>
              <c:numCache>
                <c:formatCode>0</c:formatCode>
                <c:ptCount val="22"/>
                <c:pt idx="0">
                  <c:v>38</c:v>
                </c:pt>
                <c:pt idx="1">
                  <c:v>36.1</c:v>
                </c:pt>
                <c:pt idx="2">
                  <c:v>34.200000000000003</c:v>
                </c:pt>
                <c:pt idx="3">
                  <c:v>32.300000000000004</c:v>
                </c:pt>
                <c:pt idx="4">
                  <c:v>30.400000000000006</c:v>
                </c:pt>
                <c:pt idx="5">
                  <c:v>28.500000000000007</c:v>
                </c:pt>
                <c:pt idx="6">
                  <c:v>26.600000000000009</c:v>
                </c:pt>
                <c:pt idx="7">
                  <c:v>24.70000000000001</c:v>
                </c:pt>
                <c:pt idx="8">
                  <c:v>22.800000000000011</c:v>
                </c:pt>
                <c:pt idx="9">
                  <c:v>20.900000000000013</c:v>
                </c:pt>
                <c:pt idx="10">
                  <c:v>19.000000000000014</c:v>
                </c:pt>
                <c:pt idx="11">
                  <c:v>17.100000000000016</c:v>
                </c:pt>
                <c:pt idx="12">
                  <c:v>15.200000000000015</c:v>
                </c:pt>
                <c:pt idx="13">
                  <c:v>13.300000000000015</c:v>
                </c:pt>
                <c:pt idx="14">
                  <c:v>11.400000000000015</c:v>
                </c:pt>
                <c:pt idx="15">
                  <c:v>9.5000000000000142</c:v>
                </c:pt>
                <c:pt idx="16">
                  <c:v>7.6000000000000139</c:v>
                </c:pt>
                <c:pt idx="17">
                  <c:v>5.7000000000000135</c:v>
                </c:pt>
                <c:pt idx="18">
                  <c:v>3.8000000000000136</c:v>
                </c:pt>
                <c:pt idx="19">
                  <c:v>1.9000000000000137</c:v>
                </c:pt>
                <c:pt idx="20">
                  <c:v>1.3766765505351941E-14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179456"/>
        <c:axId val="70197632"/>
      </c:lineChart>
      <c:dateAx>
        <c:axId val="70179456"/>
        <c:scaling>
          <c:orientation val="minMax"/>
        </c:scaling>
        <c:delete val="0"/>
        <c:axPos val="b"/>
        <c:numFmt formatCode="dd/mm" sourceLinked="0"/>
        <c:majorTickMark val="none"/>
        <c:minorTickMark val="out"/>
        <c:tickLblPos val="low"/>
        <c:txPr>
          <a:bodyPr rot="-5400000" vert="horz" anchor="ctr" anchorCtr="1"/>
          <a:lstStyle/>
          <a:p>
            <a:pPr>
              <a:defRPr sz="1000" b="1" i="0" baseline="0"/>
            </a:pPr>
            <a:endParaRPr lang="de-DE"/>
          </a:p>
        </c:txPr>
        <c:crossAx val="70197632"/>
        <c:crossesAt val="0"/>
        <c:auto val="1"/>
        <c:lblOffset val="0"/>
        <c:baseTimeUnit val="days"/>
        <c:majorUnit val="1"/>
        <c:majorTimeUnit val="days"/>
        <c:minorUnit val="1"/>
        <c:minorTimeUnit val="days"/>
      </c:dateAx>
      <c:valAx>
        <c:axId val="70197632"/>
        <c:scaling>
          <c:orientation val="minMax"/>
          <c:min val="0"/>
        </c:scaling>
        <c:delete val="0"/>
        <c:axPos val="l"/>
        <c:majorGridlines/>
        <c:numFmt formatCode="General" sourceLinked="0"/>
        <c:majorTickMark val="in"/>
        <c:minorTickMark val="out"/>
        <c:tickLblPos val="nextTo"/>
        <c:spPr>
          <a:ln w="12700"/>
        </c:spPr>
        <c:txPr>
          <a:bodyPr/>
          <a:lstStyle/>
          <a:p>
            <a:pPr>
              <a:defRPr sz="1100" b="0" i="0">
                <a:solidFill>
                  <a:schemeClr val="tx1">
                    <a:lumMod val="85000"/>
                    <a:lumOff val="15000"/>
                  </a:schemeClr>
                </a:solidFill>
              </a:defRPr>
            </a:pPr>
            <a:endParaRPr lang="de-DE"/>
          </a:p>
        </c:txPr>
        <c:crossAx val="70179456"/>
        <c:crossesAt val="41221"/>
        <c:crossBetween val="midCat"/>
        <c:majorUnit val="2"/>
        <c:minorUnit val="1"/>
      </c:valAx>
    </c:plotArea>
    <c:plotVisOnly val="1"/>
    <c:dispBlanksAs val="gap"/>
    <c:showDLblsOverMax val="0"/>
  </c:chart>
  <c:spPr>
    <a:gradFill>
      <a:gsLst>
        <a:gs pos="0">
          <a:sysClr val="window" lastClr="FFFFFF"/>
        </a:gs>
        <a:gs pos="100000">
          <a:schemeClr val="bg1">
            <a:lumMod val="95000"/>
          </a:schemeClr>
        </a:gs>
      </a:gsLst>
      <a:lin ang="5400000" scaled="0"/>
    </a:gradFill>
  </c:spPr>
  <c:printSettings>
    <c:headerFooter/>
    <c:pageMargins b="0.78740157499999996" l="0.70000000000000062" r="0.70000000000000062" t="0.78740157499999996" header="0.31496062992127266" footer="0.31496062992127266"/>
    <c:pageSetup paperSize="9" orientation="landscape"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201709</xdr:colOff>
      <xdr:row>0</xdr:row>
      <xdr:rowOff>87964</xdr:rowOff>
    </xdr:from>
    <xdr:to>
      <xdr:col>21</xdr:col>
      <xdr:colOff>313764</xdr:colOff>
      <xdr:row>32</xdr:row>
      <xdr:rowOff>11764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0.12719</cdr:x>
      <cdr:y>0.02092</cdr:y>
    </cdr:from>
    <cdr:to>
      <cdr:x>0.9386</cdr:x>
      <cdr:y>0.09224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1198158" y="136097"/>
          <a:ext cx="7643665" cy="4639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de-CH" sz="2400" b="1"/>
            <a:t>Burndown Chart </a:t>
          </a:r>
          <a:r>
            <a:rPr lang="de-CH" sz="2400"/>
            <a:t>|</a:t>
          </a:r>
          <a:r>
            <a:rPr lang="de-CH" sz="2400" baseline="0"/>
            <a:t> Iteration 1 |  22.03. - 11.04.2013</a:t>
          </a:r>
        </a:p>
      </cdr:txBody>
    </cdr:sp>
  </cdr:relSizeAnchor>
  <cdr:relSizeAnchor xmlns:cdr="http://schemas.openxmlformats.org/drawingml/2006/chartDrawing">
    <cdr:from>
      <cdr:x>0.5693</cdr:x>
      <cdr:y>0.20093</cdr:y>
    </cdr:from>
    <cdr:to>
      <cdr:x>0.76926</cdr:x>
      <cdr:y>0.25029</cdr:y>
    </cdr:to>
    <cdr:sp macro="" textlink="">
      <cdr:nvSpPr>
        <cdr:cNvPr id="4" name="Abgerundetes Rechteck 3"/>
        <cdr:cNvSpPr/>
      </cdr:nvSpPr>
      <cdr:spPr>
        <a:xfrm xmlns:a="http://schemas.openxmlformats.org/drawingml/2006/main">
          <a:off x="5562935" y="1353638"/>
          <a:ext cx="1953914" cy="332537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rgbClr val="A83A54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Verbleibender Aufwand</a:t>
          </a:r>
        </a:p>
      </cdr:txBody>
    </cdr:sp>
  </cdr:relSizeAnchor>
  <cdr:relSizeAnchor xmlns:cdr="http://schemas.openxmlformats.org/drawingml/2006/chartDrawing">
    <cdr:from>
      <cdr:x>0.08636</cdr:x>
      <cdr:y>0.32726</cdr:y>
    </cdr:from>
    <cdr:to>
      <cdr:x>0.27205</cdr:x>
      <cdr:y>0.38469</cdr:y>
    </cdr:to>
    <cdr:sp macro="" textlink="">
      <cdr:nvSpPr>
        <cdr:cNvPr id="6" name="Abgerundetes Rechteck 5"/>
        <cdr:cNvSpPr/>
      </cdr:nvSpPr>
      <cdr:spPr>
        <a:xfrm xmlns:a="http://schemas.openxmlformats.org/drawingml/2006/main">
          <a:off x="843836" y="2204768"/>
          <a:ext cx="1814475" cy="386905"/>
        </a:xfrm>
        <a:prstGeom xmlns:a="http://schemas.openxmlformats.org/drawingml/2006/main" prst="roundRect">
          <a:avLst/>
        </a:prstGeom>
        <a:gradFill xmlns:a="http://schemas.openxmlformats.org/drawingml/2006/main">
          <a:gsLst>
            <a:gs pos="0">
              <a:schemeClr val="bg1"/>
            </a:gs>
            <a:gs pos="47000">
              <a:schemeClr val="accent1"/>
            </a:gs>
          </a:gsLst>
          <a:lin ang="5400000" scaled="0"/>
        </a:gradFill>
        <a:ln xmlns:a="http://schemas.openxmlformats.org/drawingml/2006/main" w="19050">
          <a:solidFill>
            <a:schemeClr val="accent2">
              <a:lumMod val="50000"/>
            </a:schemeClr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de-DE" sz="1300" b="1"/>
            <a:t>Ideallinie</a:t>
          </a:r>
        </a:p>
      </cdr:txBody>
    </cdr:sp>
  </cdr:relSizeAnchor>
</c:userShape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1"/>
  <sheetViews>
    <sheetView tabSelected="1" zoomScale="115" zoomScaleNormal="115" workbookViewId="0">
      <selection activeCell="B1" sqref="B1"/>
    </sheetView>
  </sheetViews>
  <sheetFormatPr baseColWidth="10" defaultColWidth="11.42578125" defaultRowHeight="15" x14ac:dyDescent="0.25"/>
  <cols>
    <col min="1" max="1" width="3.85546875" customWidth="1"/>
    <col min="2" max="2" width="4.42578125" customWidth="1"/>
    <col min="3" max="3" width="21.85546875" customWidth="1"/>
    <col min="4" max="4" width="22.42578125" customWidth="1"/>
    <col min="5" max="5" width="22.28515625" style="5" customWidth="1"/>
    <col min="6" max="6" width="52.85546875" customWidth="1"/>
    <col min="7" max="7" width="9.28515625" customWidth="1"/>
    <col min="8" max="8" width="8.85546875" style="5" customWidth="1"/>
    <col min="9" max="9" width="10.28515625" style="24" customWidth="1"/>
    <col min="10" max="10" width="13.85546875" customWidth="1"/>
    <col min="11" max="11" width="14.42578125" customWidth="1"/>
    <col min="12" max="12" width="7.28515625" customWidth="1"/>
    <col min="13" max="14" width="8.7109375" customWidth="1"/>
    <col min="15" max="15" width="24.42578125" customWidth="1"/>
  </cols>
  <sheetData>
    <row r="1" spans="2:13" s="23" customFormat="1" ht="33.75" x14ac:dyDescent="0.5">
      <c r="B1" s="19" t="s">
        <v>20</v>
      </c>
      <c r="D1" s="21"/>
      <c r="E1" s="21"/>
      <c r="G1" s="21"/>
      <c r="H1" s="21"/>
      <c r="I1" s="21"/>
      <c r="J1" s="21"/>
      <c r="K1" s="22"/>
      <c r="L1" s="22"/>
    </row>
    <row r="2" spans="2:13" s="23" customFormat="1" ht="33.75" x14ac:dyDescent="0.5">
      <c r="B2" s="43" t="s">
        <v>21</v>
      </c>
      <c r="C2" s="21"/>
      <c r="D2" s="21"/>
      <c r="E2" s="20"/>
      <c r="G2" s="21"/>
      <c r="H2" s="21"/>
      <c r="I2" s="21"/>
      <c r="J2" s="21"/>
      <c r="K2" s="22"/>
      <c r="L2" s="22"/>
    </row>
    <row r="3" spans="2:13" x14ac:dyDescent="0.25">
      <c r="F3" s="23"/>
      <c r="G3" s="23"/>
    </row>
    <row r="4" spans="2:13" x14ac:dyDescent="0.25">
      <c r="E4" s="33"/>
      <c r="F4" s="23"/>
      <c r="G4" s="34"/>
      <c r="H4" s="33"/>
      <c r="I4" s="35"/>
      <c r="J4" s="15"/>
      <c r="K4" s="15"/>
      <c r="L4" s="15"/>
      <c r="M4" s="15"/>
    </row>
    <row r="5" spans="2:13" ht="18.75" x14ac:dyDescent="0.3">
      <c r="B5" s="45" t="s">
        <v>22</v>
      </c>
      <c r="C5" s="24"/>
    </row>
    <row r="7" spans="2:13" ht="30" x14ac:dyDescent="0.25">
      <c r="B7" s="39" t="s">
        <v>25</v>
      </c>
      <c r="C7" s="37" t="s">
        <v>26</v>
      </c>
      <c r="D7" s="37" t="s">
        <v>23</v>
      </c>
      <c r="E7" s="37" t="s">
        <v>24</v>
      </c>
      <c r="F7" s="38" t="s">
        <v>27</v>
      </c>
    </row>
    <row r="8" spans="2:13" ht="18.75" x14ac:dyDescent="0.25">
      <c r="B8" s="44">
        <v>1</v>
      </c>
      <c r="C8" s="27" t="s">
        <v>28</v>
      </c>
      <c r="D8" s="27">
        <v>18</v>
      </c>
      <c r="E8" s="27">
        <v>20</v>
      </c>
      <c r="F8" s="27" t="s">
        <v>31</v>
      </c>
    </row>
    <row r="9" spans="2:13" ht="18.75" x14ac:dyDescent="0.25">
      <c r="B9" s="44">
        <v>2</v>
      </c>
      <c r="C9" s="27" t="s">
        <v>29</v>
      </c>
      <c r="D9" s="27">
        <v>5</v>
      </c>
      <c r="E9" s="27">
        <v>15</v>
      </c>
      <c r="F9" s="46" t="s">
        <v>32</v>
      </c>
    </row>
    <row r="10" spans="2:13" ht="19.5" thickBot="1" x14ac:dyDescent="0.3">
      <c r="B10" s="44">
        <v>3</v>
      </c>
      <c r="C10" s="27" t="s">
        <v>30</v>
      </c>
      <c r="D10" s="49">
        <v>30</v>
      </c>
      <c r="E10" s="49">
        <v>25</v>
      </c>
      <c r="F10" s="27"/>
    </row>
    <row r="11" spans="2:13" ht="19.5" thickTop="1" x14ac:dyDescent="0.3">
      <c r="D11" s="47">
        <f>SUM(D8:D10)</f>
        <v>53</v>
      </c>
      <c r="E11" s="48">
        <f>SUM(E8:E10)</f>
        <v>60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zoomScale="85" zoomScaleNormal="85" workbookViewId="0">
      <selection activeCell="D14" sqref="D14"/>
    </sheetView>
  </sheetViews>
  <sheetFormatPr baseColWidth="10" defaultColWidth="11.42578125" defaultRowHeight="15" x14ac:dyDescent="0.25"/>
  <cols>
    <col min="1" max="1" width="24.85546875" customWidth="1"/>
    <col min="2" max="2" width="21.85546875" customWidth="1"/>
    <col min="3" max="3" width="22.42578125" customWidth="1"/>
    <col min="4" max="4" width="14.7109375" style="5" customWidth="1"/>
    <col min="5" max="5" width="20.7109375" bestFit="1" customWidth="1"/>
    <col min="6" max="6" width="21.140625" customWidth="1"/>
    <col min="7" max="7" width="8.85546875" style="5" customWidth="1"/>
    <col min="8" max="8" width="10.28515625" style="24" customWidth="1"/>
    <col min="9" max="9" width="13.85546875" customWidth="1"/>
    <col min="10" max="10" width="14.42578125" customWidth="1"/>
    <col min="11" max="11" width="7.28515625" customWidth="1"/>
    <col min="12" max="13" width="8.7109375" customWidth="1"/>
    <col min="14" max="14" width="24.42578125" customWidth="1"/>
  </cols>
  <sheetData>
    <row r="1" spans="1:12" s="23" customFormat="1" ht="33.75" x14ac:dyDescent="0.5">
      <c r="A1" s="19" t="s">
        <v>7</v>
      </c>
      <c r="B1" s="21" t="s">
        <v>33</v>
      </c>
      <c r="C1" s="21"/>
      <c r="D1" s="20"/>
      <c r="F1" s="21"/>
      <c r="G1" s="21"/>
      <c r="H1" s="21"/>
      <c r="I1" s="21"/>
      <c r="J1" s="22"/>
      <c r="K1" s="22"/>
    </row>
    <row r="2" spans="1:12" s="23" customFormat="1" ht="33.75" x14ac:dyDescent="0.5">
      <c r="A2" s="19"/>
      <c r="B2" s="21"/>
      <c r="C2" s="21"/>
      <c r="D2" s="21"/>
      <c r="E2" s="21"/>
      <c r="F2" s="21"/>
      <c r="G2" s="22"/>
      <c r="H2" s="22"/>
    </row>
    <row r="3" spans="1:12" s="23" customFormat="1" ht="21.75" customHeight="1" x14ac:dyDescent="0.5">
      <c r="A3" s="36" t="s">
        <v>10</v>
      </c>
      <c r="B3" s="21"/>
      <c r="C3" s="21"/>
      <c r="D3" s="21"/>
      <c r="E3" s="21"/>
      <c r="F3" s="21"/>
      <c r="G3" s="22"/>
      <c r="H3" s="22"/>
    </row>
    <row r="4" spans="1:12" x14ac:dyDescent="0.25">
      <c r="E4" s="24"/>
      <c r="G4"/>
      <c r="H4"/>
    </row>
    <row r="5" spans="1:12" s="25" customFormat="1" ht="38.25" customHeight="1" x14ac:dyDescent="0.25">
      <c r="A5" s="39" t="s">
        <v>8</v>
      </c>
      <c r="B5" s="37" t="s">
        <v>36</v>
      </c>
      <c r="C5" s="38" t="s">
        <v>4</v>
      </c>
      <c r="D5" s="38" t="s">
        <v>13</v>
      </c>
    </row>
    <row r="6" spans="1:12" s="30" customFormat="1" ht="20.25" customHeight="1" x14ac:dyDescent="0.25">
      <c r="A6" s="26" t="s">
        <v>9</v>
      </c>
      <c r="B6" s="27">
        <v>18</v>
      </c>
      <c r="C6" s="28">
        <f>B6-SUM(E15:E23)</f>
        <v>18</v>
      </c>
      <c r="D6" s="29">
        <f>(B6-C6)/B6</f>
        <v>0</v>
      </c>
    </row>
    <row r="7" spans="1:12" s="30" customFormat="1" ht="20.25" customHeight="1" x14ac:dyDescent="0.25">
      <c r="A7" s="26" t="s">
        <v>5</v>
      </c>
      <c r="B7" s="27">
        <v>20</v>
      </c>
      <c r="C7" s="28">
        <f>B7-SUM(F15:F23)</f>
        <v>14</v>
      </c>
      <c r="D7" s="29">
        <f t="shared" ref="D7:D8" si="0">(B7-C7)/B7</f>
        <v>0.3</v>
      </c>
    </row>
    <row r="8" spans="1:12" ht="18.75" x14ac:dyDescent="0.3">
      <c r="A8" s="31" t="s">
        <v>6</v>
      </c>
      <c r="B8" s="32">
        <f>SUM(B6:B7)</f>
        <v>38</v>
      </c>
      <c r="C8" s="32">
        <f>SUM(C6:C7)</f>
        <v>32</v>
      </c>
      <c r="D8" s="29">
        <f t="shared" si="0"/>
        <v>0.15789473684210525</v>
      </c>
      <c r="G8"/>
      <c r="H8"/>
    </row>
    <row r="9" spans="1:12" x14ac:dyDescent="0.25">
      <c r="E9" s="24"/>
      <c r="G9"/>
      <c r="H9"/>
    </row>
    <row r="10" spans="1:12" x14ac:dyDescent="0.25">
      <c r="E10" s="24"/>
      <c r="G10"/>
      <c r="H10"/>
    </row>
    <row r="11" spans="1:12" x14ac:dyDescent="0.25">
      <c r="D11" s="33"/>
      <c r="E11" s="23"/>
      <c r="F11" s="34"/>
      <c r="G11" s="33"/>
      <c r="H11" s="35"/>
      <c r="I11" s="15"/>
      <c r="J11" s="15"/>
      <c r="K11" s="15"/>
      <c r="L11" s="15"/>
    </row>
    <row r="12" spans="1:12" ht="18.75" x14ac:dyDescent="0.3">
      <c r="A12" s="36" t="s">
        <v>11</v>
      </c>
      <c r="D12" s="33"/>
      <c r="E12" s="23"/>
      <c r="F12" s="34"/>
      <c r="G12" s="33"/>
      <c r="H12" s="35"/>
      <c r="I12" s="15"/>
      <c r="J12" s="15"/>
      <c r="K12" s="15"/>
      <c r="L12" s="15"/>
    </row>
    <row r="13" spans="1:12" x14ac:dyDescent="0.25">
      <c r="D13" s="33"/>
      <c r="E13" s="23"/>
      <c r="F13" s="34"/>
      <c r="G13" s="33"/>
      <c r="H13" s="35"/>
      <c r="I13" s="15"/>
      <c r="J13" s="15"/>
      <c r="K13" s="15"/>
      <c r="L13" s="15"/>
    </row>
    <row r="14" spans="1:12" ht="45" x14ac:dyDescent="0.25">
      <c r="A14" s="55" t="s">
        <v>34</v>
      </c>
      <c r="B14" s="56"/>
      <c r="C14" s="50" t="s">
        <v>14</v>
      </c>
      <c r="D14" s="50" t="s">
        <v>12</v>
      </c>
      <c r="E14" s="50" t="s">
        <v>37</v>
      </c>
      <c r="F14" s="50" t="s">
        <v>38</v>
      </c>
      <c r="G14" s="35"/>
      <c r="H14" s="15"/>
      <c r="I14" s="15"/>
      <c r="J14" s="15"/>
      <c r="K14" s="15"/>
    </row>
    <row r="15" spans="1:12" ht="18.75" x14ac:dyDescent="0.25">
      <c r="A15" s="59" t="s">
        <v>39</v>
      </c>
      <c r="B15" s="59"/>
      <c r="C15" s="51">
        <v>10</v>
      </c>
      <c r="D15" s="52" t="s">
        <v>40</v>
      </c>
      <c r="E15" s="52"/>
      <c r="F15" s="52">
        <v>6</v>
      </c>
      <c r="G15" s="35"/>
      <c r="H15" s="15"/>
      <c r="I15" s="15"/>
      <c r="J15" s="15"/>
      <c r="K15" s="15"/>
    </row>
    <row r="16" spans="1:12" ht="18.75" x14ac:dyDescent="0.25">
      <c r="A16" s="59"/>
      <c r="B16" s="59"/>
      <c r="C16" s="51"/>
      <c r="D16" s="52"/>
      <c r="E16" s="52"/>
      <c r="F16" s="52"/>
      <c r="G16" s="24"/>
      <c r="H16" s="15"/>
      <c r="I16" s="15"/>
      <c r="J16" s="15"/>
      <c r="K16" s="15"/>
    </row>
    <row r="17" spans="1:11" ht="18.75" x14ac:dyDescent="0.25">
      <c r="A17" s="59"/>
      <c r="B17" s="59"/>
      <c r="C17" s="51"/>
      <c r="D17" s="52"/>
      <c r="E17" s="52"/>
      <c r="F17" s="52"/>
      <c r="G17" s="24"/>
      <c r="H17" s="15"/>
      <c r="I17" s="15"/>
      <c r="J17" s="15"/>
      <c r="K17" s="15"/>
    </row>
    <row r="18" spans="1:11" ht="18.75" x14ac:dyDescent="0.25">
      <c r="A18" s="59"/>
      <c r="B18" s="59"/>
      <c r="C18" s="53"/>
      <c r="D18" s="54"/>
      <c r="E18" s="52"/>
      <c r="F18" s="52"/>
      <c r="G18" s="35"/>
      <c r="H18" s="15"/>
      <c r="I18" s="15"/>
      <c r="J18" s="15"/>
      <c r="K18" s="15"/>
    </row>
    <row r="19" spans="1:11" ht="18.75" x14ac:dyDescent="0.25">
      <c r="A19" s="59"/>
      <c r="B19" s="59"/>
      <c r="C19" s="51"/>
      <c r="D19" s="52"/>
      <c r="E19" s="52"/>
      <c r="F19" s="52"/>
      <c r="G19" s="24"/>
      <c r="H19" s="15"/>
      <c r="I19" s="15"/>
      <c r="J19" s="15"/>
      <c r="K19" s="15"/>
    </row>
    <row r="20" spans="1:11" ht="18.75" x14ac:dyDescent="0.25">
      <c r="A20" s="59"/>
      <c r="B20" s="59"/>
      <c r="C20" s="51"/>
      <c r="D20" s="52"/>
      <c r="E20" s="52"/>
      <c r="F20" s="52"/>
      <c r="G20" s="24"/>
      <c r="H20" s="15"/>
      <c r="I20" s="15"/>
      <c r="J20" s="15"/>
      <c r="K20" s="15"/>
    </row>
    <row r="21" spans="1:11" ht="18.75" x14ac:dyDescent="0.25">
      <c r="A21" s="59"/>
      <c r="B21" s="59"/>
      <c r="C21" s="51"/>
      <c r="D21" s="52"/>
      <c r="E21" s="52"/>
      <c r="F21" s="52"/>
      <c r="G21" s="24"/>
      <c r="H21"/>
    </row>
    <row r="22" spans="1:11" ht="18.75" x14ac:dyDescent="0.25">
      <c r="A22" s="59"/>
      <c r="B22" s="59"/>
      <c r="C22" s="51"/>
      <c r="D22" s="52"/>
      <c r="E22" s="52"/>
      <c r="F22" s="52"/>
      <c r="G22" s="24"/>
      <c r="H22"/>
    </row>
    <row r="23" spans="1:11" ht="19.5" thickBot="1" x14ac:dyDescent="0.3">
      <c r="A23" s="59"/>
      <c r="B23" s="59"/>
      <c r="C23" s="57"/>
      <c r="D23" s="52"/>
      <c r="E23" s="52"/>
      <c r="F23" s="52"/>
      <c r="G23" s="24"/>
      <c r="H23"/>
    </row>
    <row r="24" spans="1:11" ht="19.5" thickTop="1" x14ac:dyDescent="0.3">
      <c r="B24" s="5"/>
      <c r="C24" s="47">
        <f>SUM(C15:C23)</f>
        <v>10</v>
      </c>
      <c r="D24" s="58" t="s">
        <v>35</v>
      </c>
    </row>
  </sheetData>
  <mergeCells count="10"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</mergeCells>
  <conditionalFormatting sqref="D6:D8">
    <cfRule type="dataBar" priority="11">
      <dataBar>
        <cfvo type="num" val="0"/>
        <cfvo type="num" val="1"/>
        <color rgb="FF638EC6"/>
      </dataBar>
      <extLst>
        <ext xmlns:x14="http://schemas.microsoft.com/office/spreadsheetml/2009/9/main" uri="{B025F937-C7B1-47D3-B67F-A62EFF666E3E}">
          <x14:id>{B5B26284-6C67-4071-84FE-501D090009DD}</x14:id>
        </ext>
      </extLst>
    </cfRule>
  </conditionalFormatting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B26284-6C67-4071-84FE-501D090009DD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D6:D8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zoomScale="85" zoomScaleNormal="85" workbookViewId="0">
      <selection activeCell="D29" sqref="D29"/>
    </sheetView>
  </sheetViews>
  <sheetFormatPr baseColWidth="10" defaultColWidth="11.42578125" defaultRowHeight="15" x14ac:dyDescent="0.25"/>
  <cols>
    <col min="1" max="1" width="13" customWidth="1"/>
    <col min="2" max="2" width="5.7109375" customWidth="1"/>
    <col min="3" max="3" width="7.85546875" customWidth="1"/>
    <col min="4" max="4" width="9.42578125" customWidth="1"/>
    <col min="5" max="5" width="9.7109375" customWidth="1"/>
    <col min="6" max="6" width="3.28515625" customWidth="1"/>
    <col min="7" max="7" width="9.5703125" customWidth="1"/>
    <col min="8" max="8" width="7.140625" customWidth="1"/>
    <col min="9" max="9" width="9.5703125" customWidth="1"/>
    <col min="10" max="10" width="16.85546875" customWidth="1"/>
    <col min="12" max="12" width="13.7109375" customWidth="1"/>
  </cols>
  <sheetData>
    <row r="1" spans="1:13" x14ac:dyDescent="0.25">
      <c r="H1" s="10" t="s">
        <v>1</v>
      </c>
      <c r="I1" s="16">
        <f>'Iteration 1'!B8</f>
        <v>38</v>
      </c>
      <c r="M1" s="6"/>
    </row>
    <row r="2" spans="1:13" x14ac:dyDescent="0.25">
      <c r="H2" s="10" t="s">
        <v>18</v>
      </c>
      <c r="I2" s="17">
        <f>'Iteration 1'!B8</f>
        <v>38</v>
      </c>
      <c r="J2" s="2"/>
    </row>
    <row r="4" spans="1:13" s="8" customFormat="1" ht="71.25" customHeight="1" x14ac:dyDescent="0.25">
      <c r="A4" s="13" t="s">
        <v>0</v>
      </c>
      <c r="B4" s="12" t="s">
        <v>3</v>
      </c>
      <c r="C4" s="13" t="s">
        <v>15</v>
      </c>
      <c r="D4" s="13" t="s">
        <v>16</v>
      </c>
      <c r="E4" s="14" t="s">
        <v>17</v>
      </c>
      <c r="F4" s="9"/>
      <c r="H4" s="14"/>
      <c r="I4" s="42" t="s">
        <v>19</v>
      </c>
    </row>
    <row r="5" spans="1:13" x14ac:dyDescent="0.25">
      <c r="A5" s="4">
        <v>41355</v>
      </c>
      <c r="B5" s="1">
        <v>0</v>
      </c>
      <c r="C5" s="7">
        <f>SUMTASKS</f>
        <v>38</v>
      </c>
      <c r="D5" s="7">
        <v>0</v>
      </c>
      <c r="E5" s="40">
        <f>C5-D5</f>
        <v>38</v>
      </c>
      <c r="F5" s="2"/>
      <c r="I5" s="41">
        <f>C5</f>
        <v>38</v>
      </c>
    </row>
    <row r="6" spans="1:13" x14ac:dyDescent="0.25">
      <c r="A6" s="4">
        <f>A5+1</f>
        <v>41356</v>
      </c>
      <c r="B6" s="3">
        <f>B5+1</f>
        <v>1</v>
      </c>
      <c r="C6" s="7">
        <f>E5</f>
        <v>38</v>
      </c>
      <c r="D6" s="7">
        <v>0</v>
      </c>
      <c r="E6" s="40">
        <f t="shared" ref="E6:E25" si="0">C6-D6</f>
        <v>38</v>
      </c>
      <c r="F6" s="2"/>
      <c r="I6" s="41">
        <f>I5-TEAM_CAPACITY/$B$25</f>
        <v>36.1</v>
      </c>
    </row>
    <row r="7" spans="1:13" x14ac:dyDescent="0.25">
      <c r="A7" s="4">
        <f t="shared" ref="A7:A27" si="1">A6+1</f>
        <v>41357</v>
      </c>
      <c r="B7" s="3">
        <f t="shared" ref="B7:B26" si="2">B6+1</f>
        <v>2</v>
      </c>
      <c r="C7" s="7">
        <f t="shared" ref="C7:C25" si="3">E6</f>
        <v>38</v>
      </c>
      <c r="D7" s="7">
        <v>0</v>
      </c>
      <c r="E7" s="40">
        <f t="shared" si="0"/>
        <v>38</v>
      </c>
      <c r="F7" s="2"/>
      <c r="I7" s="41">
        <f>I6-TEAM_CAPACITY/$B$25</f>
        <v>34.200000000000003</v>
      </c>
    </row>
    <row r="8" spans="1:13" x14ac:dyDescent="0.25">
      <c r="A8" s="4">
        <f t="shared" si="1"/>
        <v>41358</v>
      </c>
      <c r="B8" s="3">
        <f t="shared" si="2"/>
        <v>3</v>
      </c>
      <c r="C8" s="7">
        <f t="shared" si="3"/>
        <v>38</v>
      </c>
      <c r="D8" s="7">
        <v>6</v>
      </c>
      <c r="E8" s="40">
        <f t="shared" si="0"/>
        <v>32</v>
      </c>
      <c r="F8" s="2"/>
      <c r="I8" s="41">
        <f>I7-TEAM_CAPACITY/$B$25</f>
        <v>32.300000000000004</v>
      </c>
    </row>
    <row r="9" spans="1:13" x14ac:dyDescent="0.25">
      <c r="A9" s="4">
        <f t="shared" si="1"/>
        <v>41359</v>
      </c>
      <c r="B9" s="3">
        <f t="shared" si="2"/>
        <v>4</v>
      </c>
      <c r="C9" s="7">
        <f t="shared" si="3"/>
        <v>32</v>
      </c>
      <c r="D9" s="7">
        <v>0</v>
      </c>
      <c r="E9" s="40">
        <f t="shared" si="0"/>
        <v>32</v>
      </c>
      <c r="F9" s="2"/>
      <c r="I9" s="41">
        <f>I8-TEAM_CAPACITY/$B$25</f>
        <v>30.400000000000006</v>
      </c>
    </row>
    <row r="10" spans="1:13" x14ac:dyDescent="0.25">
      <c r="A10" s="4">
        <f t="shared" si="1"/>
        <v>41360</v>
      </c>
      <c r="B10" s="3">
        <f t="shared" si="2"/>
        <v>5</v>
      </c>
      <c r="C10" s="7">
        <f t="shared" si="3"/>
        <v>32</v>
      </c>
      <c r="D10" s="7">
        <v>0</v>
      </c>
      <c r="E10" s="40">
        <f t="shared" si="0"/>
        <v>32</v>
      </c>
      <c r="F10" s="2"/>
      <c r="I10" s="41">
        <f>I9-TEAM_CAPACITY/$B$25</f>
        <v>28.500000000000007</v>
      </c>
    </row>
    <row r="11" spans="1:13" x14ac:dyDescent="0.25">
      <c r="A11" s="4">
        <f t="shared" si="1"/>
        <v>41361</v>
      </c>
      <c r="B11" s="3">
        <f t="shared" si="2"/>
        <v>6</v>
      </c>
      <c r="C11" s="7">
        <f t="shared" si="3"/>
        <v>32</v>
      </c>
      <c r="D11" s="7">
        <v>0</v>
      </c>
      <c r="E11" s="40">
        <f t="shared" si="0"/>
        <v>32</v>
      </c>
      <c r="F11" s="2"/>
      <c r="I11" s="41">
        <f>I10-TEAM_CAPACITY/$B$25</f>
        <v>26.600000000000009</v>
      </c>
    </row>
    <row r="12" spans="1:13" x14ac:dyDescent="0.25">
      <c r="A12" s="4">
        <f t="shared" si="1"/>
        <v>41362</v>
      </c>
      <c r="B12" s="3">
        <f t="shared" si="2"/>
        <v>7</v>
      </c>
      <c r="C12" s="7">
        <f t="shared" si="3"/>
        <v>32</v>
      </c>
      <c r="D12" s="7">
        <v>0</v>
      </c>
      <c r="E12" s="40">
        <f t="shared" si="0"/>
        <v>32</v>
      </c>
      <c r="F12" s="2"/>
      <c r="I12" s="41">
        <f>I11-TEAM_CAPACITY/$B$25</f>
        <v>24.70000000000001</v>
      </c>
    </row>
    <row r="13" spans="1:13" x14ac:dyDescent="0.25">
      <c r="A13" s="4">
        <f t="shared" si="1"/>
        <v>41363</v>
      </c>
      <c r="B13" s="3">
        <f t="shared" si="2"/>
        <v>8</v>
      </c>
      <c r="C13" s="7">
        <f t="shared" si="3"/>
        <v>32</v>
      </c>
      <c r="D13" s="7">
        <v>0</v>
      </c>
      <c r="E13" s="40">
        <f t="shared" si="0"/>
        <v>32</v>
      </c>
      <c r="F13" s="2"/>
      <c r="I13" s="41">
        <f>I12-TEAM_CAPACITY/$B$25</f>
        <v>22.800000000000011</v>
      </c>
    </row>
    <row r="14" spans="1:13" x14ac:dyDescent="0.25">
      <c r="A14" s="4">
        <f t="shared" si="1"/>
        <v>41364</v>
      </c>
      <c r="B14" s="3">
        <f t="shared" si="2"/>
        <v>9</v>
      </c>
      <c r="C14" s="7">
        <f t="shared" si="3"/>
        <v>32</v>
      </c>
      <c r="D14" s="7">
        <v>20</v>
      </c>
      <c r="E14" s="40">
        <f t="shared" si="0"/>
        <v>12</v>
      </c>
      <c r="F14" s="2"/>
      <c r="I14" s="41">
        <f>I13-TEAM_CAPACITY/$B$25</f>
        <v>20.900000000000013</v>
      </c>
    </row>
    <row r="15" spans="1:13" x14ac:dyDescent="0.25">
      <c r="A15" s="4">
        <f t="shared" si="1"/>
        <v>41365</v>
      </c>
      <c r="B15" s="3">
        <f t="shared" si="2"/>
        <v>10</v>
      </c>
      <c r="C15" s="7">
        <f t="shared" si="3"/>
        <v>12</v>
      </c>
      <c r="D15" s="7">
        <v>0</v>
      </c>
      <c r="E15" s="40">
        <f t="shared" si="0"/>
        <v>12</v>
      </c>
      <c r="F15" s="2"/>
      <c r="I15" s="41">
        <f>I14-TEAM_CAPACITY/$B$25</f>
        <v>19.000000000000014</v>
      </c>
    </row>
    <row r="16" spans="1:13" x14ac:dyDescent="0.25">
      <c r="A16" s="4">
        <f t="shared" si="1"/>
        <v>41366</v>
      </c>
      <c r="B16" s="3">
        <f t="shared" si="2"/>
        <v>11</v>
      </c>
      <c r="C16" s="7">
        <f t="shared" si="3"/>
        <v>12</v>
      </c>
      <c r="D16" s="7">
        <v>0</v>
      </c>
      <c r="E16" s="40">
        <f t="shared" si="0"/>
        <v>12</v>
      </c>
      <c r="F16" s="2"/>
      <c r="I16" s="41">
        <f>I15-TEAM_CAPACITY/$B$25</f>
        <v>17.100000000000016</v>
      </c>
    </row>
    <row r="17" spans="1:9" x14ac:dyDescent="0.25">
      <c r="A17" s="4">
        <f t="shared" si="1"/>
        <v>41367</v>
      </c>
      <c r="B17" s="3">
        <f t="shared" si="2"/>
        <v>12</v>
      </c>
      <c r="C17" s="7">
        <f t="shared" si="3"/>
        <v>12</v>
      </c>
      <c r="D17" s="7">
        <v>0</v>
      </c>
      <c r="E17" s="40">
        <f t="shared" si="0"/>
        <v>12</v>
      </c>
      <c r="F17" s="2"/>
      <c r="I17" s="41">
        <f>I16-TEAM_CAPACITY/$B$25</f>
        <v>15.200000000000015</v>
      </c>
    </row>
    <row r="18" spans="1:9" x14ac:dyDescent="0.25">
      <c r="A18" s="4">
        <f t="shared" si="1"/>
        <v>41368</v>
      </c>
      <c r="B18" s="3">
        <f t="shared" si="2"/>
        <v>13</v>
      </c>
      <c r="C18" s="7">
        <f t="shared" si="3"/>
        <v>12</v>
      </c>
      <c r="D18" s="7">
        <v>0</v>
      </c>
      <c r="E18" s="40">
        <f t="shared" si="0"/>
        <v>12</v>
      </c>
      <c r="F18" s="2"/>
      <c r="I18" s="41">
        <f>I17-TEAM_CAPACITY/$B$25</f>
        <v>13.300000000000015</v>
      </c>
    </row>
    <row r="19" spans="1:9" x14ac:dyDescent="0.25">
      <c r="A19" s="4">
        <f t="shared" si="1"/>
        <v>41369</v>
      </c>
      <c r="B19" s="3">
        <f t="shared" si="2"/>
        <v>14</v>
      </c>
      <c r="C19" s="7">
        <f t="shared" si="3"/>
        <v>12</v>
      </c>
      <c r="D19" s="7">
        <v>0</v>
      </c>
      <c r="E19" s="40">
        <f t="shared" si="0"/>
        <v>12</v>
      </c>
      <c r="F19" s="2"/>
      <c r="I19" s="41">
        <f>I18-TEAM_CAPACITY/$B$25</f>
        <v>11.400000000000015</v>
      </c>
    </row>
    <row r="20" spans="1:9" x14ac:dyDescent="0.25">
      <c r="A20" s="4">
        <f t="shared" si="1"/>
        <v>41370</v>
      </c>
      <c r="B20" s="3">
        <f t="shared" si="2"/>
        <v>15</v>
      </c>
      <c r="C20" s="7">
        <f t="shared" si="3"/>
        <v>12</v>
      </c>
      <c r="D20" s="7">
        <v>0</v>
      </c>
      <c r="E20" s="40">
        <f t="shared" si="0"/>
        <v>12</v>
      </c>
      <c r="I20" s="41">
        <f>I19-TEAM_CAPACITY/$B$25</f>
        <v>9.5000000000000142</v>
      </c>
    </row>
    <row r="21" spans="1:9" x14ac:dyDescent="0.25">
      <c r="A21" s="4">
        <f t="shared" si="1"/>
        <v>41371</v>
      </c>
      <c r="B21" s="3">
        <f t="shared" si="2"/>
        <v>16</v>
      </c>
      <c r="C21" s="7">
        <f t="shared" si="3"/>
        <v>12</v>
      </c>
      <c r="D21" s="7">
        <v>0</v>
      </c>
      <c r="E21" s="40">
        <f t="shared" si="0"/>
        <v>12</v>
      </c>
      <c r="I21" s="41">
        <f>I20-TEAM_CAPACITY/$B$25</f>
        <v>7.6000000000000139</v>
      </c>
    </row>
    <row r="22" spans="1:9" x14ac:dyDescent="0.25">
      <c r="A22" s="4">
        <f t="shared" si="1"/>
        <v>41372</v>
      </c>
      <c r="B22" s="3">
        <f t="shared" si="2"/>
        <v>17</v>
      </c>
      <c r="C22" s="7">
        <f t="shared" si="3"/>
        <v>12</v>
      </c>
      <c r="D22" s="7">
        <v>0</v>
      </c>
      <c r="E22" s="40">
        <f t="shared" si="0"/>
        <v>12</v>
      </c>
      <c r="F22" s="11"/>
      <c r="I22" s="41">
        <f>I21-TEAM_CAPACITY/$B$25</f>
        <v>5.7000000000000135</v>
      </c>
    </row>
    <row r="23" spans="1:9" x14ac:dyDescent="0.25">
      <c r="A23" s="4">
        <f t="shared" si="1"/>
        <v>41373</v>
      </c>
      <c r="B23" s="3">
        <f t="shared" si="2"/>
        <v>18</v>
      </c>
      <c r="C23" s="7">
        <f t="shared" si="3"/>
        <v>12</v>
      </c>
      <c r="D23" s="7">
        <v>1</v>
      </c>
      <c r="E23" s="40">
        <f t="shared" si="0"/>
        <v>11</v>
      </c>
      <c r="F23" s="11"/>
      <c r="I23" s="41">
        <f>I22-TEAM_CAPACITY/$B$25</f>
        <v>3.8000000000000136</v>
      </c>
    </row>
    <row r="24" spans="1:9" x14ac:dyDescent="0.25">
      <c r="A24" s="4">
        <f t="shared" si="1"/>
        <v>41374</v>
      </c>
      <c r="B24" s="3">
        <f t="shared" si="2"/>
        <v>19</v>
      </c>
      <c r="C24" s="7">
        <f t="shared" si="3"/>
        <v>11</v>
      </c>
      <c r="D24" s="7">
        <v>0</v>
      </c>
      <c r="E24" s="40">
        <f t="shared" si="0"/>
        <v>11</v>
      </c>
      <c r="F24" s="11"/>
      <c r="I24" s="41">
        <f>I23-TEAM_CAPACITY/$B$25</f>
        <v>1.9000000000000137</v>
      </c>
    </row>
    <row r="25" spans="1:9" x14ac:dyDescent="0.25">
      <c r="A25" s="4">
        <f t="shared" si="1"/>
        <v>41375</v>
      </c>
      <c r="B25" s="3">
        <f t="shared" si="2"/>
        <v>20</v>
      </c>
      <c r="C25" s="7">
        <f t="shared" si="3"/>
        <v>11</v>
      </c>
      <c r="D25" s="7">
        <v>5</v>
      </c>
      <c r="E25" s="40">
        <f t="shared" si="0"/>
        <v>6</v>
      </c>
      <c r="F25" s="11"/>
      <c r="I25" s="41">
        <f>I24-TEAM_CAPACITY/$B$25</f>
        <v>1.3766765505351941E-14</v>
      </c>
    </row>
    <row r="26" spans="1:9" x14ac:dyDescent="0.25">
      <c r="A26" s="5" t="s">
        <v>2</v>
      </c>
      <c r="B26" s="3">
        <f t="shared" si="2"/>
        <v>21</v>
      </c>
      <c r="C26" s="7">
        <f>E25</f>
        <v>6</v>
      </c>
      <c r="D26" s="7">
        <v>0</v>
      </c>
      <c r="E26" s="11"/>
      <c r="F26" s="11"/>
      <c r="I26" s="41"/>
    </row>
    <row r="27" spans="1:9" x14ac:dyDescent="0.25">
      <c r="A27" s="4"/>
      <c r="C27" s="11"/>
      <c r="D27" s="11"/>
      <c r="E27" s="11"/>
      <c r="F27" s="11"/>
    </row>
    <row r="28" spans="1:9" x14ac:dyDescent="0.25">
      <c r="C28" s="11"/>
      <c r="D28" s="11"/>
      <c r="E28" s="11"/>
      <c r="F28" s="11"/>
    </row>
    <row r="29" spans="1:9" x14ac:dyDescent="0.25">
      <c r="C29" s="11"/>
      <c r="D29" s="11"/>
      <c r="E29" s="11"/>
      <c r="F29" s="11"/>
    </row>
    <row r="30" spans="1:9" x14ac:dyDescent="0.25">
      <c r="E30" s="18"/>
      <c r="F30" s="2"/>
      <c r="I30" s="41"/>
    </row>
    <row r="31" spans="1:9" x14ac:dyDescent="0.25">
      <c r="C31" s="11"/>
      <c r="D31" s="11"/>
      <c r="E31" s="11"/>
      <c r="F31" s="11"/>
    </row>
  </sheetData>
  <pageMargins left="0.7" right="0.7" top="0.78740157499999996" bottom="0.78740157499999996" header="0.3" footer="0.3"/>
  <pageSetup paperSize="287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Übersicht</vt:lpstr>
      <vt:lpstr>Iteration 1</vt:lpstr>
      <vt:lpstr>Burndown 1</vt:lpstr>
      <vt:lpstr>NUMDAYS</vt:lpstr>
      <vt:lpstr>SUMTASKS</vt:lpstr>
      <vt:lpstr>TEAM_CAPACITY</vt:lpstr>
      <vt:lpstr>TOLERANCE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Elsener</dc:creator>
  <cp:lastModifiedBy>delsener</cp:lastModifiedBy>
  <cp:lastPrinted>2012-11-02T08:53:47Z</cp:lastPrinted>
  <dcterms:created xsi:type="dcterms:W3CDTF">2011-01-18T13:45:50Z</dcterms:created>
  <dcterms:modified xsi:type="dcterms:W3CDTF">2013-03-19T14:35:20Z</dcterms:modified>
</cp:coreProperties>
</file>