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0045\Desktop\Covid-19\"/>
    </mc:Choice>
  </mc:AlternateContent>
  <xr:revisionPtr revIDLastSave="0" documentId="13_ncr:1_{5BE8279A-DA7D-450A-9943-CA985D6BFB6C}" xr6:coauthVersionLast="45" xr6:coauthVersionMax="45" xr10:uidLastSave="{00000000-0000-0000-0000-000000000000}"/>
  <bookViews>
    <workbookView xWindow="-120" yWindow="-120" windowWidth="20730" windowHeight="11310" firstSheet="2" activeTab="3" xr2:uid="{73A4C991-0231-4C78-9826-A2E6D6BF6636}"/>
  </bookViews>
  <sheets>
    <sheet name="Ark1" sheetId="1" r:id="rId1"/>
    <sheet name="Konkurserdata" sheetId="3" r:id="rId2"/>
    <sheet name="Ark2" sheetId="2" r:id="rId3"/>
    <sheet name="Ark10" sheetId="10" r:id="rId4"/>
    <sheet name="Ark6" sheetId="6" r:id="rId5"/>
    <sheet name="Ark9" sheetId="9" r:id="rId6"/>
    <sheet name="Ark8" sheetId="8" r:id="rId7"/>
    <sheet name="Ark7" sheetId="7" r:id="rId8"/>
    <sheet name="Ark5" sheetId="5" r:id="rId9"/>
  </sheets>
  <definedNames>
    <definedName name="EksterneData_1" localSheetId="8" hidden="1">'Ark5'!$A$1:$D$817</definedName>
    <definedName name="EksterneData_1" localSheetId="6" hidden="1">'Ark8'!$A$1:$F$877</definedName>
  </definedNames>
  <calcPr calcId="191029"/>
  <pivotCaches>
    <pivotCache cacheId="5" r:id="rId10"/>
    <pivotCache cacheId="10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2" l="1"/>
  <c r="S5" i="2"/>
  <c r="S6" i="2"/>
  <c r="S3" i="2"/>
  <c r="S7" i="2"/>
  <c r="S8" i="2"/>
  <c r="S9" i="2"/>
  <c r="S10" i="2"/>
  <c r="S11" i="2"/>
  <c r="S12" i="2"/>
  <c r="P4" i="2"/>
  <c r="P12" i="2"/>
  <c r="M3" i="2"/>
  <c r="O3" i="2" s="1"/>
  <c r="P3" i="2"/>
  <c r="P5" i="2"/>
  <c r="P6" i="2"/>
  <c r="P7" i="2"/>
  <c r="P8" i="2"/>
  <c r="P9" i="2"/>
  <c r="P10" i="2"/>
  <c r="P11" i="2"/>
  <c r="M4" i="2"/>
  <c r="M5" i="2"/>
  <c r="M6" i="2"/>
  <c r="O6" i="2" s="1"/>
  <c r="M7" i="2"/>
  <c r="O7" i="2" s="1"/>
  <c r="M8" i="2"/>
  <c r="M9" i="2"/>
  <c r="M10" i="2"/>
  <c r="O10" i="2" s="1"/>
  <c r="M11" i="2"/>
  <c r="O11" i="2" s="1"/>
  <c r="M12" i="2"/>
  <c r="H3" i="2"/>
  <c r="K3" i="2" s="1"/>
  <c r="H4" i="2"/>
  <c r="H5" i="2"/>
  <c r="K5" i="2" s="1"/>
  <c r="H6" i="2"/>
  <c r="K6" i="2" s="1"/>
  <c r="H7" i="2"/>
  <c r="L7" i="2" s="1"/>
  <c r="H8" i="2"/>
  <c r="L8" i="2" s="1"/>
  <c r="H9" i="2"/>
  <c r="L9" i="2" s="1"/>
  <c r="H10" i="2"/>
  <c r="K10" i="2" s="1"/>
  <c r="H11" i="2"/>
  <c r="L11" i="2" s="1"/>
  <c r="H12" i="2"/>
  <c r="K12" i="2" s="1"/>
  <c r="K14" i="2"/>
  <c r="I4" i="2"/>
  <c r="I5" i="2"/>
  <c r="I6" i="2"/>
  <c r="I7" i="2"/>
  <c r="I8" i="2"/>
  <c r="I9" i="2"/>
  <c r="I10" i="2"/>
  <c r="I11" i="2"/>
  <c r="I12" i="2"/>
  <c r="I3" i="2"/>
  <c r="C4" i="2"/>
  <c r="C5" i="2"/>
  <c r="C6" i="2"/>
  <c r="C7" i="2"/>
  <c r="C8" i="2"/>
  <c r="C9" i="2"/>
  <c r="C10" i="2"/>
  <c r="C11" i="2"/>
  <c r="C12" i="2"/>
  <c r="C3" i="2"/>
  <c r="Q12" i="2" l="1"/>
  <c r="K15" i="2"/>
  <c r="Q10" i="2"/>
  <c r="Q5" i="2"/>
  <c r="Q6" i="2"/>
  <c r="Q3" i="2"/>
  <c r="Q9" i="2"/>
  <c r="Q8" i="2"/>
  <c r="Q4" i="2"/>
  <c r="Q11" i="2"/>
  <c r="Q7" i="2"/>
  <c r="N9" i="2"/>
  <c r="N5" i="2"/>
  <c r="N12" i="2"/>
  <c r="N8" i="2"/>
  <c r="N4" i="2"/>
  <c r="N11" i="2"/>
  <c r="N7" i="2"/>
  <c r="N3" i="2"/>
  <c r="O9" i="2"/>
  <c r="O5" i="2"/>
  <c r="N10" i="2"/>
  <c r="N6" i="2"/>
  <c r="O12" i="2"/>
  <c r="O8" i="2"/>
  <c r="O4" i="2"/>
  <c r="L4" i="2"/>
  <c r="K4" i="2"/>
  <c r="L10" i="2"/>
  <c r="L6" i="2"/>
  <c r="L5" i="2"/>
  <c r="L12" i="2"/>
  <c r="L3" i="2"/>
  <c r="K7" i="2"/>
  <c r="K9" i="2"/>
  <c r="K8" i="2"/>
  <c r="K11" i="2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K14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K11" i="1"/>
  <c r="K3" i="1"/>
  <c r="K4" i="1"/>
  <c r="K5" i="1"/>
  <c r="K6" i="1"/>
  <c r="K7" i="1"/>
  <c r="K8" i="1"/>
  <c r="K9" i="1"/>
  <c r="K10" i="1"/>
  <c r="K2" i="1"/>
  <c r="H3" i="1"/>
  <c r="H4" i="1"/>
  <c r="H5" i="1"/>
  <c r="H6" i="1"/>
  <c r="H7" i="1"/>
  <c r="H8" i="1"/>
  <c r="H9" i="1"/>
  <c r="H10" i="1"/>
  <c r="H11" i="1"/>
  <c r="H2" i="1"/>
  <c r="I3" i="1"/>
  <c r="I4" i="1"/>
  <c r="I5" i="1"/>
  <c r="I6" i="1"/>
  <c r="I7" i="1"/>
  <c r="I8" i="1"/>
  <c r="I9" i="1"/>
  <c r="I10" i="1"/>
  <c r="I11" i="1"/>
  <c r="I2" i="1"/>
  <c r="G13" i="1"/>
  <c r="F14" i="1"/>
  <c r="F13" i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2" i="1" a="1"/>
  <c r="F2" i="1" s="1"/>
  <c r="N15" i="2" l="1"/>
  <c r="R4" i="2"/>
  <c r="W4" i="2" s="1"/>
  <c r="R8" i="2"/>
  <c r="W8" i="2" s="1"/>
  <c r="R5" i="2"/>
  <c r="W5" i="2" s="1"/>
  <c r="R3" i="2"/>
  <c r="W3" i="2" s="1"/>
  <c r="R7" i="2"/>
  <c r="W7" i="2" s="1"/>
  <c r="R12" i="2"/>
  <c r="W12" i="2" s="1"/>
  <c r="R6" i="2"/>
  <c r="W6" i="2" s="1"/>
  <c r="R11" i="2"/>
  <c r="W11" i="2" s="1"/>
  <c r="R9" i="2"/>
  <c r="W9" i="2" s="1"/>
  <c r="R10" i="2"/>
  <c r="W10" i="2" s="1"/>
  <c r="N16" i="2"/>
  <c r="N17" i="2" s="1"/>
  <c r="T3" i="2" l="1"/>
  <c r="T6" i="2"/>
  <c r="U6" i="2"/>
  <c r="V6" i="2"/>
  <c r="T5" i="2"/>
  <c r="U5" i="2"/>
  <c r="V5" i="2"/>
  <c r="T11" i="2"/>
  <c r="V11" i="2"/>
  <c r="U11" i="2"/>
  <c r="T10" i="2"/>
  <c r="U10" i="2"/>
  <c r="V10" i="2"/>
  <c r="T12" i="2"/>
  <c r="V12" i="2"/>
  <c r="U12" i="2"/>
  <c r="T8" i="2"/>
  <c r="V8" i="2"/>
  <c r="U8" i="2"/>
  <c r="V3" i="2"/>
  <c r="U3" i="2"/>
  <c r="T9" i="2"/>
  <c r="U9" i="2"/>
  <c r="V9" i="2"/>
  <c r="T7" i="2"/>
  <c r="V7" i="2"/>
  <c r="U7" i="2"/>
  <c r="T4" i="2"/>
  <c r="V4" i="2"/>
  <c r="U4" i="2"/>
  <c r="V14" i="2" l="1"/>
  <c r="V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31368-318C-4DC5-948C-959051BA7217}" keepAlive="1" name="Forespørgsel - Tabel3" description="Forbindelse til forespørgslen 'Tabel3' i projektmappen." type="5" refreshedVersion="6" background="1" saveData="1">
    <dbPr connection="Provider=Microsoft.Mashup.OleDb.1;Data Source=$Workbook$;Location=Tabel3;Extended Properties=&quot;&quot;" command="SELECT * FROM [Tabel3]"/>
  </connection>
  <connection id="2" xr16:uid="{13134FC5-D22B-4D53-AAEE-23D9436D1010}" keepAlive="1" name="Forespørgsel - Tabel5" description="Forbindelse til forespørgslen 'Tabel5' i projektmappen." type="5" refreshedVersion="6" background="1" saveData="1">
    <dbPr connection="Provider=Microsoft.Mashup.OleDb.1;Data Source=$Workbook$;Location=Tabel5;Extended Properties=&quot;&quot;" command="SELECT * FROM [Tabel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<sst xmlns="http://schemas.openxmlformats.org/spreadsheetml/2006/main" count="3765" uniqueCount="233">
  <si>
    <t>alder</t>
  </si>
  <si>
    <t>2020K1</t>
  </si>
  <si>
    <t>Min. Alder</t>
  </si>
  <si>
    <t>Max alder</t>
  </si>
  <si>
    <t>Antal</t>
  </si>
  <si>
    <t>Døde</t>
  </si>
  <si>
    <t>% af sum</t>
  </si>
  <si>
    <t>SUM</t>
  </si>
  <si>
    <t>…tjek</t>
  </si>
  <si>
    <t>Døde %</t>
  </si>
  <si>
    <t>Index</t>
  </si>
  <si>
    <t>Alder</t>
  </si>
  <si>
    <t>revIndex</t>
  </si>
  <si>
    <t>m. underrap.</t>
  </si>
  <si>
    <t>80% m. underrap.</t>
  </si>
  <si>
    <t>80% smittede</t>
  </si>
  <si>
    <t>Før korrektion</t>
  </si>
  <si>
    <t>Efter korrektion</t>
  </si>
  <si>
    <t>Eksponent</t>
  </si>
  <si>
    <t>Grundtal</t>
  </si>
  <si>
    <t>Nedgang ift. grn.forløb (total)
venstre akse</t>
  </si>
  <si>
    <t>Nedgang ift grn.forløb (%)
højre akse</t>
  </si>
  <si>
    <t>Factor</t>
  </si>
  <si>
    <t>Smitteprocent</t>
  </si>
  <si>
    <t>Døde grn.</t>
  </si>
  <si>
    <t>Døde før korrektion</t>
  </si>
  <si>
    <t>Døde efter kor.</t>
  </si>
  <si>
    <t>Forskel</t>
  </si>
  <si>
    <t>Aldersvægt</t>
  </si>
  <si>
    <t>opjustering</t>
  </si>
  <si>
    <t>Nyt tal</t>
  </si>
  <si>
    <t>Vægt</t>
  </si>
  <si>
    <t>80% ny</t>
  </si>
  <si>
    <t>Kolonne1</t>
  </si>
  <si>
    <t>Døde efter korrekttion</t>
  </si>
  <si>
    <t>Døde før…</t>
  </si>
  <si>
    <t>Døde efter…</t>
  </si>
  <si>
    <t>Kolonne2</t>
  </si>
  <si>
    <t>branche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</si>
  <si>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</si>
  <si>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</si>
  <si>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</si>
  <si>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</si>
  <si>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</si>
  <si>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</si>
  <si>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</si>
  <si>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</si>
  <si>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</si>
  <si>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</si>
  <si>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</si>
  <si>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</si>
  <si>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</si>
  <si>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</si>
  <si>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</si>
  <si>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</si>
  <si>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</si>
  <si>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</si>
  <si>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</si>
  <si>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</si>
  <si>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</si>
  <si>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</si>
  <si>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</si>
  <si>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</si>
  <si>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</si>
  <si>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</si>
  <si>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</si>
  <si>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</si>
  <si>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</si>
  <si>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</si>
  <si>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</si>
  <si>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</si>
  <si>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</si>
  <si>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</si>
  <si>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</si>
  <si>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</si>
  <si>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</si>
  <si>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</si>
  <si>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</si>
  <si>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</si>
  <si>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</si>
  <si>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</si>
  <si>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</si>
  <si>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</si>
  <si>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</si>
  <si>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</si>
  <si>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</si>
  <si>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</si>
  <si>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</si>
  <si>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</si>
  <si>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</si>
  <si>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Handel og transport mv.</t>
  </si>
  <si>
    <t>Handel</t>
  </si>
  <si>
    <t>Handel med biler og motorcykler</t>
  </si>
  <si>
    <t>Engroshandel</t>
  </si>
  <si>
    <t>Detailhandel</t>
  </si>
  <si>
    <t>Transport</t>
  </si>
  <si>
    <t>Hoteller og restauranter</t>
  </si>
  <si>
    <t>Hoteller mv.</t>
  </si>
  <si>
    <t>Restauranter</t>
  </si>
  <si>
    <t>Information og kommunikation</t>
  </si>
  <si>
    <t>Finansiering og forsikring</t>
  </si>
  <si>
    <t>Ejendomshandel og udlejning</t>
  </si>
  <si>
    <t>Erhvervsservice</t>
  </si>
  <si>
    <t>Offentlig administration, undervisning og sundhed</t>
  </si>
  <si>
    <t>Kultur, fritid og anden service</t>
  </si>
  <si>
    <t>Uoplyst aktivitet</t>
  </si>
  <si>
    <t>År</t>
  </si>
  <si>
    <t>Måned</t>
  </si>
  <si>
    <t>Værdi</t>
  </si>
  <si>
    <t>Rækkemærkater</t>
  </si>
  <si>
    <t>Hovedtotal</t>
  </si>
  <si>
    <t>Sum af Værdi</t>
  </si>
  <si>
    <t>KONK4</t>
  </si>
  <si>
    <t>beskæftigelsesstatus</t>
  </si>
  <si>
    <t>sæsonkorrigering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</si>
  <si>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</si>
  <si>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</si>
  <si>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</si>
  <si>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</si>
  <si>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</si>
  <si>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</si>
  <si>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</si>
  <si>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</si>
  <si>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</si>
  <si>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</si>
  <si>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</si>
  <si>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</si>
  <si>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</si>
  <si>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</si>
  <si>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</si>
  <si>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</si>
  <si>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</si>
  <si>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</si>
  <si>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</si>
  <si>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</si>
  <si>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</si>
  <si>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</si>
  <si>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</si>
  <si>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</si>
  <si>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</si>
  <si>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</si>
  <si>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</si>
  <si>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</si>
  <si>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</si>
  <si>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</si>
  <si>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</si>
  <si>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</si>
  <si>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</si>
  <si>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</si>
  <si>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</si>
  <si>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</si>
  <si>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</si>
  <si>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</si>
  <si>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</si>
  <si>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</si>
  <si>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</si>
  <si>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</si>
  <si>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</si>
  <si>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</si>
  <si>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</si>
  <si>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</si>
  <si>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</si>
  <si>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</si>
  <si>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</si>
  <si>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</si>
  <si>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</si>
  <si>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</si>
  <si>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</si>
  <si>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</si>
  <si>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</si>
  <si>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</si>
  <si>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</si>
  <si>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</si>
  <si>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</si>
  <si>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</si>
  <si>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</si>
  <si>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</si>
  <si>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</si>
  <si>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</si>
  <si>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</si>
  <si>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</si>
  <si>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</si>
  <si>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</si>
  <si>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</si>
  <si>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</si>
  <si>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</si>
  <si>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</si>
  <si>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</si>
  <si>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</si>
  <si>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</si>
  <si>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</si>
  <si>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</si>
  <si>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</si>
  <si>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</si>
  <si>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</si>
  <si>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</si>
  <si>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</si>
  <si>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</si>
  <si>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</si>
  <si>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</si>
  <si>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</si>
  <si>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</si>
  <si>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</si>
  <si>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</si>
  <si>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</si>
  <si>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</si>
  <si>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</si>
  <si>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</si>
  <si>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</si>
  <si>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</si>
  <si>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</si>
  <si>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AKU-ledige</t>
  </si>
  <si>
    <t>Sæsonkorrigeret</t>
  </si>
  <si>
    <t>Alder i alt</t>
  </si>
  <si>
    <t>15-24 år</t>
  </si>
  <si>
    <t>25-74 år</t>
  </si>
  <si>
    <t>Ikke sæsonkorrigeret</t>
  </si>
  <si>
    <t>Kolonnemærkater</t>
  </si>
  <si>
    <t>AKU100M</t>
  </si>
  <si>
    <t xml:space="preserve">80+ years old </t>
  </si>
  <si>
    <t xml:space="preserve">70-79 years old </t>
  </si>
  <si>
    <t xml:space="preserve">60-69 years old </t>
  </si>
  <si>
    <t xml:space="preserve">50-59 years old </t>
  </si>
  <si>
    <t xml:space="preserve">40-49 years old </t>
  </si>
  <si>
    <t xml:space="preserve">30-39 years old </t>
  </si>
  <si>
    <t xml:space="preserve">20-29 years old </t>
  </si>
  <si>
    <t xml:space="preserve">10-19 years old </t>
  </si>
  <si>
    <t>min_age</t>
  </si>
  <si>
    <t>max_age</t>
  </si>
  <si>
    <t>deaths</t>
  </si>
  <si>
    <t>Crude</t>
  </si>
  <si>
    <t>adj_censoring</t>
  </si>
  <si>
    <t>add_adj_demo_under_ascertainment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</si>
</sst>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9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2" xfId="1" applyNumberFormat="1" applyFont="1" applyBorder="1"/>
    <xf numFmtId="10" fontId="0" fillId="0" borderId="6" xfId="1" applyNumberFormat="1" applyFont="1" applyBorder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/>
    </xf>
    <xf numFmtId="9" fontId="3" fillId="0" borderId="0" xfId="1" applyFont="1" applyAlignment="1">
      <alignment horizontal="right" vertical="center" wrapText="1"/>
    </xf>
    <xf numFmtId="169" fontId="0" fillId="0" borderId="0" xfId="1" applyNumberFormat="1" applyFont="1"/>
  </cellXfs>
  <cellStyles count="2">
    <cellStyle name="Normal" xfId="0" builtinId="0"/>
    <cellStyle name="Procent" xfId="1" builtinId="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'Ark1'!$J$14</c:f>
              <c:strCache>
                <c:ptCount val="1"/>
                <c:pt idx="0">
                  <c:v>Døde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'Ark1'!$K$13:$AD$13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'Ark1'!$K$14:$AD$14</c:f>
              <c:numCache>
                <c:formatCode>General</c:formatCode>
                <c:ptCount val="20"/>
                <c:pt idx="0">
                  <c:v>11996.550000000003</c:v>
                </c:pt>
                <c:pt idx="1">
                  <c:v>23993.100000000006</c:v>
                </c:pt>
                <c:pt idx="2">
                  <c:v>35989.649999999994</c:v>
                </c:pt>
                <c:pt idx="3">
                  <c:v>47986.200000000012</c:v>
                </c:pt>
                <c:pt idx="4">
                  <c:v>59982.75</c:v>
                </c:pt>
                <c:pt idx="5">
                  <c:v>71979.299999999988</c:v>
                </c:pt>
                <c:pt idx="6">
                  <c:v>83975.849999999977</c:v>
                </c:pt>
                <c:pt idx="7">
                  <c:v>95972.400000000023</c:v>
                </c:pt>
                <c:pt idx="8">
                  <c:v>107968.95000000001</c:v>
                </c:pt>
                <c:pt idx="9">
                  <c:v>119965.5</c:v>
                </c:pt>
                <c:pt idx="10">
                  <c:v>131962.05000000002</c:v>
                </c:pt>
                <c:pt idx="11">
                  <c:v>143958.59999999998</c:v>
                </c:pt>
                <c:pt idx="12">
                  <c:v>155955.15000000002</c:v>
                </c:pt>
                <c:pt idx="13">
                  <c:v>167951.69999999995</c:v>
                </c:pt>
                <c:pt idx="14">
                  <c:v>179948.25</c:v>
                </c:pt>
                <c:pt idx="15">
                  <c:v>191944.80000000005</c:v>
                </c:pt>
                <c:pt idx="16">
                  <c:v>203941.34999999998</c:v>
                </c:pt>
                <c:pt idx="17">
                  <c:v>215937.90000000002</c:v>
                </c:pt>
                <c:pt idx="18">
                  <c:v>227934.44999999995</c:v>
                </c:pt>
                <c:pt idx="19">
                  <c:v>239931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92-B538-DD070DB6A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467240"/>
        <c:axId val="1089468224"/>
      </c:lineChart>
      <c:catAx>
        <c:axId val="10894672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89468224"/>
        <c:crosses val="autoZero"/>
        <c:auto val="1"/>
        <c:lblAlgn val="ctr"/>
        <c:lblOffset val="100"/>
        <c:noMultiLvlLbl val="0"/>
      </c:catAx>
      <c:valAx>
        <c:axId val="10894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8946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'Ark2'!$G$2</c:f>
              <c:strCache>
                <c:ptCount val="1"/>
                <c:pt idx="0">
                  <c:v>Døde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'Ark2'!$C$3:$C$12</c:f>
              <c:strCache>
                <c:ptCount val="10"/>
                <c:pt idx="0">
                  <c:v>0-9 år</c:v>
                </c:pt>
                <c:pt idx="1">
                  <c:v>10-19 år</c:v>
                </c:pt>
                <c:pt idx="2">
                  <c:v>20-29 år</c:v>
                </c:pt>
                <c:pt idx="3">
                  <c:v>30-39 år</c:v>
                </c:pt>
                <c:pt idx="4">
                  <c:v>40-49 år</c:v>
                </c:pt>
                <c:pt idx="5">
                  <c:v>50-59 år</c:v>
                </c:pt>
                <c:pt idx="6">
                  <c:v>60-69 år</c:v>
                </c:pt>
                <c:pt idx="7">
                  <c:v>70-79 år</c:v>
                </c:pt>
                <c:pt idx="8">
                  <c:v>80-89 år</c:v>
                </c:pt>
                <c:pt idx="9">
                  <c:v>90-999 år</c:v>
                </c:pt>
              </c:strCache>
            </c:strRef>
          </c:cat>
          <c:val>
            <c:numRef>
              <c:f>'Ark2'!$J$3:$J$12</c:f>
              <c:numCache>
                <c:formatCode>General</c:formatCode>
                <c:ptCount val="10"/>
                <c:pt idx="0">
                  <c:v>6.2653684606233805E-4</c:v>
                </c:pt>
                <c:pt idx="1">
                  <c:v>2.9999999999999997E-4</c:v>
                </c:pt>
                <c:pt idx="2">
                  <c:v>3.1174100965758315E-4</c:v>
                </c:pt>
                <c:pt idx="3">
                  <c:v>3.4711302139753758E-3</c:v>
                </c:pt>
                <c:pt idx="4">
                  <c:v>6.7376674496857341E-3</c:v>
                </c:pt>
                <c:pt idx="5">
                  <c:v>1.91818540709906E-2</c:v>
                </c:pt>
                <c:pt idx="6">
                  <c:v>7.2922913722074725E-2</c:v>
                </c:pt>
                <c:pt idx="7">
                  <c:v>0.2</c:v>
                </c:pt>
                <c:pt idx="8">
                  <c:v>0.23015160714128588</c:v>
                </c:pt>
                <c:pt idx="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2-4DFD-A6C6-55505589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373384"/>
        <c:axId val="299369448"/>
      </c:lineChart>
      <c:catAx>
        <c:axId val="29937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9369448"/>
        <c:crosses val="autoZero"/>
        <c:auto val="1"/>
        <c:lblAlgn val="ctr"/>
        <c:lblOffset val="100"/>
        <c:noMultiLvlLbl val="0"/>
      </c:catAx>
      <c:valAx>
        <c:axId val="29936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937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72691672550169"/>
          <c:y val="0.19545395504218518"/>
          <c:w val="0.81575524728660831"/>
          <c:h val="0.62787676202945941"/>
        </c:manualLayout>
      </c:layout>
      <c:lineChart>
        <c:grouping val="standard"/>
        <c:varyColors val="0"/>
        <c:ser>
          <c:idx val="1"/>
          <c:order val="0"/>
          <c:tx>
            <c:strRef>
              <c:f>'Ark2'!$K$2</c:f>
              <c:strCache>
                <c:ptCount val="1"/>
                <c:pt idx="0">
                  <c:v>Nedgang ift. grn.forløb (total)
venstre akse</c:v>
                </c:pt>
              </c:strCache>
            </c:strRef>
          </c:tx>
          <c:marker>
            <c:symbol val="none"/>
          </c:marker>
          <c:cat>
            <c:strRef>
              <c:f>'Ark2'!$C$3:$C$12</c:f>
              <c:strCache>
                <c:ptCount val="10"/>
                <c:pt idx="0">
                  <c:v>0-9 år</c:v>
                </c:pt>
                <c:pt idx="1">
                  <c:v>10-19 år</c:v>
                </c:pt>
                <c:pt idx="2">
                  <c:v>20-29 år</c:v>
                </c:pt>
                <c:pt idx="3">
                  <c:v>30-39 år</c:v>
                </c:pt>
                <c:pt idx="4">
                  <c:v>40-49 år</c:v>
                </c:pt>
                <c:pt idx="5">
                  <c:v>50-59 år</c:v>
                </c:pt>
                <c:pt idx="6">
                  <c:v>60-69 år</c:v>
                </c:pt>
                <c:pt idx="7">
                  <c:v>70-79 år</c:v>
                </c:pt>
                <c:pt idx="8">
                  <c:v>80-89 år</c:v>
                </c:pt>
                <c:pt idx="9">
                  <c:v>90-999 år</c:v>
                </c:pt>
              </c:strCache>
            </c:strRef>
          </c:cat>
          <c:val>
            <c:numRef>
              <c:f>'Ark2'!$K$3:$K$12</c:f>
              <c:numCache>
                <c:formatCode>0.00%</c:formatCode>
                <c:ptCount val="10"/>
                <c:pt idx="0">
                  <c:v>-5.9762342426132153E-4</c:v>
                </c:pt>
                <c:pt idx="1">
                  <c:v>-2.8243064399370761E-4</c:v>
                </c:pt>
                <c:pt idx="2">
                  <c:v>-2.8857185231787681E-4</c:v>
                </c:pt>
                <c:pt idx="3">
                  <c:v>-3.1437375679792198E-3</c:v>
                </c:pt>
                <c:pt idx="4">
                  <c:v>-5.9311954403116476E-3</c:v>
                </c:pt>
                <c:pt idx="5">
                  <c:v>-1.6268105841985906E-2</c:v>
                </c:pt>
                <c:pt idx="6">
                  <c:v>-5.8865443706477422E-2</c:v>
                </c:pt>
                <c:pt idx="7">
                  <c:v>-0.15107229318993548</c:v>
                </c:pt>
                <c:pt idx="8">
                  <c:v>-0.15869858693610683</c:v>
                </c:pt>
                <c:pt idx="9">
                  <c:v>-0.14544172668638755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CA-4048-950D-B73517782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180976"/>
        <c:axId val="890181304"/>
      </c:lineChart>
      <c:lineChart>
        <c:grouping val="standard"/>
        <c:varyColors val="0"/>
        <c:ser>
          <c:idx val="0"/>
          <c:order val="1"/>
          <c:tx>
            <c:strRef>
              <c:f>'Ark2'!$L$2</c:f>
              <c:strCache>
                <c:ptCount val="1"/>
                <c:pt idx="0">
                  <c:v>Nedgang ift grn.forløb (%)
højre akse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'Ark2'!$L$3:$L$12</c:f>
              <c:numCache>
                <c:formatCode>0%</c:formatCode>
                <c:ptCount val="10"/>
                <c:pt idx="0">
                  <c:v>-0.95385200091146793</c:v>
                </c:pt>
                <c:pt idx="1">
                  <c:v>-0.94143547997902544</c:v>
                </c:pt>
                <c:pt idx="2">
                  <c:v>-0.92567818598792828</c:v>
                </c:pt>
                <c:pt idx="3">
                  <c:v>-0.90568125486102014</c:v>
                </c:pt>
                <c:pt idx="4">
                  <c:v>-0.88030397531541826</c:v>
                </c:pt>
                <c:pt idx="5">
                  <c:v>-0.84809871776622159</c:v>
                </c:pt>
                <c:pt idx="6">
                  <c:v>-0.80722835528523429</c:v>
                </c:pt>
                <c:pt idx="7">
                  <c:v>-0.75536146594967746</c:v>
                </c:pt>
                <c:pt idx="8">
                  <c:v>-0.68953933847042248</c:v>
                </c:pt>
                <c:pt idx="9">
                  <c:v>-0.60600719452661478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A-4048-950D-B73517782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349952"/>
        <c:axId val="419350608"/>
      </c:lineChart>
      <c:catAx>
        <c:axId val="89018097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90181304"/>
        <c:crosses val="autoZero"/>
        <c:auto val="1"/>
        <c:lblAlgn val="ctr"/>
        <c:lblOffset val="100"/>
        <c:noMultiLvlLbl val="0"/>
      </c:catAx>
      <c:valAx>
        <c:axId val="89018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90180976"/>
        <c:crosses val="autoZero"/>
        <c:crossBetween val="between"/>
      </c:valAx>
      <c:valAx>
        <c:axId val="4193506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419349952"/>
        <c:crosses val="max"/>
        <c:crossBetween val="between"/>
      </c:valAx>
      <c:catAx>
        <c:axId val="419349952"/>
        <c:scaling>
          <c:orientation val="minMax"/>
        </c:scaling>
        <c:delete val="1"/>
        <c:axPos val="b"/>
        <c:majorTickMark val="out"/>
        <c:minorTickMark val="none"/>
        <c:tickLblPos val="nextTo"/>
        <c:crossAx val="419350608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9.0919000622255233E-2"/>
          <c:y val="4.1715755483813628E-2"/>
          <c:w val="0.7733653795456249"/>
          <c:h val="0.1247165761717917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'Ark2'!$C$3:$C$12</c:f>
              <c:strCache>
                <c:ptCount val="10"/>
                <c:pt idx="0">
                  <c:v>0-9 år</c:v>
                </c:pt>
                <c:pt idx="1">
                  <c:v>10-19 år</c:v>
                </c:pt>
                <c:pt idx="2">
                  <c:v>20-29 år</c:v>
                </c:pt>
                <c:pt idx="3">
                  <c:v>30-39 år</c:v>
                </c:pt>
                <c:pt idx="4">
                  <c:v>40-49 år</c:v>
                </c:pt>
                <c:pt idx="5">
                  <c:v>50-59 år</c:v>
                </c:pt>
                <c:pt idx="6">
                  <c:v>60-69 år</c:v>
                </c:pt>
                <c:pt idx="7">
                  <c:v>70-79 år</c:v>
                </c:pt>
                <c:pt idx="8">
                  <c:v>80-89 år</c:v>
                </c:pt>
                <c:pt idx="9">
                  <c:v>90-999 år</c:v>
                </c:pt>
              </c:strCache>
            </c:strRef>
          </c:cat>
          <c:val>
            <c:numRef>
              <c:f>'Ark2'!$I$3:$I$12</c:f>
              <c:numCache>
                <c:formatCode>General</c:formatCode>
                <c:ptCount val="10"/>
                <c:pt idx="0">
                  <c:v>0.10553220180866026</c:v>
                </c:pt>
                <c:pt idx="1">
                  <c:v>0.11711124083188686</c:v>
                </c:pt>
                <c:pt idx="2">
                  <c:v>0.13442089262434345</c:v>
                </c:pt>
                <c:pt idx="3">
                  <c:v>0.11795225050375568</c:v>
                </c:pt>
                <c:pt idx="4">
                  <c:v>0.12984351243559114</c:v>
                </c:pt>
                <c:pt idx="5">
                  <c:v>0.13746807142931972</c:v>
                </c:pt>
                <c:pt idx="6">
                  <c:v>0.11397441386503281</c:v>
                </c:pt>
                <c:pt idx="7">
                  <c:v>9.6928210885450769E-2</c:v>
                </c:pt>
                <c:pt idx="8">
                  <c:v>3.9036107085244583E-2</c:v>
                </c:pt>
                <c:pt idx="9">
                  <c:v>7.7330985307147142E-3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F32-47BC-A1D4-02421B38ED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'Ark2'!$C$3:$C$12</c:f>
              <c:strCache>
                <c:ptCount val="10"/>
                <c:pt idx="0">
                  <c:v>0-9 år</c:v>
                </c:pt>
                <c:pt idx="1">
                  <c:v>10-19 år</c:v>
                </c:pt>
                <c:pt idx="2">
                  <c:v>20-29 år</c:v>
                </c:pt>
                <c:pt idx="3">
                  <c:v>30-39 år</c:v>
                </c:pt>
                <c:pt idx="4">
                  <c:v>40-49 år</c:v>
                </c:pt>
                <c:pt idx="5">
                  <c:v>50-59 år</c:v>
                </c:pt>
                <c:pt idx="6">
                  <c:v>60-69 år</c:v>
                </c:pt>
                <c:pt idx="7">
                  <c:v>70-79 år</c:v>
                </c:pt>
                <c:pt idx="8">
                  <c:v>80-89 år</c:v>
                </c:pt>
                <c:pt idx="9">
                  <c:v>90-999 år</c:v>
                </c:pt>
              </c:strCache>
            </c:strRef>
          </c:cat>
          <c:val>
            <c:numRef>
              <c:f>'Ark2'!$Q$3:$Q$12</c:f>
              <c:numCache>
                <c:formatCode>General</c:formatCode>
                <c:ptCount val="10"/>
                <c:pt idx="0">
                  <c:v>0.14719019802255526</c:v>
                </c:pt>
                <c:pt idx="1">
                  <c:v>0.14744191035772311</c:v>
                </c:pt>
                <c:pt idx="2">
                  <c:v>0.15615491450052513</c:v>
                </c:pt>
                <c:pt idx="3">
                  <c:v>0.12913147734066871</c:v>
                </c:pt>
                <c:pt idx="4">
                  <c:v>0.13648612057977169</c:v>
                </c:pt>
                <c:pt idx="5">
                  <c:v>0.14085959808006476</c:v>
                </c:pt>
                <c:pt idx="6">
                  <c:v>0.11512617046509788</c:v>
                </c:pt>
                <c:pt idx="7">
                  <c:v>9.7238130163930292E-2</c:v>
                </c:pt>
                <c:pt idx="8">
                  <c:v>3.9060761793070893E-2</c:v>
                </c:pt>
                <c:pt idx="9">
                  <c:v>7.7334037886206347E-3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F32-47BC-A1D4-02421B38E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353560"/>
        <c:axId val="419354872"/>
      </c:lineChart>
      <c:catAx>
        <c:axId val="41935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9354872"/>
        <c:crosses val="autoZero"/>
        <c:auto val="1"/>
        <c:lblAlgn val="ctr"/>
        <c:lblOffset val="100"/>
        <c:noMultiLvlLbl val="0"/>
      </c:catAx>
      <c:valAx>
        <c:axId val="41935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935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[Model.xlsx]Ark6!Pivottabel2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Konkurser</a:t>
            </a:r>
            <a:r>
              <a:rPr lang="da-DK" baseline="0"/>
              <a:t>, DST (KONK4)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'Ark6'!$B$3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'Ark6'!$A$4:$A$47</c:f>
              <c:multiLvlStrCache>
                <c:ptCount val="3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  <c:pt idx="24">
                    <c:v>2019</c:v>
                  </c:pt>
                  <c:pt idx="36">
                    <c:v>2020</c:v>
                  </c:pt>
                </c:lvl>
              </c:multiLvlStrCache>
            </c:multiLvlStrRef>
          </c:cat>
          <c:val>
            <c:numRef>
              <c:f>'Ark6'!$B$4:$B$47</c:f>
              <c:numCache>
                <c:formatCode>General</c:formatCode>
                <c:ptCount val="39"/>
                <c:pt idx="0">
                  <c:v>631</c:v>
                </c:pt>
                <c:pt idx="1">
                  <c:v>422</c:v>
                </c:pt>
                <c:pt idx="2">
                  <c:v>632</c:v>
                </c:pt>
                <c:pt idx="3">
                  <c:v>677</c:v>
                </c:pt>
                <c:pt idx="4">
                  <c:v>477</c:v>
                </c:pt>
                <c:pt idx="5">
                  <c:v>649</c:v>
                </c:pt>
                <c:pt idx="6">
                  <c:v>482</c:v>
                </c:pt>
                <c:pt idx="7">
                  <c:v>460</c:v>
                </c:pt>
                <c:pt idx="8">
                  <c:v>559</c:v>
                </c:pt>
                <c:pt idx="9">
                  <c:v>736</c:v>
                </c:pt>
                <c:pt idx="10">
                  <c:v>990</c:v>
                </c:pt>
                <c:pt idx="11">
                  <c:v>2100</c:v>
                </c:pt>
                <c:pt idx="12">
                  <c:v>508</c:v>
                </c:pt>
                <c:pt idx="13">
                  <c:v>610</c:v>
                </c:pt>
                <c:pt idx="14">
                  <c:v>808</c:v>
                </c:pt>
                <c:pt idx="15">
                  <c:v>598</c:v>
                </c:pt>
                <c:pt idx="16">
                  <c:v>1136</c:v>
                </c:pt>
                <c:pt idx="17">
                  <c:v>808</c:v>
                </c:pt>
                <c:pt idx="18">
                  <c:v>780</c:v>
                </c:pt>
                <c:pt idx="19">
                  <c:v>522</c:v>
                </c:pt>
                <c:pt idx="20">
                  <c:v>594</c:v>
                </c:pt>
                <c:pt idx="21">
                  <c:v>834</c:v>
                </c:pt>
                <c:pt idx="22">
                  <c:v>1457</c:v>
                </c:pt>
                <c:pt idx="23">
                  <c:v>1070</c:v>
                </c:pt>
                <c:pt idx="24">
                  <c:v>952</c:v>
                </c:pt>
                <c:pt idx="25">
                  <c:v>652</c:v>
                </c:pt>
                <c:pt idx="26">
                  <c:v>1616</c:v>
                </c:pt>
                <c:pt idx="27">
                  <c:v>1370</c:v>
                </c:pt>
                <c:pt idx="28">
                  <c:v>876</c:v>
                </c:pt>
                <c:pt idx="29">
                  <c:v>616</c:v>
                </c:pt>
                <c:pt idx="30">
                  <c:v>839</c:v>
                </c:pt>
                <c:pt idx="31">
                  <c:v>531</c:v>
                </c:pt>
                <c:pt idx="32">
                  <c:v>588</c:v>
                </c:pt>
                <c:pt idx="33">
                  <c:v>1146</c:v>
                </c:pt>
                <c:pt idx="34">
                  <c:v>1252</c:v>
                </c:pt>
                <c:pt idx="35">
                  <c:v>1045</c:v>
                </c:pt>
                <c:pt idx="36">
                  <c:v>701</c:v>
                </c:pt>
                <c:pt idx="37">
                  <c:v>578</c:v>
                </c:pt>
                <c:pt idx="38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4-4234-90F9-CA5883AA4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033200"/>
        <c:axId val="272483824"/>
      </c:lineChart>
      <c:catAx>
        <c:axId val="9800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2483824"/>
        <c:crosses val="autoZero"/>
        <c:auto val="1"/>
        <c:lblAlgn val="ctr"/>
        <c:lblOffset val="100"/>
        <c:noMultiLvlLbl val="0"/>
      </c:catAx>
      <c:valAx>
        <c:axId val="2724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800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[Model.xlsx]Ark9!Pivottabel3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'Ark9'!$B$3:$B$4</c:f>
              <c:strCache>
                <c:ptCount val="1"/>
                <c:pt idx="0">
                  <c:v>Ikke sæsonkorrigeret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'Ark9'!$A$5:$A$164</c:f>
              <c:multiLvlStrCache>
                <c:ptCount val="14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</c:lvl>
                <c:lvl>
                  <c:pt idx="0">
                    <c:v>2008</c:v>
                  </c:pt>
                  <c:pt idx="12">
                    <c:v>2009</c:v>
                  </c:pt>
                  <c:pt idx="24">
                    <c:v>2010</c:v>
                  </c:pt>
                  <c:pt idx="36">
                    <c:v>2011</c:v>
                  </c:pt>
                  <c:pt idx="48">
                    <c:v>2012</c:v>
                  </c:pt>
                  <c:pt idx="60">
                    <c:v>2013</c:v>
                  </c:pt>
                  <c:pt idx="72">
                    <c:v>2014</c:v>
                  </c:pt>
                  <c:pt idx="84">
                    <c:v>2015</c:v>
                  </c:pt>
                  <c:pt idx="96">
                    <c:v>2016</c:v>
                  </c:pt>
                  <c:pt idx="108">
                    <c:v>2017</c:v>
                  </c:pt>
                  <c:pt idx="120">
                    <c:v>2018</c:v>
                  </c:pt>
                  <c:pt idx="132">
                    <c:v>2019</c:v>
                  </c:pt>
                  <c:pt idx="144">
                    <c:v>2020</c:v>
                  </c:pt>
                </c:lvl>
              </c:multiLvlStrCache>
            </c:multiLvlStrRef>
          </c:cat>
          <c:val>
            <c:numRef>
              <c:f>'Ark9'!$B$5:$B$164</c:f>
              <c:numCache>
                <c:formatCode>General</c:formatCode>
                <c:ptCount val="146"/>
                <c:pt idx="0">
                  <c:v>200</c:v>
                </c:pt>
                <c:pt idx="1">
                  <c:v>214</c:v>
                </c:pt>
                <c:pt idx="2">
                  <c:v>216</c:v>
                </c:pt>
                <c:pt idx="3">
                  <c:v>198</c:v>
                </c:pt>
                <c:pt idx="4">
                  <c:v>198</c:v>
                </c:pt>
                <c:pt idx="5">
                  <c:v>218</c:v>
                </c:pt>
                <c:pt idx="6">
                  <c:v>228</c:v>
                </c:pt>
                <c:pt idx="7">
                  <c:v>220</c:v>
                </c:pt>
                <c:pt idx="8">
                  <c:v>206</c:v>
                </c:pt>
                <c:pt idx="9">
                  <c:v>206</c:v>
                </c:pt>
                <c:pt idx="10">
                  <c:v>228</c:v>
                </c:pt>
                <c:pt idx="11">
                  <c:v>268</c:v>
                </c:pt>
                <c:pt idx="12">
                  <c:v>298</c:v>
                </c:pt>
                <c:pt idx="13">
                  <c:v>332</c:v>
                </c:pt>
                <c:pt idx="14">
                  <c:v>343</c:v>
                </c:pt>
                <c:pt idx="15">
                  <c:v>355</c:v>
                </c:pt>
                <c:pt idx="16">
                  <c:v>374</c:v>
                </c:pt>
                <c:pt idx="17">
                  <c:v>372</c:v>
                </c:pt>
                <c:pt idx="18">
                  <c:v>381</c:v>
                </c:pt>
                <c:pt idx="19">
                  <c:v>390</c:v>
                </c:pt>
                <c:pt idx="20">
                  <c:v>404</c:v>
                </c:pt>
                <c:pt idx="21">
                  <c:v>416</c:v>
                </c:pt>
                <c:pt idx="22">
                  <c:v>395</c:v>
                </c:pt>
                <c:pt idx="23">
                  <c:v>406</c:v>
                </c:pt>
                <c:pt idx="24">
                  <c:v>431</c:v>
                </c:pt>
                <c:pt idx="25">
                  <c:v>476</c:v>
                </c:pt>
                <c:pt idx="26">
                  <c:v>476</c:v>
                </c:pt>
                <c:pt idx="27">
                  <c:v>460</c:v>
                </c:pt>
                <c:pt idx="28">
                  <c:v>439</c:v>
                </c:pt>
                <c:pt idx="29">
                  <c:v>448</c:v>
                </c:pt>
                <c:pt idx="30">
                  <c:v>452</c:v>
                </c:pt>
                <c:pt idx="31">
                  <c:v>440</c:v>
                </c:pt>
                <c:pt idx="32">
                  <c:v>434</c:v>
                </c:pt>
                <c:pt idx="33">
                  <c:v>432</c:v>
                </c:pt>
                <c:pt idx="34">
                  <c:v>433</c:v>
                </c:pt>
                <c:pt idx="35">
                  <c:v>453</c:v>
                </c:pt>
                <c:pt idx="36">
                  <c:v>468</c:v>
                </c:pt>
                <c:pt idx="37">
                  <c:v>488</c:v>
                </c:pt>
                <c:pt idx="38">
                  <c:v>460</c:v>
                </c:pt>
                <c:pt idx="39">
                  <c:v>443</c:v>
                </c:pt>
                <c:pt idx="40">
                  <c:v>422</c:v>
                </c:pt>
                <c:pt idx="41">
                  <c:v>436</c:v>
                </c:pt>
                <c:pt idx="42">
                  <c:v>451</c:v>
                </c:pt>
                <c:pt idx="43">
                  <c:v>443</c:v>
                </c:pt>
                <c:pt idx="44">
                  <c:v>442</c:v>
                </c:pt>
                <c:pt idx="45">
                  <c:v>437</c:v>
                </c:pt>
                <c:pt idx="46">
                  <c:v>440</c:v>
                </c:pt>
                <c:pt idx="47">
                  <c:v>447</c:v>
                </c:pt>
                <c:pt idx="48">
                  <c:v>458</c:v>
                </c:pt>
                <c:pt idx="49">
                  <c:v>472</c:v>
                </c:pt>
                <c:pt idx="50">
                  <c:v>470</c:v>
                </c:pt>
                <c:pt idx="51">
                  <c:v>466</c:v>
                </c:pt>
                <c:pt idx="52">
                  <c:v>462</c:v>
                </c:pt>
                <c:pt idx="53">
                  <c:v>454</c:v>
                </c:pt>
                <c:pt idx="54">
                  <c:v>451</c:v>
                </c:pt>
                <c:pt idx="55">
                  <c:v>450</c:v>
                </c:pt>
                <c:pt idx="56">
                  <c:v>440</c:v>
                </c:pt>
                <c:pt idx="57">
                  <c:v>420</c:v>
                </c:pt>
                <c:pt idx="58">
                  <c:v>404</c:v>
                </c:pt>
                <c:pt idx="59">
                  <c:v>428</c:v>
                </c:pt>
                <c:pt idx="60">
                  <c:v>447</c:v>
                </c:pt>
                <c:pt idx="61">
                  <c:v>456</c:v>
                </c:pt>
                <c:pt idx="62">
                  <c:v>450</c:v>
                </c:pt>
                <c:pt idx="63">
                  <c:v>421</c:v>
                </c:pt>
                <c:pt idx="64">
                  <c:v>414</c:v>
                </c:pt>
                <c:pt idx="65">
                  <c:v>404</c:v>
                </c:pt>
                <c:pt idx="66">
                  <c:v>426</c:v>
                </c:pt>
                <c:pt idx="67">
                  <c:v>428</c:v>
                </c:pt>
                <c:pt idx="68">
                  <c:v>402</c:v>
                </c:pt>
                <c:pt idx="69">
                  <c:v>395</c:v>
                </c:pt>
                <c:pt idx="70">
                  <c:v>382</c:v>
                </c:pt>
                <c:pt idx="71">
                  <c:v>418</c:v>
                </c:pt>
                <c:pt idx="72">
                  <c:v>418</c:v>
                </c:pt>
                <c:pt idx="73">
                  <c:v>424</c:v>
                </c:pt>
                <c:pt idx="74">
                  <c:v>394</c:v>
                </c:pt>
                <c:pt idx="75">
                  <c:v>378</c:v>
                </c:pt>
                <c:pt idx="76">
                  <c:v>375</c:v>
                </c:pt>
                <c:pt idx="77">
                  <c:v>384</c:v>
                </c:pt>
                <c:pt idx="78">
                  <c:v>402</c:v>
                </c:pt>
                <c:pt idx="79">
                  <c:v>408</c:v>
                </c:pt>
                <c:pt idx="80">
                  <c:v>398</c:v>
                </c:pt>
                <c:pt idx="81">
                  <c:v>384</c:v>
                </c:pt>
                <c:pt idx="82">
                  <c:v>379</c:v>
                </c:pt>
                <c:pt idx="83">
                  <c:v>377</c:v>
                </c:pt>
                <c:pt idx="84">
                  <c:v>384</c:v>
                </c:pt>
                <c:pt idx="85">
                  <c:v>388</c:v>
                </c:pt>
                <c:pt idx="86">
                  <c:v>392</c:v>
                </c:pt>
                <c:pt idx="87">
                  <c:v>374</c:v>
                </c:pt>
                <c:pt idx="88">
                  <c:v>354</c:v>
                </c:pt>
                <c:pt idx="89">
                  <c:v>357</c:v>
                </c:pt>
                <c:pt idx="90">
                  <c:v>366</c:v>
                </c:pt>
                <c:pt idx="91">
                  <c:v>369</c:v>
                </c:pt>
                <c:pt idx="92">
                  <c:v>350</c:v>
                </c:pt>
                <c:pt idx="93">
                  <c:v>341</c:v>
                </c:pt>
                <c:pt idx="94">
                  <c:v>341</c:v>
                </c:pt>
                <c:pt idx="95">
                  <c:v>355</c:v>
                </c:pt>
                <c:pt idx="96">
                  <c:v>363</c:v>
                </c:pt>
                <c:pt idx="97">
                  <c:v>370</c:v>
                </c:pt>
                <c:pt idx="98">
                  <c:v>362</c:v>
                </c:pt>
                <c:pt idx="99">
                  <c:v>353</c:v>
                </c:pt>
                <c:pt idx="100">
                  <c:v>341</c:v>
                </c:pt>
                <c:pt idx="101">
                  <c:v>344</c:v>
                </c:pt>
                <c:pt idx="102">
                  <c:v>356</c:v>
                </c:pt>
                <c:pt idx="103">
                  <c:v>362</c:v>
                </c:pt>
                <c:pt idx="104">
                  <c:v>362</c:v>
                </c:pt>
                <c:pt idx="105">
                  <c:v>350</c:v>
                </c:pt>
                <c:pt idx="106">
                  <c:v>333</c:v>
                </c:pt>
                <c:pt idx="107">
                  <c:v>345</c:v>
                </c:pt>
                <c:pt idx="108">
                  <c:v>364</c:v>
                </c:pt>
                <c:pt idx="109">
                  <c:v>384</c:v>
                </c:pt>
                <c:pt idx="110">
                  <c:v>360</c:v>
                </c:pt>
                <c:pt idx="111">
                  <c:v>340</c:v>
                </c:pt>
                <c:pt idx="112">
                  <c:v>333</c:v>
                </c:pt>
                <c:pt idx="113">
                  <c:v>342</c:v>
                </c:pt>
                <c:pt idx="114">
                  <c:v>356</c:v>
                </c:pt>
                <c:pt idx="115">
                  <c:v>360</c:v>
                </c:pt>
                <c:pt idx="116">
                  <c:v>341</c:v>
                </c:pt>
                <c:pt idx="117">
                  <c:v>325</c:v>
                </c:pt>
                <c:pt idx="118">
                  <c:v>306</c:v>
                </c:pt>
                <c:pt idx="119">
                  <c:v>322</c:v>
                </c:pt>
                <c:pt idx="120">
                  <c:v>312</c:v>
                </c:pt>
                <c:pt idx="121">
                  <c:v>328</c:v>
                </c:pt>
                <c:pt idx="122">
                  <c:v>312</c:v>
                </c:pt>
                <c:pt idx="123">
                  <c:v>310</c:v>
                </c:pt>
                <c:pt idx="124">
                  <c:v>296</c:v>
                </c:pt>
                <c:pt idx="125">
                  <c:v>297</c:v>
                </c:pt>
                <c:pt idx="126">
                  <c:v>307</c:v>
                </c:pt>
                <c:pt idx="127">
                  <c:v>300</c:v>
                </c:pt>
                <c:pt idx="128">
                  <c:v>299</c:v>
                </c:pt>
                <c:pt idx="129">
                  <c:v>286</c:v>
                </c:pt>
                <c:pt idx="130">
                  <c:v>304</c:v>
                </c:pt>
                <c:pt idx="131">
                  <c:v>306</c:v>
                </c:pt>
                <c:pt idx="132">
                  <c:v>322</c:v>
                </c:pt>
                <c:pt idx="133">
                  <c:v>328</c:v>
                </c:pt>
                <c:pt idx="134">
                  <c:v>328</c:v>
                </c:pt>
                <c:pt idx="135">
                  <c:v>314</c:v>
                </c:pt>
                <c:pt idx="136">
                  <c:v>284</c:v>
                </c:pt>
                <c:pt idx="137">
                  <c:v>269</c:v>
                </c:pt>
                <c:pt idx="138">
                  <c:v>288</c:v>
                </c:pt>
                <c:pt idx="139">
                  <c:v>303</c:v>
                </c:pt>
                <c:pt idx="140">
                  <c:v>323</c:v>
                </c:pt>
                <c:pt idx="141">
                  <c:v>312</c:v>
                </c:pt>
                <c:pt idx="142">
                  <c:v>303</c:v>
                </c:pt>
                <c:pt idx="143">
                  <c:v>296</c:v>
                </c:pt>
                <c:pt idx="144">
                  <c:v>298</c:v>
                </c:pt>
                <c:pt idx="145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A-49C7-B343-286A63DBF03D}"/>
            </c:ext>
          </c:extLst>
        </c:ser>
        <c:ser>
          <c:idx val="1"/>
          <c:order val="1"/>
          <c:tx>
            <c:strRef>
              <c:f>'Ark9'!$C$3:$C$4</c:f>
              <c:strCache>
                <c:ptCount val="1"/>
                <c:pt idx="0">
                  <c:v>Sæsonkorrigeret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'Ark9'!$A$5:$A$164</c:f>
              <c:multiLvlStrCache>
                <c:ptCount val="14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</c:lvl>
                <c:lvl>
                  <c:pt idx="0">
                    <c:v>2008</c:v>
                  </c:pt>
                  <c:pt idx="12">
                    <c:v>2009</c:v>
                  </c:pt>
                  <c:pt idx="24">
                    <c:v>2010</c:v>
                  </c:pt>
                  <c:pt idx="36">
                    <c:v>2011</c:v>
                  </c:pt>
                  <c:pt idx="48">
                    <c:v>2012</c:v>
                  </c:pt>
                  <c:pt idx="60">
                    <c:v>2013</c:v>
                  </c:pt>
                  <c:pt idx="72">
                    <c:v>2014</c:v>
                  </c:pt>
                  <c:pt idx="84">
                    <c:v>2015</c:v>
                  </c:pt>
                  <c:pt idx="96">
                    <c:v>2016</c:v>
                  </c:pt>
                  <c:pt idx="108">
                    <c:v>2017</c:v>
                  </c:pt>
                  <c:pt idx="120">
                    <c:v>2018</c:v>
                  </c:pt>
                  <c:pt idx="132">
                    <c:v>2019</c:v>
                  </c:pt>
                  <c:pt idx="144">
                    <c:v>2020</c:v>
                  </c:pt>
                </c:lvl>
              </c:multiLvlStrCache>
            </c:multiLvlStrRef>
          </c:cat>
          <c:val>
            <c:numRef>
              <c:f>'Ark9'!$C$5:$C$164</c:f>
              <c:numCache>
                <c:formatCode>General</c:formatCode>
                <c:ptCount val="146"/>
                <c:pt idx="0">
                  <c:v>186</c:v>
                </c:pt>
                <c:pt idx="1">
                  <c:v>184</c:v>
                </c:pt>
                <c:pt idx="2">
                  <c:v>188</c:v>
                </c:pt>
                <c:pt idx="3">
                  <c:v>192</c:v>
                </c:pt>
                <c:pt idx="4">
                  <c:v>202</c:v>
                </c:pt>
                <c:pt idx="5">
                  <c:v>214</c:v>
                </c:pt>
                <c:pt idx="6">
                  <c:v>219</c:v>
                </c:pt>
                <c:pt idx="7">
                  <c:v>228</c:v>
                </c:pt>
                <c:pt idx="8">
                  <c:v>226</c:v>
                </c:pt>
                <c:pt idx="9">
                  <c:v>229</c:v>
                </c:pt>
                <c:pt idx="10">
                  <c:v>252</c:v>
                </c:pt>
                <c:pt idx="11">
                  <c:v>278</c:v>
                </c:pt>
                <c:pt idx="12">
                  <c:v>286</c:v>
                </c:pt>
                <c:pt idx="13">
                  <c:v>302</c:v>
                </c:pt>
                <c:pt idx="14">
                  <c:v>319</c:v>
                </c:pt>
                <c:pt idx="15">
                  <c:v>343</c:v>
                </c:pt>
                <c:pt idx="16">
                  <c:v>379</c:v>
                </c:pt>
                <c:pt idx="17">
                  <c:v>370</c:v>
                </c:pt>
                <c:pt idx="18">
                  <c:v>372</c:v>
                </c:pt>
                <c:pt idx="19">
                  <c:v>398</c:v>
                </c:pt>
                <c:pt idx="20">
                  <c:v>424</c:v>
                </c:pt>
                <c:pt idx="21">
                  <c:v>438</c:v>
                </c:pt>
                <c:pt idx="22">
                  <c:v>417</c:v>
                </c:pt>
                <c:pt idx="23">
                  <c:v>415</c:v>
                </c:pt>
                <c:pt idx="24">
                  <c:v>419</c:v>
                </c:pt>
                <c:pt idx="25">
                  <c:v>445</c:v>
                </c:pt>
                <c:pt idx="26">
                  <c:v>452</c:v>
                </c:pt>
                <c:pt idx="27">
                  <c:v>453</c:v>
                </c:pt>
                <c:pt idx="28">
                  <c:v>446</c:v>
                </c:pt>
                <c:pt idx="29">
                  <c:v>447</c:v>
                </c:pt>
                <c:pt idx="30">
                  <c:v>444</c:v>
                </c:pt>
                <c:pt idx="31">
                  <c:v>446</c:v>
                </c:pt>
                <c:pt idx="32">
                  <c:v>451</c:v>
                </c:pt>
                <c:pt idx="33">
                  <c:v>451</c:v>
                </c:pt>
                <c:pt idx="34">
                  <c:v>454</c:v>
                </c:pt>
                <c:pt idx="35">
                  <c:v>460</c:v>
                </c:pt>
                <c:pt idx="36">
                  <c:v>455</c:v>
                </c:pt>
                <c:pt idx="37">
                  <c:v>457</c:v>
                </c:pt>
                <c:pt idx="38">
                  <c:v>442</c:v>
                </c:pt>
                <c:pt idx="39">
                  <c:v>436</c:v>
                </c:pt>
                <c:pt idx="40">
                  <c:v>430</c:v>
                </c:pt>
                <c:pt idx="41">
                  <c:v>440</c:v>
                </c:pt>
                <c:pt idx="42">
                  <c:v>444</c:v>
                </c:pt>
                <c:pt idx="43">
                  <c:v>446</c:v>
                </c:pt>
                <c:pt idx="44">
                  <c:v>452</c:v>
                </c:pt>
                <c:pt idx="45">
                  <c:v>454</c:v>
                </c:pt>
                <c:pt idx="46">
                  <c:v>458</c:v>
                </c:pt>
                <c:pt idx="47">
                  <c:v>450</c:v>
                </c:pt>
                <c:pt idx="48">
                  <c:v>446</c:v>
                </c:pt>
                <c:pt idx="49">
                  <c:v>444</c:v>
                </c:pt>
                <c:pt idx="50">
                  <c:v>454</c:v>
                </c:pt>
                <c:pt idx="51">
                  <c:v>466</c:v>
                </c:pt>
                <c:pt idx="52">
                  <c:v>476</c:v>
                </c:pt>
                <c:pt idx="53">
                  <c:v>459</c:v>
                </c:pt>
                <c:pt idx="54">
                  <c:v>446</c:v>
                </c:pt>
                <c:pt idx="55">
                  <c:v>446</c:v>
                </c:pt>
                <c:pt idx="56">
                  <c:v>444</c:v>
                </c:pt>
                <c:pt idx="57">
                  <c:v>436</c:v>
                </c:pt>
                <c:pt idx="58">
                  <c:v>423</c:v>
                </c:pt>
                <c:pt idx="59">
                  <c:v>430</c:v>
                </c:pt>
                <c:pt idx="60">
                  <c:v>434</c:v>
                </c:pt>
                <c:pt idx="61">
                  <c:v>432</c:v>
                </c:pt>
                <c:pt idx="62">
                  <c:v>434</c:v>
                </c:pt>
                <c:pt idx="63">
                  <c:v>428</c:v>
                </c:pt>
                <c:pt idx="64">
                  <c:v>430</c:v>
                </c:pt>
                <c:pt idx="65">
                  <c:v>412</c:v>
                </c:pt>
                <c:pt idx="66">
                  <c:v>421</c:v>
                </c:pt>
                <c:pt idx="67">
                  <c:v>420</c:v>
                </c:pt>
                <c:pt idx="68">
                  <c:v>404</c:v>
                </c:pt>
                <c:pt idx="69">
                  <c:v>410</c:v>
                </c:pt>
                <c:pt idx="70">
                  <c:v>401</c:v>
                </c:pt>
                <c:pt idx="71">
                  <c:v>420</c:v>
                </c:pt>
                <c:pt idx="72">
                  <c:v>404</c:v>
                </c:pt>
                <c:pt idx="73">
                  <c:v>402</c:v>
                </c:pt>
                <c:pt idx="74">
                  <c:v>387</c:v>
                </c:pt>
                <c:pt idx="75">
                  <c:v>378</c:v>
                </c:pt>
                <c:pt idx="76">
                  <c:v>390</c:v>
                </c:pt>
                <c:pt idx="77">
                  <c:v>392</c:v>
                </c:pt>
                <c:pt idx="78">
                  <c:v>398</c:v>
                </c:pt>
                <c:pt idx="79">
                  <c:v>397</c:v>
                </c:pt>
                <c:pt idx="80">
                  <c:v>397</c:v>
                </c:pt>
                <c:pt idx="81">
                  <c:v>397</c:v>
                </c:pt>
                <c:pt idx="82">
                  <c:v>396</c:v>
                </c:pt>
                <c:pt idx="83">
                  <c:v>378</c:v>
                </c:pt>
                <c:pt idx="84">
                  <c:v>372</c:v>
                </c:pt>
                <c:pt idx="85">
                  <c:v>368</c:v>
                </c:pt>
                <c:pt idx="86">
                  <c:v>382</c:v>
                </c:pt>
                <c:pt idx="87">
                  <c:v>376</c:v>
                </c:pt>
                <c:pt idx="88">
                  <c:v>368</c:v>
                </c:pt>
                <c:pt idx="89">
                  <c:v>364</c:v>
                </c:pt>
                <c:pt idx="90">
                  <c:v>362</c:v>
                </c:pt>
                <c:pt idx="91">
                  <c:v>360</c:v>
                </c:pt>
                <c:pt idx="92">
                  <c:v>352</c:v>
                </c:pt>
                <c:pt idx="93">
                  <c:v>353</c:v>
                </c:pt>
                <c:pt idx="94">
                  <c:v>356</c:v>
                </c:pt>
                <c:pt idx="95">
                  <c:v>354</c:v>
                </c:pt>
                <c:pt idx="96">
                  <c:v>352</c:v>
                </c:pt>
                <c:pt idx="97">
                  <c:v>352</c:v>
                </c:pt>
                <c:pt idx="98">
                  <c:v>351</c:v>
                </c:pt>
                <c:pt idx="99">
                  <c:v>360</c:v>
                </c:pt>
                <c:pt idx="100">
                  <c:v>356</c:v>
                </c:pt>
                <c:pt idx="101">
                  <c:v>350</c:v>
                </c:pt>
                <c:pt idx="102">
                  <c:v>352</c:v>
                </c:pt>
                <c:pt idx="103">
                  <c:v>354</c:v>
                </c:pt>
                <c:pt idx="104">
                  <c:v>364</c:v>
                </c:pt>
                <c:pt idx="105">
                  <c:v>359</c:v>
                </c:pt>
                <c:pt idx="106">
                  <c:v>348</c:v>
                </c:pt>
                <c:pt idx="107">
                  <c:v>345</c:v>
                </c:pt>
                <c:pt idx="108">
                  <c:v>356</c:v>
                </c:pt>
                <c:pt idx="109">
                  <c:v>366</c:v>
                </c:pt>
                <c:pt idx="110">
                  <c:v>354</c:v>
                </c:pt>
                <c:pt idx="111">
                  <c:v>339</c:v>
                </c:pt>
                <c:pt idx="112">
                  <c:v>347</c:v>
                </c:pt>
                <c:pt idx="113">
                  <c:v>350</c:v>
                </c:pt>
                <c:pt idx="114">
                  <c:v>355</c:v>
                </c:pt>
                <c:pt idx="115">
                  <c:v>353</c:v>
                </c:pt>
                <c:pt idx="116">
                  <c:v>342</c:v>
                </c:pt>
                <c:pt idx="117">
                  <c:v>332</c:v>
                </c:pt>
                <c:pt idx="118">
                  <c:v>318</c:v>
                </c:pt>
                <c:pt idx="119">
                  <c:v>321</c:v>
                </c:pt>
                <c:pt idx="120">
                  <c:v>306</c:v>
                </c:pt>
                <c:pt idx="121">
                  <c:v>310</c:v>
                </c:pt>
                <c:pt idx="122">
                  <c:v>298</c:v>
                </c:pt>
                <c:pt idx="123">
                  <c:v>316</c:v>
                </c:pt>
                <c:pt idx="124">
                  <c:v>310</c:v>
                </c:pt>
                <c:pt idx="125">
                  <c:v>308</c:v>
                </c:pt>
                <c:pt idx="126">
                  <c:v>306</c:v>
                </c:pt>
                <c:pt idx="127">
                  <c:v>295</c:v>
                </c:pt>
                <c:pt idx="128">
                  <c:v>297</c:v>
                </c:pt>
                <c:pt idx="129">
                  <c:v>290</c:v>
                </c:pt>
                <c:pt idx="130">
                  <c:v>314</c:v>
                </c:pt>
                <c:pt idx="131">
                  <c:v>307</c:v>
                </c:pt>
                <c:pt idx="132">
                  <c:v>316</c:v>
                </c:pt>
                <c:pt idx="133">
                  <c:v>308</c:v>
                </c:pt>
                <c:pt idx="134">
                  <c:v>320</c:v>
                </c:pt>
                <c:pt idx="135">
                  <c:v>311</c:v>
                </c:pt>
                <c:pt idx="136">
                  <c:v>298</c:v>
                </c:pt>
                <c:pt idx="137">
                  <c:v>284</c:v>
                </c:pt>
                <c:pt idx="138">
                  <c:v>287</c:v>
                </c:pt>
                <c:pt idx="139">
                  <c:v>301</c:v>
                </c:pt>
                <c:pt idx="140">
                  <c:v>320</c:v>
                </c:pt>
                <c:pt idx="141">
                  <c:v>315</c:v>
                </c:pt>
                <c:pt idx="142">
                  <c:v>311</c:v>
                </c:pt>
                <c:pt idx="143">
                  <c:v>298</c:v>
                </c:pt>
                <c:pt idx="144">
                  <c:v>294</c:v>
                </c:pt>
                <c:pt idx="145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A-49C7-B343-286A63DBF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2992"/>
        <c:axId val="900433320"/>
      </c:lineChart>
      <c:catAx>
        <c:axId val="90043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0433320"/>
        <c:crosses val="autoZero"/>
        <c:auto val="1"/>
        <c:lblAlgn val="ctr"/>
        <c:lblOffset val="100"/>
        <c:noMultiLvlLbl val="0"/>
      </c:catAx>
      <c:valAx>
        <c:axId val="90043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043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161925</xdr:colOff>
      <xdr:row>15</xdr:row>
      <xdr:rowOff>38100</xdr:rowOff>
    </xdr:from>
    <xdr:to>
      <xdr:col>17</xdr:col>
      <xdr:colOff>600075</xdr:colOff>
      <xdr:row>35</xdr:row>
      <xdr:rowOff>66256</xdr:rowOff>
    </xdr:to>
    <xdr:pic>
      <xdr:nvPicPr>
        <xdr:cNvPr id="2" name="Billede 1" descr="Ingen tilgængelig billedbeskrivelse.">
          <a:extLst>
            <a:ext uri="{FF2B5EF4-FFF2-40B4-BE49-F238E27FC236}">
              <a16:creationId xmlns:a16="http://schemas.microsoft.com/office/drawing/2014/main" id="{4D0C627A-E0F0-4B20-9CEB-18C7C2EB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2466975"/>
          <a:ext cx="5467350" cy="3266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428625</xdr:colOff>
      <xdr:row>15</xdr:row>
      <xdr:rowOff>100012</xdr:rowOff>
    </xdr:from>
    <xdr:to>
      <xdr:col>25</xdr:col>
      <xdr:colOff>200025</xdr:colOff>
      <xdr:row>32</xdr:row>
      <xdr:rowOff>90487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CA19E94-468F-417D-8416-C7CCD314E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17</xdr:row>
      <xdr:rowOff>52387</xdr:rowOff>
    </xdr:from>
    <xdr:to>
      <xdr:col>6</xdr:col>
      <xdr:colOff>742950</xdr:colOff>
      <xdr:row>31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C089D29-B975-443B-9731-EAB432887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823912</xdr:colOff>
      <xdr:row>17</xdr:row>
      <xdr:rowOff>80961</xdr:rowOff>
    </xdr:from>
    <xdr:to>
      <xdr:col>12</xdr:col>
      <xdr:colOff>542925</xdr:colOff>
      <xdr:row>36</xdr:row>
      <xdr:rowOff>76199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F8D8177-6E98-4DC4-846B-BA51ACC5E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685801</xdr:colOff>
      <xdr:row>19</xdr:row>
      <xdr:rowOff>14287</xdr:rowOff>
    </xdr:from>
    <xdr:to>
      <xdr:col>17</xdr:col>
      <xdr:colOff>276226</xdr:colOff>
      <xdr:row>36</xdr:row>
      <xdr:rowOff>4762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6AB69A2-A2A8-40C6-BC94-422EB03CF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304800</xdr:rowOff>
    </xdr:from>
    <xdr:to>
      <xdr:col>18</xdr:col>
      <xdr:colOff>142875</xdr:colOff>
      <xdr:row>7</xdr:row>
      <xdr:rowOff>465794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4034AE73-CC29-46AF-9858-9E30FEFD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466725"/>
          <a:ext cx="8343900" cy="3075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90487</xdr:rowOff>
    </xdr:from>
    <xdr:to>
      <xdr:col>12</xdr:col>
      <xdr:colOff>19050</xdr:colOff>
      <xdr:row>20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6F3C1C3-0FBB-412E-9783-7C626F050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6</xdr:row>
      <xdr:rowOff>100011</xdr:rowOff>
    </xdr:from>
    <xdr:to>
      <xdr:col>15</xdr:col>
      <xdr:colOff>9525</xdr:colOff>
      <xdr:row>26</xdr:row>
      <xdr:rowOff>47624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DAE4770-CCFF-4E7B-B9EC-8D3143D2F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sten Skjellerup, Formandssekretariatet" refreshedDate="43929.742193634258" createdVersion="6" refreshedVersion="6" minRefreshableVersion="3" recordCount="816" xr:uid="{C54642DA-B11C-48EE-B6DA-C608EE31FB90}">
  <cacheSource type="worksheet">
    <worksheetSource name="Tabel3_2"/>
  </cacheSource>
  <cacheFields count="4">
    <cacheField name="branche" numFmtId="0">
      <sharedItems/>
    </cacheField>
    <cacheField name="År" numFmtId="0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</cacheField>
    <cacheField name="Måne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Værdi" numFmtId="0">
      <sharedItems containsSemiMixedTypes="0" containsString="0" containsNumber="1" containsInteger="1" minValue="0" maxValue="4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sten Skjellerup, Formandssekretariatet" refreshedDate="43929.750291782409" createdVersion="6" refreshedVersion="6" minRefreshableVersion="3" recordCount="876" xr:uid="{883B1228-DE20-41FC-A2D9-1C28B62886A6}">
  <cacheSource type="worksheet">
    <worksheetSource name="Tabel5_2"/>
  </cacheSource>
  <cacheFields count="6">
    <cacheField name="beskæftigelsesstatus" numFmtId="0">
      <sharedItems/>
    </cacheField>
    <cacheField name="sæsonkorrigering" numFmtId="0">
      <sharedItems count="2">
        <s v="Sæsonkorrigeret"/>
        <s v="Ikke sæsonkorrigeret"/>
      </sharedItems>
    </cacheField>
    <cacheField name="alder" numFmtId="0">
      <sharedItems/>
    </cacheField>
    <cacheField name="År" numFmtId="0">
      <sharedItems containsSemiMixedTypes="0" containsString="0" containsNumber="1" containsInteger="1" minValue="2008" maxValue="2020" count="13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åned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Værdi" numFmtId="0">
      <sharedItems containsSemiMixedTypes="0" containsString="0" containsNumber="1" containsInteger="1" minValue="33" maxValue="2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s v="Handel og transport mv."/>
    <x v="0"/>
    <x v="0"/>
    <n v="223"/>
  </r>
  <r>
    <s v="Handel og transport mv."/>
    <x v="0"/>
    <x v="1"/>
    <n v="166"/>
  </r>
  <r>
    <s v="Handel og transport mv."/>
    <x v="0"/>
    <x v="2"/>
    <n v="153"/>
  </r>
  <r>
    <s v="Handel og transport mv."/>
    <x v="0"/>
    <x v="3"/>
    <n v="203"/>
  </r>
  <r>
    <s v="Handel og transport mv."/>
    <x v="0"/>
    <x v="4"/>
    <n v="116"/>
  </r>
  <r>
    <s v="Handel og transport mv."/>
    <x v="0"/>
    <x v="5"/>
    <n v="129"/>
  </r>
  <r>
    <s v="Handel og transport mv."/>
    <x v="0"/>
    <x v="6"/>
    <n v="97"/>
  </r>
  <r>
    <s v="Handel og transport mv."/>
    <x v="0"/>
    <x v="7"/>
    <n v="95"/>
  </r>
  <r>
    <s v="Handel og transport mv."/>
    <x v="0"/>
    <x v="8"/>
    <n v="114"/>
  </r>
  <r>
    <s v="Handel og transport mv."/>
    <x v="0"/>
    <x v="9"/>
    <n v="107"/>
  </r>
  <r>
    <s v="Handel og transport mv."/>
    <x v="0"/>
    <x v="10"/>
    <n v="236"/>
  </r>
  <r>
    <s v="Handel og transport mv."/>
    <x v="0"/>
    <x v="11"/>
    <n v="193"/>
  </r>
  <r>
    <s v="Handel og transport mv."/>
    <x v="1"/>
    <x v="0"/>
    <n v="117"/>
  </r>
  <r>
    <s v="Handel og transport mv."/>
    <x v="1"/>
    <x v="1"/>
    <n v="101"/>
  </r>
  <r>
    <s v="Handel og transport mv."/>
    <x v="1"/>
    <x v="2"/>
    <n v="154"/>
  </r>
  <r>
    <s v="Handel og transport mv."/>
    <x v="1"/>
    <x v="3"/>
    <n v="160"/>
  </r>
  <r>
    <s v="Handel og transport mv."/>
    <x v="1"/>
    <x v="4"/>
    <n v="111"/>
  </r>
  <r>
    <s v="Handel og transport mv."/>
    <x v="1"/>
    <x v="5"/>
    <n v="162"/>
  </r>
  <r>
    <s v="Handel og transport mv."/>
    <x v="1"/>
    <x v="6"/>
    <n v="116"/>
  </r>
  <r>
    <s v="Handel og transport mv."/>
    <x v="1"/>
    <x v="7"/>
    <n v="108"/>
  </r>
  <r>
    <s v="Handel og transport mv."/>
    <x v="1"/>
    <x v="8"/>
    <n v="142"/>
  </r>
  <r>
    <s v="Handel og transport mv."/>
    <x v="1"/>
    <x v="9"/>
    <n v="173"/>
  </r>
  <r>
    <s v="Handel og transport mv."/>
    <x v="1"/>
    <x v="10"/>
    <n v="219"/>
  </r>
  <r>
    <s v="Handel og transport mv."/>
    <x v="1"/>
    <x v="11"/>
    <n v="411"/>
  </r>
  <r>
    <s v="Handel og transport mv."/>
    <x v="2"/>
    <x v="0"/>
    <n v="132"/>
  </r>
  <r>
    <s v="Handel og transport mv."/>
    <x v="2"/>
    <x v="1"/>
    <n v="147"/>
  </r>
  <r>
    <s v="Handel og transport mv."/>
    <x v="2"/>
    <x v="2"/>
    <n v="183"/>
  </r>
  <r>
    <s v="Handel og transport mv."/>
    <x v="2"/>
    <x v="3"/>
    <n v="144"/>
  </r>
  <r>
    <s v="Handel og transport mv."/>
    <x v="2"/>
    <x v="4"/>
    <n v="235"/>
  </r>
  <r>
    <s v="Handel og transport mv."/>
    <x v="2"/>
    <x v="5"/>
    <n v="176"/>
  </r>
  <r>
    <s v="Handel og transport mv."/>
    <x v="2"/>
    <x v="6"/>
    <n v="176"/>
  </r>
  <r>
    <s v="Handel og transport mv."/>
    <x v="2"/>
    <x v="7"/>
    <n v="125"/>
  </r>
  <r>
    <s v="Handel og transport mv."/>
    <x v="2"/>
    <x v="8"/>
    <n v="154"/>
  </r>
  <r>
    <s v="Handel og transport mv."/>
    <x v="2"/>
    <x v="9"/>
    <n v="190"/>
  </r>
  <r>
    <s v="Handel og transport mv."/>
    <x v="2"/>
    <x v="10"/>
    <n v="302"/>
  </r>
  <r>
    <s v="Handel og transport mv."/>
    <x v="2"/>
    <x v="11"/>
    <n v="229"/>
  </r>
  <r>
    <s v="Handel og transport mv."/>
    <x v="3"/>
    <x v="0"/>
    <n v="215"/>
  </r>
  <r>
    <s v="Handel og transport mv."/>
    <x v="3"/>
    <x v="1"/>
    <n v="148"/>
  </r>
  <r>
    <s v="Handel og transport mv."/>
    <x v="3"/>
    <x v="2"/>
    <n v="337"/>
  </r>
  <r>
    <s v="Handel og transport mv."/>
    <x v="3"/>
    <x v="3"/>
    <n v="302"/>
  </r>
  <r>
    <s v="Handel og transport mv."/>
    <x v="3"/>
    <x v="4"/>
    <n v="219"/>
  </r>
  <r>
    <s v="Handel og transport mv."/>
    <x v="3"/>
    <x v="5"/>
    <n v="146"/>
  </r>
  <r>
    <s v="Handel og transport mv."/>
    <x v="3"/>
    <x v="6"/>
    <n v="188"/>
  </r>
  <r>
    <s v="Handel og transport mv."/>
    <x v="3"/>
    <x v="7"/>
    <n v="126"/>
  </r>
  <r>
    <s v="Handel og transport mv."/>
    <x v="3"/>
    <x v="8"/>
    <n v="140"/>
  </r>
  <r>
    <s v="Handel og transport mv."/>
    <x v="3"/>
    <x v="9"/>
    <n v="261"/>
  </r>
  <r>
    <s v="Handel og transport mv."/>
    <x v="3"/>
    <x v="10"/>
    <n v="292"/>
  </r>
  <r>
    <s v="Handel og transport mv."/>
    <x v="3"/>
    <x v="11"/>
    <n v="233"/>
  </r>
  <r>
    <s v="Handel og transport mv."/>
    <x v="4"/>
    <x v="0"/>
    <n v="157"/>
  </r>
  <r>
    <s v="Handel og transport mv."/>
    <x v="4"/>
    <x v="1"/>
    <n v="122"/>
  </r>
  <r>
    <s v="Handel og transport mv."/>
    <x v="4"/>
    <x v="2"/>
    <n v="96"/>
  </r>
  <r>
    <s v="Handel"/>
    <x v="0"/>
    <x v="0"/>
    <n v="148"/>
  </r>
  <r>
    <s v="Handel"/>
    <x v="0"/>
    <x v="1"/>
    <n v="111"/>
  </r>
  <r>
    <s v="Handel"/>
    <x v="0"/>
    <x v="2"/>
    <n v="106"/>
  </r>
  <r>
    <s v="Handel"/>
    <x v="0"/>
    <x v="3"/>
    <n v="135"/>
  </r>
  <r>
    <s v="Handel"/>
    <x v="0"/>
    <x v="4"/>
    <n v="62"/>
  </r>
  <r>
    <s v="Handel"/>
    <x v="0"/>
    <x v="5"/>
    <n v="86"/>
  </r>
  <r>
    <s v="Handel"/>
    <x v="0"/>
    <x v="6"/>
    <n v="61"/>
  </r>
  <r>
    <s v="Handel"/>
    <x v="0"/>
    <x v="7"/>
    <n v="57"/>
  </r>
  <r>
    <s v="Handel"/>
    <x v="0"/>
    <x v="8"/>
    <n v="75"/>
  </r>
  <r>
    <s v="Handel"/>
    <x v="0"/>
    <x v="9"/>
    <n v="71"/>
  </r>
  <r>
    <s v="Handel"/>
    <x v="0"/>
    <x v="10"/>
    <n v="164"/>
  </r>
  <r>
    <s v="Handel"/>
    <x v="0"/>
    <x v="11"/>
    <n v="134"/>
  </r>
  <r>
    <s v="Handel"/>
    <x v="1"/>
    <x v="0"/>
    <n v="73"/>
  </r>
  <r>
    <s v="Handel"/>
    <x v="1"/>
    <x v="1"/>
    <n v="71"/>
  </r>
  <r>
    <s v="Handel"/>
    <x v="1"/>
    <x v="2"/>
    <n v="96"/>
  </r>
  <r>
    <s v="Handel"/>
    <x v="1"/>
    <x v="3"/>
    <n v="102"/>
  </r>
  <r>
    <s v="Handel"/>
    <x v="1"/>
    <x v="4"/>
    <n v="75"/>
  </r>
  <r>
    <s v="Handel"/>
    <x v="1"/>
    <x v="5"/>
    <n v="106"/>
  </r>
  <r>
    <s v="Handel"/>
    <x v="1"/>
    <x v="6"/>
    <n v="77"/>
  </r>
  <r>
    <s v="Handel"/>
    <x v="1"/>
    <x v="7"/>
    <n v="77"/>
  </r>
  <r>
    <s v="Handel"/>
    <x v="1"/>
    <x v="8"/>
    <n v="89"/>
  </r>
  <r>
    <s v="Handel"/>
    <x v="1"/>
    <x v="9"/>
    <n v="105"/>
  </r>
  <r>
    <s v="Handel"/>
    <x v="1"/>
    <x v="10"/>
    <n v="134"/>
  </r>
  <r>
    <s v="Handel"/>
    <x v="1"/>
    <x v="11"/>
    <n v="263"/>
  </r>
  <r>
    <s v="Handel"/>
    <x v="2"/>
    <x v="0"/>
    <n v="75"/>
  </r>
  <r>
    <s v="Handel"/>
    <x v="2"/>
    <x v="1"/>
    <n v="81"/>
  </r>
  <r>
    <s v="Handel"/>
    <x v="2"/>
    <x v="2"/>
    <n v="113"/>
  </r>
  <r>
    <s v="Handel"/>
    <x v="2"/>
    <x v="3"/>
    <n v="90"/>
  </r>
  <r>
    <s v="Handel"/>
    <x v="2"/>
    <x v="4"/>
    <n v="138"/>
  </r>
  <r>
    <s v="Handel"/>
    <x v="2"/>
    <x v="5"/>
    <n v="109"/>
  </r>
  <r>
    <s v="Handel"/>
    <x v="2"/>
    <x v="6"/>
    <n v="102"/>
  </r>
  <r>
    <s v="Handel"/>
    <x v="2"/>
    <x v="7"/>
    <n v="77"/>
  </r>
  <r>
    <s v="Handel"/>
    <x v="2"/>
    <x v="8"/>
    <n v="84"/>
  </r>
  <r>
    <s v="Handel"/>
    <x v="2"/>
    <x v="9"/>
    <n v="120"/>
  </r>
  <r>
    <s v="Handel"/>
    <x v="2"/>
    <x v="10"/>
    <n v="189"/>
  </r>
  <r>
    <s v="Handel"/>
    <x v="2"/>
    <x v="11"/>
    <n v="136"/>
  </r>
  <r>
    <s v="Handel"/>
    <x v="3"/>
    <x v="0"/>
    <n v="129"/>
  </r>
  <r>
    <s v="Handel"/>
    <x v="3"/>
    <x v="1"/>
    <n v="87"/>
  </r>
  <r>
    <s v="Handel"/>
    <x v="3"/>
    <x v="2"/>
    <n v="205"/>
  </r>
  <r>
    <s v="Handel"/>
    <x v="3"/>
    <x v="3"/>
    <n v="171"/>
  </r>
  <r>
    <s v="Handel"/>
    <x v="3"/>
    <x v="4"/>
    <n v="117"/>
  </r>
  <r>
    <s v="Handel"/>
    <x v="3"/>
    <x v="5"/>
    <n v="90"/>
  </r>
  <r>
    <s v="Handel"/>
    <x v="3"/>
    <x v="6"/>
    <n v="117"/>
  </r>
  <r>
    <s v="Handel"/>
    <x v="3"/>
    <x v="7"/>
    <n v="75"/>
  </r>
  <r>
    <s v="Handel"/>
    <x v="3"/>
    <x v="8"/>
    <n v="82"/>
  </r>
  <r>
    <s v="Handel"/>
    <x v="3"/>
    <x v="9"/>
    <n v="151"/>
  </r>
  <r>
    <s v="Handel"/>
    <x v="3"/>
    <x v="10"/>
    <n v="152"/>
  </r>
  <r>
    <s v="Handel"/>
    <x v="3"/>
    <x v="11"/>
    <n v="147"/>
  </r>
  <r>
    <s v="Handel"/>
    <x v="4"/>
    <x v="0"/>
    <n v="88"/>
  </r>
  <r>
    <s v="Handel"/>
    <x v="4"/>
    <x v="1"/>
    <n v="80"/>
  </r>
  <r>
    <s v="Handel"/>
    <x v="4"/>
    <x v="2"/>
    <n v="61"/>
  </r>
  <r>
    <s v="Handel med biler og motorcykler"/>
    <x v="0"/>
    <x v="0"/>
    <n v="11"/>
  </r>
  <r>
    <s v="Handel med biler og motorcykler"/>
    <x v="0"/>
    <x v="1"/>
    <n v="13"/>
  </r>
  <r>
    <s v="Handel med biler og motorcykler"/>
    <x v="0"/>
    <x v="2"/>
    <n v="13"/>
  </r>
  <r>
    <s v="Handel med biler og motorcykler"/>
    <x v="0"/>
    <x v="3"/>
    <n v="19"/>
  </r>
  <r>
    <s v="Handel med biler og motorcykler"/>
    <x v="0"/>
    <x v="4"/>
    <n v="9"/>
  </r>
  <r>
    <s v="Handel med biler og motorcykler"/>
    <x v="0"/>
    <x v="5"/>
    <n v="9"/>
  </r>
  <r>
    <s v="Handel med biler og motorcykler"/>
    <x v="0"/>
    <x v="6"/>
    <n v="8"/>
  </r>
  <r>
    <s v="Handel med biler og motorcykler"/>
    <x v="0"/>
    <x v="7"/>
    <n v="6"/>
  </r>
  <r>
    <s v="Handel med biler og motorcykler"/>
    <x v="0"/>
    <x v="8"/>
    <n v="10"/>
  </r>
  <r>
    <s v="Handel med biler og motorcykler"/>
    <x v="0"/>
    <x v="9"/>
    <n v="11"/>
  </r>
  <r>
    <s v="Handel med biler og motorcykler"/>
    <x v="0"/>
    <x v="10"/>
    <n v="15"/>
  </r>
  <r>
    <s v="Handel med biler og motorcykler"/>
    <x v="0"/>
    <x v="11"/>
    <n v="18"/>
  </r>
  <r>
    <s v="Handel med biler og motorcykler"/>
    <x v="1"/>
    <x v="0"/>
    <n v="8"/>
  </r>
  <r>
    <s v="Handel med biler og motorcykler"/>
    <x v="1"/>
    <x v="1"/>
    <n v="10"/>
  </r>
  <r>
    <s v="Handel med biler og motorcykler"/>
    <x v="1"/>
    <x v="2"/>
    <n v="15"/>
  </r>
  <r>
    <s v="Handel med biler og motorcykler"/>
    <x v="1"/>
    <x v="3"/>
    <n v="16"/>
  </r>
  <r>
    <s v="Handel med biler og motorcykler"/>
    <x v="1"/>
    <x v="4"/>
    <n v="9"/>
  </r>
  <r>
    <s v="Handel med biler og motorcykler"/>
    <x v="1"/>
    <x v="5"/>
    <n v="11"/>
  </r>
  <r>
    <s v="Handel med biler og motorcykler"/>
    <x v="1"/>
    <x v="6"/>
    <n v="8"/>
  </r>
  <r>
    <s v="Handel med biler og motorcykler"/>
    <x v="1"/>
    <x v="7"/>
    <n v="14"/>
  </r>
  <r>
    <s v="Handel med biler og motorcykler"/>
    <x v="1"/>
    <x v="8"/>
    <n v="15"/>
  </r>
  <r>
    <s v="Handel med biler og motorcykler"/>
    <x v="1"/>
    <x v="9"/>
    <n v="20"/>
  </r>
  <r>
    <s v="Handel med biler og motorcykler"/>
    <x v="1"/>
    <x v="10"/>
    <n v="16"/>
  </r>
  <r>
    <s v="Handel med biler og motorcykler"/>
    <x v="1"/>
    <x v="11"/>
    <n v="42"/>
  </r>
  <r>
    <s v="Handel med biler og motorcykler"/>
    <x v="2"/>
    <x v="0"/>
    <n v="10"/>
  </r>
  <r>
    <s v="Handel med biler og motorcykler"/>
    <x v="2"/>
    <x v="1"/>
    <n v="8"/>
  </r>
  <r>
    <s v="Handel med biler og motorcykler"/>
    <x v="2"/>
    <x v="2"/>
    <n v="12"/>
  </r>
  <r>
    <s v="Handel med biler og motorcykler"/>
    <x v="2"/>
    <x v="3"/>
    <n v="6"/>
  </r>
  <r>
    <s v="Handel med biler og motorcykler"/>
    <x v="2"/>
    <x v="4"/>
    <n v="15"/>
  </r>
  <r>
    <s v="Handel med biler og motorcykler"/>
    <x v="2"/>
    <x v="5"/>
    <n v="15"/>
  </r>
  <r>
    <s v="Handel med biler og motorcykler"/>
    <x v="2"/>
    <x v="6"/>
    <n v="20"/>
  </r>
  <r>
    <s v="Handel med biler og motorcykler"/>
    <x v="2"/>
    <x v="7"/>
    <n v="10"/>
  </r>
  <r>
    <s v="Handel med biler og motorcykler"/>
    <x v="2"/>
    <x v="8"/>
    <n v="10"/>
  </r>
  <r>
    <s v="Handel med biler og motorcykler"/>
    <x v="2"/>
    <x v="9"/>
    <n v="16"/>
  </r>
  <r>
    <s v="Handel med biler og motorcykler"/>
    <x v="2"/>
    <x v="10"/>
    <n v="23"/>
  </r>
  <r>
    <s v="Handel med biler og motorcykler"/>
    <x v="2"/>
    <x v="11"/>
    <n v="13"/>
  </r>
  <r>
    <s v="Handel med biler og motorcykler"/>
    <x v="3"/>
    <x v="0"/>
    <n v="8"/>
  </r>
  <r>
    <s v="Handel med biler og motorcykler"/>
    <x v="3"/>
    <x v="1"/>
    <n v="14"/>
  </r>
  <r>
    <s v="Handel med biler og motorcykler"/>
    <x v="3"/>
    <x v="2"/>
    <n v="25"/>
  </r>
  <r>
    <s v="Handel med biler og motorcykler"/>
    <x v="3"/>
    <x v="3"/>
    <n v="10"/>
  </r>
  <r>
    <s v="Handel med biler og motorcykler"/>
    <x v="3"/>
    <x v="4"/>
    <n v="17"/>
  </r>
  <r>
    <s v="Handel med biler og motorcykler"/>
    <x v="3"/>
    <x v="5"/>
    <n v="11"/>
  </r>
  <r>
    <s v="Handel med biler og motorcykler"/>
    <x v="3"/>
    <x v="6"/>
    <n v="24"/>
  </r>
  <r>
    <s v="Handel med biler og motorcykler"/>
    <x v="3"/>
    <x v="7"/>
    <n v="11"/>
  </r>
  <r>
    <s v="Handel med biler og motorcykler"/>
    <x v="3"/>
    <x v="8"/>
    <n v="8"/>
  </r>
  <r>
    <s v="Handel med biler og motorcykler"/>
    <x v="3"/>
    <x v="9"/>
    <n v="26"/>
  </r>
  <r>
    <s v="Handel med biler og motorcykler"/>
    <x v="3"/>
    <x v="10"/>
    <n v="16"/>
  </r>
  <r>
    <s v="Handel med biler og motorcykler"/>
    <x v="3"/>
    <x v="11"/>
    <n v="20"/>
  </r>
  <r>
    <s v="Handel med biler og motorcykler"/>
    <x v="4"/>
    <x v="0"/>
    <n v="16"/>
  </r>
  <r>
    <s v="Handel med biler og motorcykler"/>
    <x v="4"/>
    <x v="1"/>
    <n v="12"/>
  </r>
  <r>
    <s v="Handel med biler og motorcykler"/>
    <x v="4"/>
    <x v="2"/>
    <n v="7"/>
  </r>
  <r>
    <s v="Engroshandel"/>
    <x v="0"/>
    <x v="0"/>
    <n v="56"/>
  </r>
  <r>
    <s v="Engroshandel"/>
    <x v="0"/>
    <x v="1"/>
    <n v="55"/>
  </r>
  <r>
    <s v="Engroshandel"/>
    <x v="0"/>
    <x v="2"/>
    <n v="45"/>
  </r>
  <r>
    <s v="Engroshandel"/>
    <x v="0"/>
    <x v="3"/>
    <n v="60"/>
  </r>
  <r>
    <s v="Engroshandel"/>
    <x v="0"/>
    <x v="4"/>
    <n v="26"/>
  </r>
  <r>
    <s v="Engroshandel"/>
    <x v="0"/>
    <x v="5"/>
    <n v="35"/>
  </r>
  <r>
    <s v="Engroshandel"/>
    <x v="0"/>
    <x v="6"/>
    <n v="21"/>
  </r>
  <r>
    <s v="Engroshandel"/>
    <x v="0"/>
    <x v="7"/>
    <n v="23"/>
  </r>
  <r>
    <s v="Engroshandel"/>
    <x v="0"/>
    <x v="8"/>
    <n v="21"/>
  </r>
  <r>
    <s v="Engroshandel"/>
    <x v="0"/>
    <x v="9"/>
    <n v="26"/>
  </r>
  <r>
    <s v="Engroshandel"/>
    <x v="0"/>
    <x v="10"/>
    <n v="63"/>
  </r>
  <r>
    <s v="Engroshandel"/>
    <x v="0"/>
    <x v="11"/>
    <n v="62"/>
  </r>
  <r>
    <s v="Engroshandel"/>
    <x v="1"/>
    <x v="0"/>
    <n v="25"/>
  </r>
  <r>
    <s v="Engroshandel"/>
    <x v="1"/>
    <x v="1"/>
    <n v="35"/>
  </r>
  <r>
    <s v="Engroshandel"/>
    <x v="1"/>
    <x v="2"/>
    <n v="33"/>
  </r>
  <r>
    <s v="Engroshandel"/>
    <x v="1"/>
    <x v="3"/>
    <n v="36"/>
  </r>
  <r>
    <s v="Engroshandel"/>
    <x v="1"/>
    <x v="4"/>
    <n v="30"/>
  </r>
  <r>
    <s v="Engroshandel"/>
    <x v="1"/>
    <x v="5"/>
    <n v="38"/>
  </r>
  <r>
    <s v="Engroshandel"/>
    <x v="1"/>
    <x v="6"/>
    <n v="33"/>
  </r>
  <r>
    <s v="Engroshandel"/>
    <x v="1"/>
    <x v="7"/>
    <n v="33"/>
  </r>
  <r>
    <s v="Engroshandel"/>
    <x v="1"/>
    <x v="8"/>
    <n v="32"/>
  </r>
  <r>
    <s v="Engroshandel"/>
    <x v="1"/>
    <x v="9"/>
    <n v="38"/>
  </r>
  <r>
    <s v="Engroshandel"/>
    <x v="1"/>
    <x v="10"/>
    <n v="53"/>
  </r>
  <r>
    <s v="Engroshandel"/>
    <x v="1"/>
    <x v="11"/>
    <n v="86"/>
  </r>
  <r>
    <s v="Engroshandel"/>
    <x v="2"/>
    <x v="0"/>
    <n v="22"/>
  </r>
  <r>
    <s v="Engroshandel"/>
    <x v="2"/>
    <x v="1"/>
    <n v="35"/>
  </r>
  <r>
    <s v="Engroshandel"/>
    <x v="2"/>
    <x v="2"/>
    <n v="45"/>
  </r>
  <r>
    <s v="Engroshandel"/>
    <x v="2"/>
    <x v="3"/>
    <n v="28"/>
  </r>
  <r>
    <s v="Engroshandel"/>
    <x v="2"/>
    <x v="4"/>
    <n v="47"/>
  </r>
  <r>
    <s v="Engroshandel"/>
    <x v="2"/>
    <x v="5"/>
    <n v="32"/>
  </r>
  <r>
    <s v="Engroshandel"/>
    <x v="2"/>
    <x v="6"/>
    <n v="42"/>
  </r>
  <r>
    <s v="Engroshandel"/>
    <x v="2"/>
    <x v="7"/>
    <n v="27"/>
  </r>
  <r>
    <s v="Engroshandel"/>
    <x v="2"/>
    <x v="8"/>
    <n v="30"/>
  </r>
  <r>
    <s v="Engroshandel"/>
    <x v="2"/>
    <x v="9"/>
    <n v="36"/>
  </r>
  <r>
    <s v="Engroshandel"/>
    <x v="2"/>
    <x v="10"/>
    <n v="70"/>
  </r>
  <r>
    <s v="Engroshandel"/>
    <x v="2"/>
    <x v="11"/>
    <n v="50"/>
  </r>
  <r>
    <s v="Engroshandel"/>
    <x v="3"/>
    <x v="0"/>
    <n v="52"/>
  </r>
  <r>
    <s v="Engroshandel"/>
    <x v="3"/>
    <x v="1"/>
    <n v="30"/>
  </r>
  <r>
    <s v="Engroshandel"/>
    <x v="3"/>
    <x v="2"/>
    <n v="69"/>
  </r>
  <r>
    <s v="Engroshandel"/>
    <x v="3"/>
    <x v="3"/>
    <n v="46"/>
  </r>
  <r>
    <s v="Engroshandel"/>
    <x v="3"/>
    <x v="4"/>
    <n v="47"/>
  </r>
  <r>
    <s v="Engroshandel"/>
    <x v="3"/>
    <x v="5"/>
    <n v="37"/>
  </r>
  <r>
    <s v="Engroshandel"/>
    <x v="3"/>
    <x v="6"/>
    <n v="40"/>
  </r>
  <r>
    <s v="Engroshandel"/>
    <x v="3"/>
    <x v="7"/>
    <n v="30"/>
  </r>
  <r>
    <s v="Engroshandel"/>
    <x v="3"/>
    <x v="8"/>
    <n v="28"/>
  </r>
  <r>
    <s v="Engroshandel"/>
    <x v="3"/>
    <x v="9"/>
    <n v="46"/>
  </r>
  <r>
    <s v="Engroshandel"/>
    <x v="3"/>
    <x v="10"/>
    <n v="53"/>
  </r>
  <r>
    <s v="Engroshandel"/>
    <x v="3"/>
    <x v="11"/>
    <n v="45"/>
  </r>
  <r>
    <s v="Engroshandel"/>
    <x v="4"/>
    <x v="0"/>
    <n v="34"/>
  </r>
  <r>
    <s v="Engroshandel"/>
    <x v="4"/>
    <x v="1"/>
    <n v="29"/>
  </r>
  <r>
    <s v="Engroshandel"/>
    <x v="4"/>
    <x v="2"/>
    <n v="27"/>
  </r>
  <r>
    <s v="Detailhandel"/>
    <x v="0"/>
    <x v="0"/>
    <n v="81"/>
  </r>
  <r>
    <s v="Detailhandel"/>
    <x v="0"/>
    <x v="1"/>
    <n v="43"/>
  </r>
  <r>
    <s v="Detailhandel"/>
    <x v="0"/>
    <x v="2"/>
    <n v="48"/>
  </r>
  <r>
    <s v="Detailhandel"/>
    <x v="0"/>
    <x v="3"/>
    <n v="56"/>
  </r>
  <r>
    <s v="Detailhandel"/>
    <x v="0"/>
    <x v="4"/>
    <n v="27"/>
  </r>
  <r>
    <s v="Detailhandel"/>
    <x v="0"/>
    <x v="5"/>
    <n v="42"/>
  </r>
  <r>
    <s v="Detailhandel"/>
    <x v="0"/>
    <x v="6"/>
    <n v="32"/>
  </r>
  <r>
    <s v="Detailhandel"/>
    <x v="0"/>
    <x v="7"/>
    <n v="28"/>
  </r>
  <r>
    <s v="Detailhandel"/>
    <x v="0"/>
    <x v="8"/>
    <n v="44"/>
  </r>
  <r>
    <s v="Detailhandel"/>
    <x v="0"/>
    <x v="9"/>
    <n v="34"/>
  </r>
  <r>
    <s v="Detailhandel"/>
    <x v="0"/>
    <x v="10"/>
    <n v="86"/>
  </r>
  <r>
    <s v="Detailhandel"/>
    <x v="0"/>
    <x v="11"/>
    <n v="54"/>
  </r>
  <r>
    <s v="Detailhandel"/>
    <x v="1"/>
    <x v="0"/>
    <n v="40"/>
  </r>
  <r>
    <s v="Detailhandel"/>
    <x v="1"/>
    <x v="1"/>
    <n v="26"/>
  </r>
  <r>
    <s v="Detailhandel"/>
    <x v="1"/>
    <x v="2"/>
    <n v="48"/>
  </r>
  <r>
    <s v="Detailhandel"/>
    <x v="1"/>
    <x v="3"/>
    <n v="50"/>
  </r>
  <r>
    <s v="Detailhandel"/>
    <x v="1"/>
    <x v="4"/>
    <n v="36"/>
  </r>
  <r>
    <s v="Detailhandel"/>
    <x v="1"/>
    <x v="5"/>
    <n v="57"/>
  </r>
  <r>
    <s v="Detailhandel"/>
    <x v="1"/>
    <x v="6"/>
    <n v="36"/>
  </r>
  <r>
    <s v="Detailhandel"/>
    <x v="1"/>
    <x v="7"/>
    <n v="30"/>
  </r>
  <r>
    <s v="Detailhandel"/>
    <x v="1"/>
    <x v="8"/>
    <n v="42"/>
  </r>
  <r>
    <s v="Detailhandel"/>
    <x v="1"/>
    <x v="9"/>
    <n v="47"/>
  </r>
  <r>
    <s v="Detailhandel"/>
    <x v="1"/>
    <x v="10"/>
    <n v="65"/>
  </r>
  <r>
    <s v="Detailhandel"/>
    <x v="1"/>
    <x v="11"/>
    <n v="135"/>
  </r>
  <r>
    <s v="Detailhandel"/>
    <x v="2"/>
    <x v="0"/>
    <n v="43"/>
  </r>
  <r>
    <s v="Detailhandel"/>
    <x v="2"/>
    <x v="1"/>
    <n v="38"/>
  </r>
  <r>
    <s v="Detailhandel"/>
    <x v="2"/>
    <x v="2"/>
    <n v="56"/>
  </r>
  <r>
    <s v="Detailhandel"/>
    <x v="2"/>
    <x v="3"/>
    <n v="56"/>
  </r>
  <r>
    <s v="Detailhandel"/>
    <x v="2"/>
    <x v="4"/>
    <n v="76"/>
  </r>
  <r>
    <s v="Detailhandel"/>
    <x v="2"/>
    <x v="5"/>
    <n v="62"/>
  </r>
  <r>
    <s v="Detailhandel"/>
    <x v="2"/>
    <x v="6"/>
    <n v="40"/>
  </r>
  <r>
    <s v="Detailhandel"/>
    <x v="2"/>
    <x v="7"/>
    <n v="40"/>
  </r>
  <r>
    <s v="Detailhandel"/>
    <x v="2"/>
    <x v="8"/>
    <n v="44"/>
  </r>
  <r>
    <s v="Detailhandel"/>
    <x v="2"/>
    <x v="9"/>
    <n v="68"/>
  </r>
  <r>
    <s v="Detailhandel"/>
    <x v="2"/>
    <x v="10"/>
    <n v="96"/>
  </r>
  <r>
    <s v="Detailhandel"/>
    <x v="2"/>
    <x v="11"/>
    <n v="73"/>
  </r>
  <r>
    <s v="Detailhandel"/>
    <x v="3"/>
    <x v="0"/>
    <n v="69"/>
  </r>
  <r>
    <s v="Detailhandel"/>
    <x v="3"/>
    <x v="1"/>
    <n v="43"/>
  </r>
  <r>
    <s v="Detailhandel"/>
    <x v="3"/>
    <x v="2"/>
    <n v="111"/>
  </r>
  <r>
    <s v="Detailhandel"/>
    <x v="3"/>
    <x v="3"/>
    <n v="115"/>
  </r>
  <r>
    <s v="Detailhandel"/>
    <x v="3"/>
    <x v="4"/>
    <n v="53"/>
  </r>
  <r>
    <s v="Detailhandel"/>
    <x v="3"/>
    <x v="5"/>
    <n v="42"/>
  </r>
  <r>
    <s v="Detailhandel"/>
    <x v="3"/>
    <x v="6"/>
    <n v="53"/>
  </r>
  <r>
    <s v="Detailhandel"/>
    <x v="3"/>
    <x v="7"/>
    <n v="34"/>
  </r>
  <r>
    <s v="Detailhandel"/>
    <x v="3"/>
    <x v="8"/>
    <n v="46"/>
  </r>
  <r>
    <s v="Detailhandel"/>
    <x v="3"/>
    <x v="9"/>
    <n v="79"/>
  </r>
  <r>
    <s v="Detailhandel"/>
    <x v="3"/>
    <x v="10"/>
    <n v="83"/>
  </r>
  <r>
    <s v="Detailhandel"/>
    <x v="3"/>
    <x v="11"/>
    <n v="82"/>
  </r>
  <r>
    <s v="Detailhandel"/>
    <x v="4"/>
    <x v="0"/>
    <n v="38"/>
  </r>
  <r>
    <s v="Detailhandel"/>
    <x v="4"/>
    <x v="1"/>
    <n v="39"/>
  </r>
  <r>
    <s v="Detailhandel"/>
    <x v="4"/>
    <x v="2"/>
    <n v="27"/>
  </r>
  <r>
    <s v="Transport"/>
    <x v="0"/>
    <x v="0"/>
    <n v="25"/>
  </r>
  <r>
    <s v="Transport"/>
    <x v="0"/>
    <x v="1"/>
    <n v="16"/>
  </r>
  <r>
    <s v="Transport"/>
    <x v="0"/>
    <x v="2"/>
    <n v="14"/>
  </r>
  <r>
    <s v="Transport"/>
    <x v="0"/>
    <x v="3"/>
    <n v="21"/>
  </r>
  <r>
    <s v="Transport"/>
    <x v="0"/>
    <x v="4"/>
    <n v="22"/>
  </r>
  <r>
    <s v="Transport"/>
    <x v="0"/>
    <x v="5"/>
    <n v="17"/>
  </r>
  <r>
    <s v="Transport"/>
    <x v="0"/>
    <x v="6"/>
    <n v="8"/>
  </r>
  <r>
    <s v="Transport"/>
    <x v="0"/>
    <x v="7"/>
    <n v="13"/>
  </r>
  <r>
    <s v="Transport"/>
    <x v="0"/>
    <x v="8"/>
    <n v="16"/>
  </r>
  <r>
    <s v="Transport"/>
    <x v="0"/>
    <x v="9"/>
    <n v="13"/>
  </r>
  <r>
    <s v="Transport"/>
    <x v="0"/>
    <x v="10"/>
    <n v="25"/>
  </r>
  <r>
    <s v="Transport"/>
    <x v="0"/>
    <x v="11"/>
    <n v="24"/>
  </r>
  <r>
    <s v="Transport"/>
    <x v="1"/>
    <x v="0"/>
    <n v="20"/>
  </r>
  <r>
    <s v="Transport"/>
    <x v="1"/>
    <x v="1"/>
    <n v="12"/>
  </r>
  <r>
    <s v="Transport"/>
    <x v="1"/>
    <x v="2"/>
    <n v="28"/>
  </r>
  <r>
    <s v="Transport"/>
    <x v="1"/>
    <x v="3"/>
    <n v="21"/>
  </r>
  <r>
    <s v="Transport"/>
    <x v="1"/>
    <x v="4"/>
    <n v="13"/>
  </r>
  <r>
    <s v="Transport"/>
    <x v="1"/>
    <x v="5"/>
    <n v="27"/>
  </r>
  <r>
    <s v="Transport"/>
    <x v="1"/>
    <x v="6"/>
    <n v="12"/>
  </r>
  <r>
    <s v="Transport"/>
    <x v="1"/>
    <x v="7"/>
    <n v="8"/>
  </r>
  <r>
    <s v="Transport"/>
    <x v="1"/>
    <x v="8"/>
    <n v="20"/>
  </r>
  <r>
    <s v="Transport"/>
    <x v="1"/>
    <x v="9"/>
    <n v="27"/>
  </r>
  <r>
    <s v="Transport"/>
    <x v="1"/>
    <x v="10"/>
    <n v="32"/>
  </r>
  <r>
    <s v="Transport"/>
    <x v="1"/>
    <x v="11"/>
    <n v="66"/>
  </r>
  <r>
    <s v="Transport"/>
    <x v="2"/>
    <x v="0"/>
    <n v="28"/>
  </r>
  <r>
    <s v="Transport"/>
    <x v="2"/>
    <x v="1"/>
    <n v="25"/>
  </r>
  <r>
    <s v="Transport"/>
    <x v="2"/>
    <x v="2"/>
    <n v="27"/>
  </r>
  <r>
    <s v="Transport"/>
    <x v="2"/>
    <x v="3"/>
    <n v="22"/>
  </r>
  <r>
    <s v="Transport"/>
    <x v="2"/>
    <x v="4"/>
    <n v="42"/>
  </r>
  <r>
    <s v="Transport"/>
    <x v="2"/>
    <x v="5"/>
    <n v="25"/>
  </r>
  <r>
    <s v="Transport"/>
    <x v="2"/>
    <x v="6"/>
    <n v="25"/>
  </r>
  <r>
    <s v="Transport"/>
    <x v="2"/>
    <x v="7"/>
    <n v="16"/>
  </r>
  <r>
    <s v="Transport"/>
    <x v="2"/>
    <x v="8"/>
    <n v="34"/>
  </r>
  <r>
    <s v="Transport"/>
    <x v="2"/>
    <x v="9"/>
    <n v="22"/>
  </r>
  <r>
    <s v="Transport"/>
    <x v="2"/>
    <x v="10"/>
    <n v="46"/>
  </r>
  <r>
    <s v="Transport"/>
    <x v="2"/>
    <x v="11"/>
    <n v="36"/>
  </r>
  <r>
    <s v="Transport"/>
    <x v="3"/>
    <x v="0"/>
    <n v="41"/>
  </r>
  <r>
    <s v="Transport"/>
    <x v="3"/>
    <x v="1"/>
    <n v="28"/>
  </r>
  <r>
    <s v="Transport"/>
    <x v="3"/>
    <x v="2"/>
    <n v="79"/>
  </r>
  <r>
    <s v="Transport"/>
    <x v="3"/>
    <x v="3"/>
    <n v="63"/>
  </r>
  <r>
    <s v="Transport"/>
    <x v="3"/>
    <x v="4"/>
    <n v="44"/>
  </r>
  <r>
    <s v="Transport"/>
    <x v="3"/>
    <x v="5"/>
    <n v="24"/>
  </r>
  <r>
    <s v="Transport"/>
    <x v="3"/>
    <x v="6"/>
    <n v="30"/>
  </r>
  <r>
    <s v="Transport"/>
    <x v="3"/>
    <x v="7"/>
    <n v="31"/>
  </r>
  <r>
    <s v="Transport"/>
    <x v="3"/>
    <x v="8"/>
    <n v="23"/>
  </r>
  <r>
    <s v="Transport"/>
    <x v="3"/>
    <x v="9"/>
    <n v="48"/>
  </r>
  <r>
    <s v="Transport"/>
    <x v="3"/>
    <x v="10"/>
    <n v="65"/>
  </r>
  <r>
    <s v="Transport"/>
    <x v="3"/>
    <x v="11"/>
    <n v="45"/>
  </r>
  <r>
    <s v="Transport"/>
    <x v="4"/>
    <x v="0"/>
    <n v="24"/>
  </r>
  <r>
    <s v="Transport"/>
    <x v="4"/>
    <x v="1"/>
    <n v="12"/>
  </r>
  <r>
    <s v="Transport"/>
    <x v="4"/>
    <x v="2"/>
    <n v="21"/>
  </r>
  <r>
    <s v="Hoteller og restauranter"/>
    <x v="0"/>
    <x v="0"/>
    <n v="50"/>
  </r>
  <r>
    <s v="Hoteller og restauranter"/>
    <x v="0"/>
    <x v="1"/>
    <n v="39"/>
  </r>
  <r>
    <s v="Hoteller og restauranter"/>
    <x v="0"/>
    <x v="2"/>
    <n v="33"/>
  </r>
  <r>
    <s v="Hoteller og restauranter"/>
    <x v="0"/>
    <x v="3"/>
    <n v="47"/>
  </r>
  <r>
    <s v="Hoteller og restauranter"/>
    <x v="0"/>
    <x v="4"/>
    <n v="32"/>
  </r>
  <r>
    <s v="Hoteller og restauranter"/>
    <x v="0"/>
    <x v="5"/>
    <n v="26"/>
  </r>
  <r>
    <s v="Hoteller og restauranter"/>
    <x v="0"/>
    <x v="6"/>
    <n v="28"/>
  </r>
  <r>
    <s v="Hoteller og restauranter"/>
    <x v="0"/>
    <x v="7"/>
    <n v="25"/>
  </r>
  <r>
    <s v="Hoteller og restauranter"/>
    <x v="0"/>
    <x v="8"/>
    <n v="23"/>
  </r>
  <r>
    <s v="Hoteller og restauranter"/>
    <x v="0"/>
    <x v="9"/>
    <n v="23"/>
  </r>
  <r>
    <s v="Hoteller og restauranter"/>
    <x v="0"/>
    <x v="10"/>
    <n v="47"/>
  </r>
  <r>
    <s v="Hoteller og restauranter"/>
    <x v="0"/>
    <x v="11"/>
    <n v="35"/>
  </r>
  <r>
    <s v="Hoteller og restauranter"/>
    <x v="1"/>
    <x v="0"/>
    <n v="24"/>
  </r>
  <r>
    <s v="Hoteller og restauranter"/>
    <x v="1"/>
    <x v="1"/>
    <n v="18"/>
  </r>
  <r>
    <s v="Hoteller og restauranter"/>
    <x v="1"/>
    <x v="2"/>
    <n v="30"/>
  </r>
  <r>
    <s v="Hoteller og restauranter"/>
    <x v="1"/>
    <x v="3"/>
    <n v="37"/>
  </r>
  <r>
    <s v="Hoteller og restauranter"/>
    <x v="1"/>
    <x v="4"/>
    <n v="23"/>
  </r>
  <r>
    <s v="Hoteller og restauranter"/>
    <x v="1"/>
    <x v="5"/>
    <n v="29"/>
  </r>
  <r>
    <s v="Hoteller og restauranter"/>
    <x v="1"/>
    <x v="6"/>
    <n v="27"/>
  </r>
  <r>
    <s v="Hoteller og restauranter"/>
    <x v="1"/>
    <x v="7"/>
    <n v="23"/>
  </r>
  <r>
    <s v="Hoteller og restauranter"/>
    <x v="1"/>
    <x v="8"/>
    <n v="33"/>
  </r>
  <r>
    <s v="Hoteller og restauranter"/>
    <x v="1"/>
    <x v="9"/>
    <n v="41"/>
  </r>
  <r>
    <s v="Hoteller og restauranter"/>
    <x v="1"/>
    <x v="10"/>
    <n v="53"/>
  </r>
  <r>
    <s v="Hoteller og restauranter"/>
    <x v="1"/>
    <x v="11"/>
    <n v="82"/>
  </r>
  <r>
    <s v="Hoteller og restauranter"/>
    <x v="2"/>
    <x v="0"/>
    <n v="29"/>
  </r>
  <r>
    <s v="Hoteller og restauranter"/>
    <x v="2"/>
    <x v="1"/>
    <n v="41"/>
  </r>
  <r>
    <s v="Hoteller og restauranter"/>
    <x v="2"/>
    <x v="2"/>
    <n v="43"/>
  </r>
  <r>
    <s v="Hoteller og restauranter"/>
    <x v="2"/>
    <x v="3"/>
    <n v="32"/>
  </r>
  <r>
    <s v="Hoteller og restauranter"/>
    <x v="2"/>
    <x v="4"/>
    <n v="55"/>
  </r>
  <r>
    <s v="Hoteller og restauranter"/>
    <x v="2"/>
    <x v="5"/>
    <n v="42"/>
  </r>
  <r>
    <s v="Hoteller og restauranter"/>
    <x v="2"/>
    <x v="6"/>
    <n v="49"/>
  </r>
  <r>
    <s v="Hoteller og restauranter"/>
    <x v="2"/>
    <x v="7"/>
    <n v="32"/>
  </r>
  <r>
    <s v="Hoteller og restauranter"/>
    <x v="2"/>
    <x v="8"/>
    <n v="36"/>
  </r>
  <r>
    <s v="Hoteller og restauranter"/>
    <x v="2"/>
    <x v="9"/>
    <n v="48"/>
  </r>
  <r>
    <s v="Hoteller og restauranter"/>
    <x v="2"/>
    <x v="10"/>
    <n v="67"/>
  </r>
  <r>
    <s v="Hoteller og restauranter"/>
    <x v="2"/>
    <x v="11"/>
    <n v="57"/>
  </r>
  <r>
    <s v="Hoteller og restauranter"/>
    <x v="3"/>
    <x v="0"/>
    <n v="45"/>
  </r>
  <r>
    <s v="Hoteller og restauranter"/>
    <x v="3"/>
    <x v="1"/>
    <n v="33"/>
  </r>
  <r>
    <s v="Hoteller og restauranter"/>
    <x v="3"/>
    <x v="2"/>
    <n v="53"/>
  </r>
  <r>
    <s v="Hoteller og restauranter"/>
    <x v="3"/>
    <x v="3"/>
    <n v="68"/>
  </r>
  <r>
    <s v="Hoteller og restauranter"/>
    <x v="3"/>
    <x v="4"/>
    <n v="58"/>
  </r>
  <r>
    <s v="Hoteller og restauranter"/>
    <x v="3"/>
    <x v="5"/>
    <n v="32"/>
  </r>
  <r>
    <s v="Hoteller og restauranter"/>
    <x v="3"/>
    <x v="6"/>
    <n v="41"/>
  </r>
  <r>
    <s v="Hoteller og restauranter"/>
    <x v="3"/>
    <x v="7"/>
    <n v="20"/>
  </r>
  <r>
    <s v="Hoteller og restauranter"/>
    <x v="3"/>
    <x v="8"/>
    <n v="35"/>
  </r>
  <r>
    <s v="Hoteller og restauranter"/>
    <x v="3"/>
    <x v="9"/>
    <n v="62"/>
  </r>
  <r>
    <s v="Hoteller og restauranter"/>
    <x v="3"/>
    <x v="10"/>
    <n v="75"/>
  </r>
  <r>
    <s v="Hoteller og restauranter"/>
    <x v="3"/>
    <x v="11"/>
    <n v="41"/>
  </r>
  <r>
    <s v="Hoteller og restauranter"/>
    <x v="4"/>
    <x v="0"/>
    <n v="45"/>
  </r>
  <r>
    <s v="Hoteller og restauranter"/>
    <x v="4"/>
    <x v="1"/>
    <n v="30"/>
  </r>
  <r>
    <s v="Hoteller og restauranter"/>
    <x v="4"/>
    <x v="2"/>
    <n v="14"/>
  </r>
  <r>
    <s v="Hoteller mv."/>
    <x v="0"/>
    <x v="0"/>
    <n v="0"/>
  </r>
  <r>
    <s v="Hoteller mv."/>
    <x v="0"/>
    <x v="1"/>
    <n v="2"/>
  </r>
  <r>
    <s v="Hoteller mv."/>
    <x v="0"/>
    <x v="2"/>
    <n v="1"/>
  </r>
  <r>
    <s v="Hoteller mv."/>
    <x v="0"/>
    <x v="3"/>
    <n v="1"/>
  </r>
  <r>
    <s v="Hoteller mv."/>
    <x v="0"/>
    <x v="4"/>
    <n v="0"/>
  </r>
  <r>
    <s v="Hoteller mv."/>
    <x v="0"/>
    <x v="5"/>
    <n v="2"/>
  </r>
  <r>
    <s v="Hoteller mv."/>
    <x v="0"/>
    <x v="6"/>
    <n v="2"/>
  </r>
  <r>
    <s v="Hoteller mv."/>
    <x v="0"/>
    <x v="7"/>
    <n v="1"/>
  </r>
  <r>
    <s v="Hoteller mv."/>
    <x v="0"/>
    <x v="8"/>
    <n v="3"/>
  </r>
  <r>
    <s v="Hoteller mv."/>
    <x v="0"/>
    <x v="9"/>
    <n v="0"/>
  </r>
  <r>
    <s v="Hoteller mv."/>
    <x v="0"/>
    <x v="10"/>
    <n v="1"/>
  </r>
  <r>
    <s v="Hoteller mv."/>
    <x v="0"/>
    <x v="11"/>
    <n v="1"/>
  </r>
  <r>
    <s v="Hoteller mv."/>
    <x v="1"/>
    <x v="0"/>
    <n v="2"/>
  </r>
  <r>
    <s v="Hoteller mv."/>
    <x v="1"/>
    <x v="1"/>
    <n v="0"/>
  </r>
  <r>
    <s v="Hoteller mv."/>
    <x v="1"/>
    <x v="2"/>
    <n v="1"/>
  </r>
  <r>
    <s v="Hoteller mv."/>
    <x v="1"/>
    <x v="3"/>
    <n v="3"/>
  </r>
  <r>
    <s v="Hoteller mv."/>
    <x v="1"/>
    <x v="4"/>
    <n v="1"/>
  </r>
  <r>
    <s v="Hoteller mv."/>
    <x v="1"/>
    <x v="5"/>
    <n v="1"/>
  </r>
  <r>
    <s v="Hoteller mv."/>
    <x v="1"/>
    <x v="6"/>
    <n v="0"/>
  </r>
  <r>
    <s v="Hoteller mv."/>
    <x v="1"/>
    <x v="7"/>
    <n v="0"/>
  </r>
  <r>
    <s v="Hoteller mv."/>
    <x v="1"/>
    <x v="8"/>
    <n v="1"/>
  </r>
  <r>
    <s v="Hoteller mv."/>
    <x v="1"/>
    <x v="9"/>
    <n v="1"/>
  </r>
  <r>
    <s v="Hoteller mv."/>
    <x v="1"/>
    <x v="10"/>
    <n v="0"/>
  </r>
  <r>
    <s v="Hoteller mv."/>
    <x v="1"/>
    <x v="11"/>
    <n v="1"/>
  </r>
  <r>
    <s v="Hoteller mv."/>
    <x v="2"/>
    <x v="0"/>
    <n v="5"/>
  </r>
  <r>
    <s v="Hoteller mv."/>
    <x v="2"/>
    <x v="1"/>
    <n v="4"/>
  </r>
  <r>
    <s v="Hoteller mv."/>
    <x v="2"/>
    <x v="2"/>
    <n v="4"/>
  </r>
  <r>
    <s v="Hoteller mv."/>
    <x v="2"/>
    <x v="3"/>
    <n v="1"/>
  </r>
  <r>
    <s v="Hoteller mv."/>
    <x v="2"/>
    <x v="4"/>
    <n v="4"/>
  </r>
  <r>
    <s v="Hoteller mv."/>
    <x v="2"/>
    <x v="5"/>
    <n v="0"/>
  </r>
  <r>
    <s v="Hoteller mv."/>
    <x v="2"/>
    <x v="6"/>
    <n v="3"/>
  </r>
  <r>
    <s v="Hoteller mv."/>
    <x v="2"/>
    <x v="7"/>
    <n v="0"/>
  </r>
  <r>
    <s v="Hoteller mv."/>
    <x v="2"/>
    <x v="8"/>
    <n v="3"/>
  </r>
  <r>
    <s v="Hoteller mv."/>
    <x v="2"/>
    <x v="9"/>
    <n v="4"/>
  </r>
  <r>
    <s v="Hoteller mv."/>
    <x v="2"/>
    <x v="10"/>
    <n v="1"/>
  </r>
  <r>
    <s v="Hoteller mv."/>
    <x v="2"/>
    <x v="11"/>
    <n v="1"/>
  </r>
  <r>
    <s v="Hoteller mv."/>
    <x v="3"/>
    <x v="0"/>
    <n v="3"/>
  </r>
  <r>
    <s v="Hoteller mv."/>
    <x v="3"/>
    <x v="1"/>
    <n v="1"/>
  </r>
  <r>
    <s v="Hoteller mv."/>
    <x v="3"/>
    <x v="2"/>
    <n v="0"/>
  </r>
  <r>
    <s v="Hoteller mv."/>
    <x v="3"/>
    <x v="3"/>
    <n v="1"/>
  </r>
  <r>
    <s v="Hoteller mv."/>
    <x v="3"/>
    <x v="4"/>
    <n v="5"/>
  </r>
  <r>
    <s v="Hoteller mv."/>
    <x v="3"/>
    <x v="5"/>
    <n v="0"/>
  </r>
  <r>
    <s v="Hoteller mv."/>
    <x v="3"/>
    <x v="6"/>
    <n v="2"/>
  </r>
  <r>
    <s v="Hoteller mv."/>
    <x v="3"/>
    <x v="7"/>
    <n v="0"/>
  </r>
  <r>
    <s v="Hoteller mv."/>
    <x v="3"/>
    <x v="8"/>
    <n v="1"/>
  </r>
  <r>
    <s v="Hoteller mv."/>
    <x v="3"/>
    <x v="9"/>
    <n v="2"/>
  </r>
  <r>
    <s v="Hoteller mv."/>
    <x v="3"/>
    <x v="10"/>
    <n v="7"/>
  </r>
  <r>
    <s v="Hoteller mv."/>
    <x v="3"/>
    <x v="11"/>
    <n v="4"/>
  </r>
  <r>
    <s v="Hoteller mv."/>
    <x v="4"/>
    <x v="0"/>
    <n v="0"/>
  </r>
  <r>
    <s v="Hoteller mv."/>
    <x v="4"/>
    <x v="1"/>
    <n v="0"/>
  </r>
  <r>
    <s v="Hoteller mv."/>
    <x v="4"/>
    <x v="2"/>
    <n v="0"/>
  </r>
  <r>
    <s v="Restauranter"/>
    <x v="0"/>
    <x v="0"/>
    <n v="50"/>
  </r>
  <r>
    <s v="Restauranter"/>
    <x v="0"/>
    <x v="1"/>
    <n v="37"/>
  </r>
  <r>
    <s v="Restauranter"/>
    <x v="0"/>
    <x v="2"/>
    <n v="32"/>
  </r>
  <r>
    <s v="Restauranter"/>
    <x v="0"/>
    <x v="3"/>
    <n v="46"/>
  </r>
  <r>
    <s v="Restauranter"/>
    <x v="0"/>
    <x v="4"/>
    <n v="32"/>
  </r>
  <r>
    <s v="Restauranter"/>
    <x v="0"/>
    <x v="5"/>
    <n v="24"/>
  </r>
  <r>
    <s v="Restauranter"/>
    <x v="0"/>
    <x v="6"/>
    <n v="26"/>
  </r>
  <r>
    <s v="Restauranter"/>
    <x v="0"/>
    <x v="7"/>
    <n v="24"/>
  </r>
  <r>
    <s v="Restauranter"/>
    <x v="0"/>
    <x v="8"/>
    <n v="20"/>
  </r>
  <r>
    <s v="Restauranter"/>
    <x v="0"/>
    <x v="9"/>
    <n v="23"/>
  </r>
  <r>
    <s v="Restauranter"/>
    <x v="0"/>
    <x v="10"/>
    <n v="46"/>
  </r>
  <r>
    <s v="Restauranter"/>
    <x v="0"/>
    <x v="11"/>
    <n v="34"/>
  </r>
  <r>
    <s v="Restauranter"/>
    <x v="1"/>
    <x v="0"/>
    <n v="22"/>
  </r>
  <r>
    <s v="Restauranter"/>
    <x v="1"/>
    <x v="1"/>
    <n v="18"/>
  </r>
  <r>
    <s v="Restauranter"/>
    <x v="1"/>
    <x v="2"/>
    <n v="29"/>
  </r>
  <r>
    <s v="Restauranter"/>
    <x v="1"/>
    <x v="3"/>
    <n v="34"/>
  </r>
  <r>
    <s v="Restauranter"/>
    <x v="1"/>
    <x v="4"/>
    <n v="22"/>
  </r>
  <r>
    <s v="Restauranter"/>
    <x v="1"/>
    <x v="5"/>
    <n v="28"/>
  </r>
  <r>
    <s v="Restauranter"/>
    <x v="1"/>
    <x v="6"/>
    <n v="27"/>
  </r>
  <r>
    <s v="Restauranter"/>
    <x v="1"/>
    <x v="7"/>
    <n v="23"/>
  </r>
  <r>
    <s v="Restauranter"/>
    <x v="1"/>
    <x v="8"/>
    <n v="32"/>
  </r>
  <r>
    <s v="Restauranter"/>
    <x v="1"/>
    <x v="9"/>
    <n v="40"/>
  </r>
  <r>
    <s v="Restauranter"/>
    <x v="1"/>
    <x v="10"/>
    <n v="53"/>
  </r>
  <r>
    <s v="Restauranter"/>
    <x v="1"/>
    <x v="11"/>
    <n v="81"/>
  </r>
  <r>
    <s v="Restauranter"/>
    <x v="2"/>
    <x v="0"/>
    <n v="24"/>
  </r>
  <r>
    <s v="Restauranter"/>
    <x v="2"/>
    <x v="1"/>
    <n v="37"/>
  </r>
  <r>
    <s v="Restauranter"/>
    <x v="2"/>
    <x v="2"/>
    <n v="39"/>
  </r>
  <r>
    <s v="Restauranter"/>
    <x v="2"/>
    <x v="3"/>
    <n v="31"/>
  </r>
  <r>
    <s v="Restauranter"/>
    <x v="2"/>
    <x v="4"/>
    <n v="51"/>
  </r>
  <r>
    <s v="Restauranter"/>
    <x v="2"/>
    <x v="5"/>
    <n v="42"/>
  </r>
  <r>
    <s v="Restauranter"/>
    <x v="2"/>
    <x v="6"/>
    <n v="46"/>
  </r>
  <r>
    <s v="Restauranter"/>
    <x v="2"/>
    <x v="7"/>
    <n v="32"/>
  </r>
  <r>
    <s v="Restauranter"/>
    <x v="2"/>
    <x v="8"/>
    <n v="33"/>
  </r>
  <r>
    <s v="Restauranter"/>
    <x v="2"/>
    <x v="9"/>
    <n v="44"/>
  </r>
  <r>
    <s v="Restauranter"/>
    <x v="2"/>
    <x v="10"/>
    <n v="66"/>
  </r>
  <r>
    <s v="Restauranter"/>
    <x v="2"/>
    <x v="11"/>
    <n v="56"/>
  </r>
  <r>
    <s v="Restauranter"/>
    <x v="3"/>
    <x v="0"/>
    <n v="42"/>
  </r>
  <r>
    <s v="Restauranter"/>
    <x v="3"/>
    <x v="1"/>
    <n v="32"/>
  </r>
  <r>
    <s v="Restauranter"/>
    <x v="3"/>
    <x v="2"/>
    <n v="53"/>
  </r>
  <r>
    <s v="Restauranter"/>
    <x v="3"/>
    <x v="3"/>
    <n v="67"/>
  </r>
  <r>
    <s v="Restauranter"/>
    <x v="3"/>
    <x v="4"/>
    <n v="53"/>
  </r>
  <r>
    <s v="Restauranter"/>
    <x v="3"/>
    <x v="5"/>
    <n v="32"/>
  </r>
  <r>
    <s v="Restauranter"/>
    <x v="3"/>
    <x v="6"/>
    <n v="39"/>
  </r>
  <r>
    <s v="Restauranter"/>
    <x v="3"/>
    <x v="7"/>
    <n v="20"/>
  </r>
  <r>
    <s v="Restauranter"/>
    <x v="3"/>
    <x v="8"/>
    <n v="34"/>
  </r>
  <r>
    <s v="Restauranter"/>
    <x v="3"/>
    <x v="9"/>
    <n v="60"/>
  </r>
  <r>
    <s v="Restauranter"/>
    <x v="3"/>
    <x v="10"/>
    <n v="68"/>
  </r>
  <r>
    <s v="Restauranter"/>
    <x v="3"/>
    <x v="11"/>
    <n v="37"/>
  </r>
  <r>
    <s v="Restauranter"/>
    <x v="4"/>
    <x v="0"/>
    <n v="45"/>
  </r>
  <r>
    <s v="Restauranter"/>
    <x v="4"/>
    <x v="1"/>
    <n v="30"/>
  </r>
  <r>
    <s v="Restauranter"/>
    <x v="4"/>
    <x v="2"/>
    <n v="14"/>
  </r>
  <r>
    <s v="Information og kommunikation"/>
    <x v="0"/>
    <x v="0"/>
    <n v="52"/>
  </r>
  <r>
    <s v="Information og kommunikation"/>
    <x v="0"/>
    <x v="1"/>
    <n v="26"/>
  </r>
  <r>
    <s v="Information og kommunikation"/>
    <x v="0"/>
    <x v="2"/>
    <n v="20"/>
  </r>
  <r>
    <s v="Information og kommunikation"/>
    <x v="0"/>
    <x v="3"/>
    <n v="26"/>
  </r>
  <r>
    <s v="Information og kommunikation"/>
    <x v="0"/>
    <x v="4"/>
    <n v="21"/>
  </r>
  <r>
    <s v="Information og kommunikation"/>
    <x v="0"/>
    <x v="5"/>
    <n v="20"/>
  </r>
  <r>
    <s v="Information og kommunikation"/>
    <x v="0"/>
    <x v="6"/>
    <n v="25"/>
  </r>
  <r>
    <s v="Information og kommunikation"/>
    <x v="0"/>
    <x v="7"/>
    <n v="13"/>
  </r>
  <r>
    <s v="Information og kommunikation"/>
    <x v="0"/>
    <x v="8"/>
    <n v="28"/>
  </r>
  <r>
    <s v="Information og kommunikation"/>
    <x v="0"/>
    <x v="9"/>
    <n v="21"/>
  </r>
  <r>
    <s v="Information og kommunikation"/>
    <x v="0"/>
    <x v="10"/>
    <n v="57"/>
  </r>
  <r>
    <s v="Information og kommunikation"/>
    <x v="0"/>
    <x v="11"/>
    <n v="40"/>
  </r>
  <r>
    <s v="Information og kommunikation"/>
    <x v="1"/>
    <x v="0"/>
    <n v="39"/>
  </r>
  <r>
    <s v="Information og kommunikation"/>
    <x v="1"/>
    <x v="1"/>
    <n v="16"/>
  </r>
  <r>
    <s v="Information og kommunikation"/>
    <x v="1"/>
    <x v="2"/>
    <n v="34"/>
  </r>
  <r>
    <s v="Information og kommunikation"/>
    <x v="1"/>
    <x v="3"/>
    <n v="28"/>
  </r>
  <r>
    <s v="Information og kommunikation"/>
    <x v="1"/>
    <x v="4"/>
    <n v="25"/>
  </r>
  <r>
    <s v="Information og kommunikation"/>
    <x v="1"/>
    <x v="5"/>
    <n v="20"/>
  </r>
  <r>
    <s v="Information og kommunikation"/>
    <x v="1"/>
    <x v="6"/>
    <n v="24"/>
  </r>
  <r>
    <s v="Information og kommunikation"/>
    <x v="1"/>
    <x v="7"/>
    <n v="14"/>
  </r>
  <r>
    <s v="Information og kommunikation"/>
    <x v="1"/>
    <x v="8"/>
    <n v="19"/>
  </r>
  <r>
    <s v="Information og kommunikation"/>
    <x v="1"/>
    <x v="9"/>
    <n v="30"/>
  </r>
  <r>
    <s v="Information og kommunikation"/>
    <x v="1"/>
    <x v="10"/>
    <n v="56"/>
  </r>
  <r>
    <s v="Information og kommunikation"/>
    <x v="1"/>
    <x v="11"/>
    <n v="129"/>
  </r>
  <r>
    <s v="Information og kommunikation"/>
    <x v="2"/>
    <x v="0"/>
    <n v="19"/>
  </r>
  <r>
    <s v="Information og kommunikation"/>
    <x v="2"/>
    <x v="1"/>
    <n v="29"/>
  </r>
  <r>
    <s v="Information og kommunikation"/>
    <x v="2"/>
    <x v="2"/>
    <n v="38"/>
  </r>
  <r>
    <s v="Information og kommunikation"/>
    <x v="2"/>
    <x v="3"/>
    <n v="22"/>
  </r>
  <r>
    <s v="Information og kommunikation"/>
    <x v="2"/>
    <x v="4"/>
    <n v="53"/>
  </r>
  <r>
    <s v="Information og kommunikation"/>
    <x v="2"/>
    <x v="5"/>
    <n v="39"/>
  </r>
  <r>
    <s v="Information og kommunikation"/>
    <x v="2"/>
    <x v="6"/>
    <n v="35"/>
  </r>
  <r>
    <s v="Information og kommunikation"/>
    <x v="2"/>
    <x v="7"/>
    <n v="24"/>
  </r>
  <r>
    <s v="Information og kommunikation"/>
    <x v="2"/>
    <x v="8"/>
    <n v="15"/>
  </r>
  <r>
    <s v="Information og kommunikation"/>
    <x v="2"/>
    <x v="9"/>
    <n v="46"/>
  </r>
  <r>
    <s v="Information og kommunikation"/>
    <x v="2"/>
    <x v="10"/>
    <n v="82"/>
  </r>
  <r>
    <s v="Information og kommunikation"/>
    <x v="2"/>
    <x v="11"/>
    <n v="51"/>
  </r>
  <r>
    <s v="Information og kommunikation"/>
    <x v="3"/>
    <x v="0"/>
    <n v="58"/>
  </r>
  <r>
    <s v="Information og kommunikation"/>
    <x v="3"/>
    <x v="1"/>
    <n v="30"/>
  </r>
  <r>
    <s v="Information og kommunikation"/>
    <x v="3"/>
    <x v="2"/>
    <n v="93"/>
  </r>
  <r>
    <s v="Information og kommunikation"/>
    <x v="3"/>
    <x v="3"/>
    <n v="85"/>
  </r>
  <r>
    <s v="Information og kommunikation"/>
    <x v="3"/>
    <x v="4"/>
    <n v="32"/>
  </r>
  <r>
    <s v="Information og kommunikation"/>
    <x v="3"/>
    <x v="5"/>
    <n v="20"/>
  </r>
  <r>
    <s v="Information og kommunikation"/>
    <x v="3"/>
    <x v="6"/>
    <n v="53"/>
  </r>
  <r>
    <s v="Information og kommunikation"/>
    <x v="3"/>
    <x v="7"/>
    <n v="20"/>
  </r>
  <r>
    <s v="Information og kommunikation"/>
    <x v="3"/>
    <x v="8"/>
    <n v="27"/>
  </r>
  <r>
    <s v="Information og kommunikation"/>
    <x v="3"/>
    <x v="9"/>
    <n v="63"/>
  </r>
  <r>
    <s v="Information og kommunikation"/>
    <x v="3"/>
    <x v="10"/>
    <n v="50"/>
  </r>
  <r>
    <s v="Information og kommunikation"/>
    <x v="3"/>
    <x v="11"/>
    <n v="43"/>
  </r>
  <r>
    <s v="Information og kommunikation"/>
    <x v="4"/>
    <x v="0"/>
    <n v="27"/>
  </r>
  <r>
    <s v="Information og kommunikation"/>
    <x v="4"/>
    <x v="1"/>
    <n v="27"/>
  </r>
  <r>
    <s v="Information og kommunikation"/>
    <x v="4"/>
    <x v="2"/>
    <n v="15"/>
  </r>
  <r>
    <s v="Finansiering og forsikring"/>
    <x v="0"/>
    <x v="0"/>
    <n v="93"/>
  </r>
  <r>
    <s v="Finansiering og forsikring"/>
    <x v="0"/>
    <x v="1"/>
    <n v="53"/>
  </r>
  <r>
    <s v="Finansiering og forsikring"/>
    <x v="0"/>
    <x v="2"/>
    <n v="36"/>
  </r>
  <r>
    <s v="Finansiering og forsikring"/>
    <x v="0"/>
    <x v="3"/>
    <n v="57"/>
  </r>
  <r>
    <s v="Finansiering og forsikring"/>
    <x v="0"/>
    <x v="4"/>
    <n v="39"/>
  </r>
  <r>
    <s v="Finansiering og forsikring"/>
    <x v="0"/>
    <x v="5"/>
    <n v="46"/>
  </r>
  <r>
    <s v="Finansiering og forsikring"/>
    <x v="0"/>
    <x v="6"/>
    <n v="31"/>
  </r>
  <r>
    <s v="Finansiering og forsikring"/>
    <x v="0"/>
    <x v="7"/>
    <n v="22"/>
  </r>
  <r>
    <s v="Finansiering og forsikring"/>
    <x v="0"/>
    <x v="8"/>
    <n v="33"/>
  </r>
  <r>
    <s v="Finansiering og forsikring"/>
    <x v="0"/>
    <x v="9"/>
    <n v="26"/>
  </r>
  <r>
    <s v="Finansiering og forsikring"/>
    <x v="0"/>
    <x v="10"/>
    <n v="103"/>
  </r>
  <r>
    <s v="Finansiering og forsikring"/>
    <x v="0"/>
    <x v="11"/>
    <n v="66"/>
  </r>
  <r>
    <s v="Finansiering og forsikring"/>
    <x v="1"/>
    <x v="0"/>
    <n v="49"/>
  </r>
  <r>
    <s v="Finansiering og forsikring"/>
    <x v="1"/>
    <x v="1"/>
    <n v="22"/>
  </r>
  <r>
    <s v="Finansiering og forsikring"/>
    <x v="1"/>
    <x v="2"/>
    <n v="30"/>
  </r>
  <r>
    <s v="Finansiering og forsikring"/>
    <x v="1"/>
    <x v="3"/>
    <n v="59"/>
  </r>
  <r>
    <s v="Finansiering og forsikring"/>
    <x v="1"/>
    <x v="4"/>
    <n v="29"/>
  </r>
  <r>
    <s v="Finansiering og forsikring"/>
    <x v="1"/>
    <x v="5"/>
    <n v="44"/>
  </r>
  <r>
    <s v="Finansiering og forsikring"/>
    <x v="1"/>
    <x v="6"/>
    <n v="34"/>
  </r>
  <r>
    <s v="Finansiering og forsikring"/>
    <x v="1"/>
    <x v="7"/>
    <n v="28"/>
  </r>
  <r>
    <s v="Finansiering og forsikring"/>
    <x v="1"/>
    <x v="8"/>
    <n v="34"/>
  </r>
  <r>
    <s v="Finansiering og forsikring"/>
    <x v="1"/>
    <x v="9"/>
    <n v="33"/>
  </r>
  <r>
    <s v="Finansiering og forsikring"/>
    <x v="1"/>
    <x v="10"/>
    <n v="54"/>
  </r>
  <r>
    <s v="Finansiering og forsikring"/>
    <x v="1"/>
    <x v="11"/>
    <n v="216"/>
  </r>
  <r>
    <s v="Finansiering og forsikring"/>
    <x v="2"/>
    <x v="0"/>
    <n v="25"/>
  </r>
  <r>
    <s v="Finansiering og forsikring"/>
    <x v="2"/>
    <x v="1"/>
    <n v="36"/>
  </r>
  <r>
    <s v="Finansiering og forsikring"/>
    <x v="2"/>
    <x v="2"/>
    <n v="55"/>
  </r>
  <r>
    <s v="Finansiering og forsikring"/>
    <x v="2"/>
    <x v="3"/>
    <n v="46"/>
  </r>
  <r>
    <s v="Finansiering og forsikring"/>
    <x v="2"/>
    <x v="4"/>
    <n v="117"/>
  </r>
  <r>
    <s v="Finansiering og forsikring"/>
    <x v="2"/>
    <x v="5"/>
    <n v="83"/>
  </r>
  <r>
    <s v="Finansiering og forsikring"/>
    <x v="2"/>
    <x v="6"/>
    <n v="72"/>
  </r>
  <r>
    <s v="Finansiering og forsikring"/>
    <x v="2"/>
    <x v="7"/>
    <n v="40"/>
  </r>
  <r>
    <s v="Finansiering og forsikring"/>
    <x v="2"/>
    <x v="8"/>
    <n v="26"/>
  </r>
  <r>
    <s v="Finansiering og forsikring"/>
    <x v="2"/>
    <x v="9"/>
    <n v="74"/>
  </r>
  <r>
    <s v="Finansiering og forsikring"/>
    <x v="2"/>
    <x v="10"/>
    <n v="173"/>
  </r>
  <r>
    <s v="Finansiering og forsikring"/>
    <x v="2"/>
    <x v="11"/>
    <n v="133"/>
  </r>
  <r>
    <s v="Finansiering og forsikring"/>
    <x v="3"/>
    <x v="0"/>
    <n v="88"/>
  </r>
  <r>
    <s v="Finansiering og forsikring"/>
    <x v="3"/>
    <x v="1"/>
    <n v="57"/>
  </r>
  <r>
    <s v="Finansiering og forsikring"/>
    <x v="3"/>
    <x v="2"/>
    <n v="213"/>
  </r>
  <r>
    <s v="Finansiering og forsikring"/>
    <x v="3"/>
    <x v="3"/>
    <n v="184"/>
  </r>
  <r>
    <s v="Finansiering og forsikring"/>
    <x v="3"/>
    <x v="4"/>
    <n v="65"/>
  </r>
  <r>
    <s v="Finansiering og forsikring"/>
    <x v="3"/>
    <x v="5"/>
    <n v="62"/>
  </r>
  <r>
    <s v="Finansiering og forsikring"/>
    <x v="3"/>
    <x v="6"/>
    <n v="80"/>
  </r>
  <r>
    <s v="Finansiering og forsikring"/>
    <x v="3"/>
    <x v="7"/>
    <n v="47"/>
  </r>
  <r>
    <s v="Finansiering og forsikring"/>
    <x v="3"/>
    <x v="8"/>
    <n v="41"/>
  </r>
  <r>
    <s v="Finansiering og forsikring"/>
    <x v="3"/>
    <x v="9"/>
    <n v="107"/>
  </r>
  <r>
    <s v="Finansiering og forsikring"/>
    <x v="3"/>
    <x v="10"/>
    <n v="130"/>
  </r>
  <r>
    <s v="Finansiering og forsikring"/>
    <x v="3"/>
    <x v="11"/>
    <n v="120"/>
  </r>
  <r>
    <s v="Finansiering og forsikring"/>
    <x v="4"/>
    <x v="0"/>
    <n v="56"/>
  </r>
  <r>
    <s v="Finansiering og forsikring"/>
    <x v="4"/>
    <x v="1"/>
    <n v="46"/>
  </r>
  <r>
    <s v="Finansiering og forsikring"/>
    <x v="4"/>
    <x v="2"/>
    <n v="25"/>
  </r>
  <r>
    <s v="Ejendomshandel og udlejning"/>
    <x v="0"/>
    <x v="0"/>
    <n v="33"/>
  </r>
  <r>
    <s v="Ejendomshandel og udlejning"/>
    <x v="0"/>
    <x v="1"/>
    <n v="28"/>
  </r>
  <r>
    <s v="Ejendomshandel og udlejning"/>
    <x v="0"/>
    <x v="2"/>
    <n v="21"/>
  </r>
  <r>
    <s v="Ejendomshandel og udlejning"/>
    <x v="0"/>
    <x v="3"/>
    <n v="13"/>
  </r>
  <r>
    <s v="Ejendomshandel og udlejning"/>
    <x v="0"/>
    <x v="4"/>
    <n v="17"/>
  </r>
  <r>
    <s v="Ejendomshandel og udlejning"/>
    <x v="0"/>
    <x v="5"/>
    <n v="26"/>
  </r>
  <r>
    <s v="Ejendomshandel og udlejning"/>
    <x v="0"/>
    <x v="6"/>
    <n v="16"/>
  </r>
  <r>
    <s v="Ejendomshandel og udlejning"/>
    <x v="0"/>
    <x v="7"/>
    <n v="17"/>
  </r>
  <r>
    <s v="Ejendomshandel og udlejning"/>
    <x v="0"/>
    <x v="8"/>
    <n v="13"/>
  </r>
  <r>
    <s v="Ejendomshandel og udlejning"/>
    <x v="0"/>
    <x v="9"/>
    <n v="19"/>
  </r>
  <r>
    <s v="Ejendomshandel og udlejning"/>
    <x v="0"/>
    <x v="10"/>
    <n v="31"/>
  </r>
  <r>
    <s v="Ejendomshandel og udlejning"/>
    <x v="0"/>
    <x v="11"/>
    <n v="23"/>
  </r>
  <r>
    <s v="Ejendomshandel og udlejning"/>
    <x v="1"/>
    <x v="0"/>
    <n v="18"/>
  </r>
  <r>
    <s v="Ejendomshandel og udlejning"/>
    <x v="1"/>
    <x v="1"/>
    <n v="16"/>
  </r>
  <r>
    <s v="Ejendomshandel og udlejning"/>
    <x v="1"/>
    <x v="2"/>
    <n v="18"/>
  </r>
  <r>
    <s v="Ejendomshandel og udlejning"/>
    <x v="1"/>
    <x v="3"/>
    <n v="13"/>
  </r>
  <r>
    <s v="Ejendomshandel og udlejning"/>
    <x v="1"/>
    <x v="4"/>
    <n v="11"/>
  </r>
  <r>
    <s v="Ejendomshandel og udlejning"/>
    <x v="1"/>
    <x v="5"/>
    <n v="17"/>
  </r>
  <r>
    <s v="Ejendomshandel og udlejning"/>
    <x v="1"/>
    <x v="6"/>
    <n v="10"/>
  </r>
  <r>
    <s v="Ejendomshandel og udlejning"/>
    <x v="1"/>
    <x v="7"/>
    <n v="11"/>
  </r>
  <r>
    <s v="Ejendomshandel og udlejning"/>
    <x v="1"/>
    <x v="8"/>
    <n v="9"/>
  </r>
  <r>
    <s v="Ejendomshandel og udlejning"/>
    <x v="1"/>
    <x v="9"/>
    <n v="11"/>
  </r>
  <r>
    <s v="Ejendomshandel og udlejning"/>
    <x v="1"/>
    <x v="10"/>
    <n v="15"/>
  </r>
  <r>
    <s v="Ejendomshandel og udlejning"/>
    <x v="1"/>
    <x v="11"/>
    <n v="32"/>
  </r>
  <r>
    <s v="Ejendomshandel og udlejning"/>
    <x v="2"/>
    <x v="0"/>
    <n v="13"/>
  </r>
  <r>
    <s v="Ejendomshandel og udlejning"/>
    <x v="2"/>
    <x v="1"/>
    <n v="10"/>
  </r>
  <r>
    <s v="Ejendomshandel og udlejning"/>
    <x v="2"/>
    <x v="2"/>
    <n v="15"/>
  </r>
  <r>
    <s v="Ejendomshandel og udlejning"/>
    <x v="2"/>
    <x v="3"/>
    <n v="12"/>
  </r>
  <r>
    <s v="Ejendomshandel og udlejning"/>
    <x v="2"/>
    <x v="4"/>
    <n v="18"/>
  </r>
  <r>
    <s v="Ejendomshandel og udlejning"/>
    <x v="2"/>
    <x v="5"/>
    <n v="17"/>
  </r>
  <r>
    <s v="Ejendomshandel og udlejning"/>
    <x v="2"/>
    <x v="6"/>
    <n v="16"/>
  </r>
  <r>
    <s v="Ejendomshandel og udlejning"/>
    <x v="2"/>
    <x v="7"/>
    <n v="7"/>
  </r>
  <r>
    <s v="Ejendomshandel og udlejning"/>
    <x v="2"/>
    <x v="8"/>
    <n v="12"/>
  </r>
  <r>
    <s v="Ejendomshandel og udlejning"/>
    <x v="2"/>
    <x v="9"/>
    <n v="17"/>
  </r>
  <r>
    <s v="Ejendomshandel og udlejning"/>
    <x v="2"/>
    <x v="10"/>
    <n v="25"/>
  </r>
  <r>
    <s v="Ejendomshandel og udlejning"/>
    <x v="2"/>
    <x v="11"/>
    <n v="13"/>
  </r>
  <r>
    <s v="Ejendomshandel og udlejning"/>
    <x v="3"/>
    <x v="0"/>
    <n v="16"/>
  </r>
  <r>
    <s v="Ejendomshandel og udlejning"/>
    <x v="3"/>
    <x v="1"/>
    <n v="18"/>
  </r>
  <r>
    <s v="Ejendomshandel og udlejning"/>
    <x v="3"/>
    <x v="2"/>
    <n v="25"/>
  </r>
  <r>
    <s v="Ejendomshandel og udlejning"/>
    <x v="3"/>
    <x v="3"/>
    <n v="16"/>
  </r>
  <r>
    <s v="Ejendomshandel og udlejning"/>
    <x v="3"/>
    <x v="4"/>
    <n v="16"/>
  </r>
  <r>
    <s v="Ejendomshandel og udlejning"/>
    <x v="3"/>
    <x v="5"/>
    <n v="10"/>
  </r>
  <r>
    <s v="Ejendomshandel og udlejning"/>
    <x v="3"/>
    <x v="6"/>
    <n v="17"/>
  </r>
  <r>
    <s v="Ejendomshandel og udlejning"/>
    <x v="3"/>
    <x v="7"/>
    <n v="11"/>
  </r>
  <r>
    <s v="Ejendomshandel og udlejning"/>
    <x v="3"/>
    <x v="8"/>
    <n v="12"/>
  </r>
  <r>
    <s v="Ejendomshandel og udlejning"/>
    <x v="3"/>
    <x v="9"/>
    <n v="21"/>
  </r>
  <r>
    <s v="Ejendomshandel og udlejning"/>
    <x v="3"/>
    <x v="10"/>
    <n v="14"/>
  </r>
  <r>
    <s v="Ejendomshandel og udlejning"/>
    <x v="3"/>
    <x v="11"/>
    <n v="16"/>
  </r>
  <r>
    <s v="Ejendomshandel og udlejning"/>
    <x v="4"/>
    <x v="0"/>
    <n v="14"/>
  </r>
  <r>
    <s v="Ejendomshandel og udlejning"/>
    <x v="4"/>
    <x v="1"/>
    <n v="11"/>
  </r>
  <r>
    <s v="Ejendomshandel og udlejning"/>
    <x v="4"/>
    <x v="2"/>
    <n v="9"/>
  </r>
  <r>
    <s v="Erhvervsservice"/>
    <x v="0"/>
    <x v="0"/>
    <n v="115"/>
  </r>
  <r>
    <s v="Erhvervsservice"/>
    <x v="0"/>
    <x v="1"/>
    <n v="77"/>
  </r>
  <r>
    <s v="Erhvervsservice"/>
    <x v="0"/>
    <x v="2"/>
    <n v="62"/>
  </r>
  <r>
    <s v="Erhvervsservice"/>
    <x v="0"/>
    <x v="3"/>
    <n v="110"/>
  </r>
  <r>
    <s v="Erhvervsservice"/>
    <x v="0"/>
    <x v="4"/>
    <n v="56"/>
  </r>
  <r>
    <s v="Erhvervsservice"/>
    <x v="0"/>
    <x v="5"/>
    <n v="72"/>
  </r>
  <r>
    <s v="Erhvervsservice"/>
    <x v="0"/>
    <x v="6"/>
    <n v="48"/>
  </r>
  <r>
    <s v="Erhvervsservice"/>
    <x v="0"/>
    <x v="7"/>
    <n v="44"/>
  </r>
  <r>
    <s v="Erhvervsservice"/>
    <x v="0"/>
    <x v="8"/>
    <n v="57"/>
  </r>
  <r>
    <s v="Erhvervsservice"/>
    <x v="0"/>
    <x v="9"/>
    <n v="67"/>
  </r>
  <r>
    <s v="Erhvervsservice"/>
    <x v="0"/>
    <x v="10"/>
    <n v="141"/>
  </r>
  <r>
    <s v="Erhvervsservice"/>
    <x v="0"/>
    <x v="11"/>
    <n v="112"/>
  </r>
  <r>
    <s v="Erhvervsservice"/>
    <x v="1"/>
    <x v="0"/>
    <n v="85"/>
  </r>
  <r>
    <s v="Erhvervsservice"/>
    <x v="1"/>
    <x v="1"/>
    <n v="38"/>
  </r>
  <r>
    <s v="Erhvervsservice"/>
    <x v="1"/>
    <x v="2"/>
    <n v="70"/>
  </r>
  <r>
    <s v="Erhvervsservice"/>
    <x v="1"/>
    <x v="3"/>
    <n v="76"/>
  </r>
  <r>
    <s v="Erhvervsservice"/>
    <x v="1"/>
    <x v="4"/>
    <n v="54"/>
  </r>
  <r>
    <s v="Erhvervsservice"/>
    <x v="1"/>
    <x v="5"/>
    <n v="59"/>
  </r>
  <r>
    <s v="Erhvervsservice"/>
    <x v="1"/>
    <x v="6"/>
    <n v="46"/>
  </r>
  <r>
    <s v="Erhvervsservice"/>
    <x v="1"/>
    <x v="7"/>
    <n v="61"/>
  </r>
  <r>
    <s v="Erhvervsservice"/>
    <x v="1"/>
    <x v="8"/>
    <n v="60"/>
  </r>
  <r>
    <s v="Erhvervsservice"/>
    <x v="1"/>
    <x v="9"/>
    <n v="95"/>
  </r>
  <r>
    <s v="Erhvervsservice"/>
    <x v="1"/>
    <x v="10"/>
    <n v="115"/>
  </r>
  <r>
    <s v="Erhvervsservice"/>
    <x v="1"/>
    <x v="11"/>
    <n v="263"/>
  </r>
  <r>
    <s v="Erhvervsservice"/>
    <x v="2"/>
    <x v="0"/>
    <n v="54"/>
  </r>
  <r>
    <s v="Erhvervsservice"/>
    <x v="2"/>
    <x v="1"/>
    <n v="68"/>
  </r>
  <r>
    <s v="Erhvervsservice"/>
    <x v="2"/>
    <x v="2"/>
    <n v="91"/>
  </r>
  <r>
    <s v="Erhvervsservice"/>
    <x v="2"/>
    <x v="3"/>
    <n v="68"/>
  </r>
  <r>
    <s v="Erhvervsservice"/>
    <x v="2"/>
    <x v="4"/>
    <n v="152"/>
  </r>
  <r>
    <s v="Erhvervsservice"/>
    <x v="2"/>
    <x v="5"/>
    <n v="104"/>
  </r>
  <r>
    <s v="Erhvervsservice"/>
    <x v="2"/>
    <x v="6"/>
    <n v="97"/>
  </r>
  <r>
    <s v="Erhvervsservice"/>
    <x v="2"/>
    <x v="7"/>
    <n v="49"/>
  </r>
  <r>
    <s v="Erhvervsservice"/>
    <x v="2"/>
    <x v="8"/>
    <n v="71"/>
  </r>
  <r>
    <s v="Erhvervsservice"/>
    <x v="2"/>
    <x v="9"/>
    <n v="98"/>
  </r>
  <r>
    <s v="Erhvervsservice"/>
    <x v="2"/>
    <x v="10"/>
    <n v="185"/>
  </r>
  <r>
    <s v="Erhvervsservice"/>
    <x v="2"/>
    <x v="11"/>
    <n v="131"/>
  </r>
  <r>
    <s v="Erhvervsservice"/>
    <x v="3"/>
    <x v="0"/>
    <n v="120"/>
  </r>
  <r>
    <s v="Erhvervsservice"/>
    <x v="3"/>
    <x v="1"/>
    <n v="79"/>
  </r>
  <r>
    <s v="Erhvervsservice"/>
    <x v="3"/>
    <x v="2"/>
    <n v="224"/>
  </r>
  <r>
    <s v="Erhvervsservice"/>
    <x v="3"/>
    <x v="3"/>
    <n v="138"/>
  </r>
  <r>
    <s v="Erhvervsservice"/>
    <x v="3"/>
    <x v="4"/>
    <n v="95"/>
  </r>
  <r>
    <s v="Erhvervsservice"/>
    <x v="3"/>
    <x v="5"/>
    <n v="71"/>
  </r>
  <r>
    <s v="Erhvervsservice"/>
    <x v="3"/>
    <x v="6"/>
    <n v="104"/>
  </r>
  <r>
    <s v="Erhvervsservice"/>
    <x v="3"/>
    <x v="7"/>
    <n v="70"/>
  </r>
  <r>
    <s v="Erhvervsservice"/>
    <x v="3"/>
    <x v="8"/>
    <n v="69"/>
  </r>
  <r>
    <s v="Erhvervsservice"/>
    <x v="3"/>
    <x v="9"/>
    <n v="144"/>
  </r>
  <r>
    <s v="Erhvervsservice"/>
    <x v="3"/>
    <x v="10"/>
    <n v="158"/>
  </r>
  <r>
    <s v="Erhvervsservice"/>
    <x v="3"/>
    <x v="11"/>
    <n v="144"/>
  </r>
  <r>
    <s v="Erhvervsservice"/>
    <x v="4"/>
    <x v="0"/>
    <n v="107"/>
  </r>
  <r>
    <s v="Erhvervsservice"/>
    <x v="4"/>
    <x v="1"/>
    <n v="98"/>
  </r>
  <r>
    <s v="Erhvervsservice"/>
    <x v="4"/>
    <x v="2"/>
    <n v="47"/>
  </r>
  <r>
    <s v="Offentlig administration, undervisning og sundhed"/>
    <x v="0"/>
    <x v="0"/>
    <n v="17"/>
  </r>
  <r>
    <s v="Offentlig administration, undervisning og sundhed"/>
    <x v="0"/>
    <x v="1"/>
    <n v="12"/>
  </r>
  <r>
    <s v="Offentlig administration, undervisning og sundhed"/>
    <x v="0"/>
    <x v="2"/>
    <n v="4"/>
  </r>
  <r>
    <s v="Offentlig administration, undervisning og sundhed"/>
    <x v="0"/>
    <x v="3"/>
    <n v="12"/>
  </r>
  <r>
    <s v="Offentlig administration, undervisning og sundhed"/>
    <x v="0"/>
    <x v="4"/>
    <n v="4"/>
  </r>
  <r>
    <s v="Offentlig administration, undervisning og sundhed"/>
    <x v="0"/>
    <x v="5"/>
    <n v="8"/>
  </r>
  <r>
    <s v="Offentlig administration, undervisning og sundhed"/>
    <x v="0"/>
    <x v="6"/>
    <n v="13"/>
  </r>
  <r>
    <s v="Offentlig administration, undervisning og sundhed"/>
    <x v="0"/>
    <x v="7"/>
    <n v="7"/>
  </r>
  <r>
    <s v="Offentlig administration, undervisning og sundhed"/>
    <x v="0"/>
    <x v="8"/>
    <n v="8"/>
  </r>
  <r>
    <s v="Offentlig administration, undervisning og sundhed"/>
    <x v="0"/>
    <x v="9"/>
    <n v="15"/>
  </r>
  <r>
    <s v="Offentlig administration, undervisning og sundhed"/>
    <x v="0"/>
    <x v="10"/>
    <n v="23"/>
  </r>
  <r>
    <s v="Offentlig administration, undervisning og sundhed"/>
    <x v="0"/>
    <x v="11"/>
    <n v="11"/>
  </r>
  <r>
    <s v="Offentlig administration, undervisning og sundhed"/>
    <x v="1"/>
    <x v="0"/>
    <n v="9"/>
  </r>
  <r>
    <s v="Offentlig administration, undervisning og sundhed"/>
    <x v="1"/>
    <x v="1"/>
    <n v="8"/>
  </r>
  <r>
    <s v="Offentlig administration, undervisning og sundhed"/>
    <x v="1"/>
    <x v="2"/>
    <n v="10"/>
  </r>
  <r>
    <s v="Offentlig administration, undervisning og sundhed"/>
    <x v="1"/>
    <x v="3"/>
    <n v="12"/>
  </r>
  <r>
    <s v="Offentlig administration, undervisning og sundhed"/>
    <x v="1"/>
    <x v="4"/>
    <n v="10"/>
  </r>
  <r>
    <s v="Offentlig administration, undervisning og sundhed"/>
    <x v="1"/>
    <x v="5"/>
    <n v="9"/>
  </r>
  <r>
    <s v="Offentlig administration, undervisning og sundhed"/>
    <x v="1"/>
    <x v="6"/>
    <n v="6"/>
  </r>
  <r>
    <s v="Offentlig administration, undervisning og sundhed"/>
    <x v="1"/>
    <x v="7"/>
    <n v="10"/>
  </r>
  <r>
    <s v="Offentlig administration, undervisning og sundhed"/>
    <x v="1"/>
    <x v="8"/>
    <n v="7"/>
  </r>
  <r>
    <s v="Offentlig administration, undervisning og sundhed"/>
    <x v="1"/>
    <x v="9"/>
    <n v="4"/>
  </r>
  <r>
    <s v="Offentlig administration, undervisning og sundhed"/>
    <x v="1"/>
    <x v="10"/>
    <n v="14"/>
  </r>
  <r>
    <s v="Offentlig administration, undervisning og sundhed"/>
    <x v="1"/>
    <x v="11"/>
    <n v="28"/>
  </r>
  <r>
    <s v="Offentlig administration, undervisning og sundhed"/>
    <x v="2"/>
    <x v="0"/>
    <n v="4"/>
  </r>
  <r>
    <s v="Offentlig administration, undervisning og sundhed"/>
    <x v="2"/>
    <x v="1"/>
    <n v="8"/>
  </r>
  <r>
    <s v="Offentlig administration, undervisning og sundhed"/>
    <x v="2"/>
    <x v="2"/>
    <n v="13"/>
  </r>
  <r>
    <s v="Offentlig administration, undervisning og sundhed"/>
    <x v="2"/>
    <x v="3"/>
    <n v="9"/>
  </r>
  <r>
    <s v="Offentlig administration, undervisning og sundhed"/>
    <x v="2"/>
    <x v="4"/>
    <n v="20"/>
  </r>
  <r>
    <s v="Offentlig administration, undervisning og sundhed"/>
    <x v="2"/>
    <x v="5"/>
    <n v="6"/>
  </r>
  <r>
    <s v="Offentlig administration, undervisning og sundhed"/>
    <x v="2"/>
    <x v="6"/>
    <n v="14"/>
  </r>
  <r>
    <s v="Offentlig administration, undervisning og sundhed"/>
    <x v="2"/>
    <x v="7"/>
    <n v="7"/>
  </r>
  <r>
    <s v="Offentlig administration, undervisning og sundhed"/>
    <x v="2"/>
    <x v="8"/>
    <n v="10"/>
  </r>
  <r>
    <s v="Offentlig administration, undervisning og sundhed"/>
    <x v="2"/>
    <x v="9"/>
    <n v="8"/>
  </r>
  <r>
    <s v="Offentlig administration, undervisning og sundhed"/>
    <x v="2"/>
    <x v="10"/>
    <n v="21"/>
  </r>
  <r>
    <s v="Offentlig administration, undervisning og sundhed"/>
    <x v="2"/>
    <x v="11"/>
    <n v="10"/>
  </r>
  <r>
    <s v="Offentlig administration, undervisning og sundhed"/>
    <x v="3"/>
    <x v="0"/>
    <n v="12"/>
  </r>
  <r>
    <s v="Offentlig administration, undervisning og sundhed"/>
    <x v="3"/>
    <x v="1"/>
    <n v="11"/>
  </r>
  <r>
    <s v="Offentlig administration, undervisning og sundhed"/>
    <x v="3"/>
    <x v="2"/>
    <n v="39"/>
  </r>
  <r>
    <s v="Offentlig administration, undervisning og sundhed"/>
    <x v="3"/>
    <x v="3"/>
    <n v="27"/>
  </r>
  <r>
    <s v="Offentlig administration, undervisning og sundhed"/>
    <x v="3"/>
    <x v="4"/>
    <n v="19"/>
  </r>
  <r>
    <s v="Offentlig administration, undervisning og sundhed"/>
    <x v="3"/>
    <x v="5"/>
    <n v="12"/>
  </r>
  <r>
    <s v="Offentlig administration, undervisning og sundhed"/>
    <x v="3"/>
    <x v="6"/>
    <n v="15"/>
  </r>
  <r>
    <s v="Offentlig administration, undervisning og sundhed"/>
    <x v="3"/>
    <x v="7"/>
    <n v="12"/>
  </r>
  <r>
    <s v="Offentlig administration, undervisning og sundhed"/>
    <x v="3"/>
    <x v="8"/>
    <n v="9"/>
  </r>
  <r>
    <s v="Offentlig administration, undervisning og sundhed"/>
    <x v="3"/>
    <x v="9"/>
    <n v="17"/>
  </r>
  <r>
    <s v="Offentlig administration, undervisning og sundhed"/>
    <x v="3"/>
    <x v="10"/>
    <n v="16"/>
  </r>
  <r>
    <s v="Offentlig administration, undervisning og sundhed"/>
    <x v="3"/>
    <x v="11"/>
    <n v="16"/>
  </r>
  <r>
    <s v="Offentlig administration, undervisning og sundhed"/>
    <x v="4"/>
    <x v="0"/>
    <n v="12"/>
  </r>
  <r>
    <s v="Offentlig administration, undervisning og sundhed"/>
    <x v="4"/>
    <x v="1"/>
    <n v="8"/>
  </r>
  <r>
    <s v="Offentlig administration, undervisning og sundhed"/>
    <x v="4"/>
    <x v="2"/>
    <n v="4"/>
  </r>
  <r>
    <s v="Kultur, fritid og anden service"/>
    <x v="0"/>
    <x v="0"/>
    <n v="8"/>
  </r>
  <r>
    <s v="Kultur, fritid og anden service"/>
    <x v="0"/>
    <x v="1"/>
    <n v="10"/>
  </r>
  <r>
    <s v="Kultur, fritid og anden service"/>
    <x v="0"/>
    <x v="2"/>
    <n v="18"/>
  </r>
  <r>
    <s v="Kultur, fritid og anden service"/>
    <x v="0"/>
    <x v="3"/>
    <n v="18"/>
  </r>
  <r>
    <s v="Kultur, fritid og anden service"/>
    <x v="0"/>
    <x v="4"/>
    <n v="15"/>
  </r>
  <r>
    <s v="Kultur, fritid og anden service"/>
    <x v="0"/>
    <x v="5"/>
    <n v="17"/>
  </r>
  <r>
    <s v="Kultur, fritid og anden service"/>
    <x v="0"/>
    <x v="6"/>
    <n v="12"/>
  </r>
  <r>
    <s v="Kultur, fritid og anden service"/>
    <x v="0"/>
    <x v="7"/>
    <n v="7"/>
  </r>
  <r>
    <s v="Kultur, fritid og anden service"/>
    <x v="0"/>
    <x v="8"/>
    <n v="12"/>
  </r>
  <r>
    <s v="Kultur, fritid og anden service"/>
    <x v="0"/>
    <x v="9"/>
    <n v="8"/>
  </r>
  <r>
    <s v="Kultur, fritid og anden service"/>
    <x v="0"/>
    <x v="10"/>
    <n v="15"/>
  </r>
  <r>
    <s v="Kultur, fritid og anden service"/>
    <x v="0"/>
    <x v="11"/>
    <n v="19"/>
  </r>
  <r>
    <s v="Kultur, fritid og anden service"/>
    <x v="1"/>
    <x v="0"/>
    <n v="15"/>
  </r>
  <r>
    <s v="Kultur, fritid og anden service"/>
    <x v="1"/>
    <x v="1"/>
    <n v="6"/>
  </r>
  <r>
    <s v="Kultur, fritid og anden service"/>
    <x v="1"/>
    <x v="2"/>
    <n v="11"/>
  </r>
  <r>
    <s v="Kultur, fritid og anden service"/>
    <x v="1"/>
    <x v="3"/>
    <n v="13"/>
  </r>
  <r>
    <s v="Kultur, fritid og anden service"/>
    <x v="1"/>
    <x v="4"/>
    <n v="5"/>
  </r>
  <r>
    <s v="Kultur, fritid og anden service"/>
    <x v="1"/>
    <x v="5"/>
    <n v="17"/>
  </r>
  <r>
    <s v="Kultur, fritid og anden service"/>
    <x v="1"/>
    <x v="6"/>
    <n v="8"/>
  </r>
  <r>
    <s v="Kultur, fritid og anden service"/>
    <x v="1"/>
    <x v="7"/>
    <n v="4"/>
  </r>
  <r>
    <s v="Kultur, fritid og anden service"/>
    <x v="1"/>
    <x v="8"/>
    <n v="11"/>
  </r>
  <r>
    <s v="Kultur, fritid og anden service"/>
    <x v="1"/>
    <x v="9"/>
    <n v="15"/>
  </r>
  <r>
    <s v="Kultur, fritid og anden service"/>
    <x v="1"/>
    <x v="10"/>
    <n v="23"/>
  </r>
  <r>
    <s v="Kultur, fritid og anden service"/>
    <x v="1"/>
    <x v="11"/>
    <n v="49"/>
  </r>
  <r>
    <s v="Kultur, fritid og anden service"/>
    <x v="2"/>
    <x v="0"/>
    <n v="10"/>
  </r>
  <r>
    <s v="Kultur, fritid og anden service"/>
    <x v="2"/>
    <x v="1"/>
    <n v="16"/>
  </r>
  <r>
    <s v="Kultur, fritid og anden service"/>
    <x v="2"/>
    <x v="2"/>
    <n v="29"/>
  </r>
  <r>
    <s v="Kultur, fritid og anden service"/>
    <x v="2"/>
    <x v="3"/>
    <n v="11"/>
  </r>
  <r>
    <s v="Kultur, fritid og anden service"/>
    <x v="2"/>
    <x v="4"/>
    <n v="28"/>
  </r>
  <r>
    <s v="Kultur, fritid og anden service"/>
    <x v="2"/>
    <x v="5"/>
    <n v="21"/>
  </r>
  <r>
    <s v="Kultur, fritid og anden service"/>
    <x v="2"/>
    <x v="6"/>
    <n v="10"/>
  </r>
  <r>
    <s v="Kultur, fritid og anden service"/>
    <x v="2"/>
    <x v="7"/>
    <n v="16"/>
  </r>
  <r>
    <s v="Kultur, fritid og anden service"/>
    <x v="2"/>
    <x v="8"/>
    <n v="14"/>
  </r>
  <r>
    <s v="Kultur, fritid og anden service"/>
    <x v="2"/>
    <x v="9"/>
    <n v="15"/>
  </r>
  <r>
    <s v="Kultur, fritid og anden service"/>
    <x v="2"/>
    <x v="10"/>
    <n v="48"/>
  </r>
  <r>
    <s v="Kultur, fritid og anden service"/>
    <x v="2"/>
    <x v="11"/>
    <n v="25"/>
  </r>
  <r>
    <s v="Kultur, fritid og anden service"/>
    <x v="3"/>
    <x v="0"/>
    <n v="27"/>
  </r>
  <r>
    <s v="Kultur, fritid og anden service"/>
    <x v="3"/>
    <x v="1"/>
    <n v="19"/>
  </r>
  <r>
    <s v="Kultur, fritid og anden service"/>
    <x v="3"/>
    <x v="2"/>
    <n v="35"/>
  </r>
  <r>
    <s v="Kultur, fritid og anden service"/>
    <x v="3"/>
    <x v="3"/>
    <n v="28"/>
  </r>
  <r>
    <s v="Kultur, fritid og anden service"/>
    <x v="3"/>
    <x v="4"/>
    <n v="13"/>
  </r>
  <r>
    <s v="Kultur, fritid og anden service"/>
    <x v="3"/>
    <x v="5"/>
    <n v="11"/>
  </r>
  <r>
    <s v="Kultur, fritid og anden service"/>
    <x v="3"/>
    <x v="6"/>
    <n v="19"/>
  </r>
  <r>
    <s v="Kultur, fritid og anden service"/>
    <x v="3"/>
    <x v="7"/>
    <n v="13"/>
  </r>
  <r>
    <s v="Kultur, fritid og anden service"/>
    <x v="3"/>
    <x v="8"/>
    <n v="13"/>
  </r>
  <r>
    <s v="Kultur, fritid og anden service"/>
    <x v="3"/>
    <x v="9"/>
    <n v="22"/>
  </r>
  <r>
    <s v="Kultur, fritid og anden service"/>
    <x v="3"/>
    <x v="10"/>
    <n v="33"/>
  </r>
  <r>
    <s v="Kultur, fritid og anden service"/>
    <x v="3"/>
    <x v="11"/>
    <n v="23"/>
  </r>
  <r>
    <s v="Kultur, fritid og anden service"/>
    <x v="4"/>
    <x v="0"/>
    <n v="20"/>
  </r>
  <r>
    <s v="Kultur, fritid og anden service"/>
    <x v="4"/>
    <x v="1"/>
    <n v="17"/>
  </r>
  <r>
    <s v="Kultur, fritid og anden service"/>
    <x v="4"/>
    <x v="2"/>
    <n v="8"/>
  </r>
  <r>
    <s v="Uoplyst aktivitet"/>
    <x v="0"/>
    <x v="0"/>
    <n v="169"/>
  </r>
  <r>
    <s v="Uoplyst aktivitet"/>
    <x v="0"/>
    <x v="1"/>
    <n v="76"/>
  </r>
  <r>
    <s v="Uoplyst aktivitet"/>
    <x v="0"/>
    <x v="2"/>
    <n v="60"/>
  </r>
  <r>
    <s v="Uoplyst aktivitet"/>
    <x v="0"/>
    <x v="3"/>
    <n v="97"/>
  </r>
  <r>
    <s v="Uoplyst aktivitet"/>
    <x v="0"/>
    <x v="4"/>
    <n v="44"/>
  </r>
  <r>
    <s v="Uoplyst aktivitet"/>
    <x v="0"/>
    <x v="5"/>
    <n v="57"/>
  </r>
  <r>
    <s v="Uoplyst aktivitet"/>
    <x v="0"/>
    <x v="6"/>
    <n v="50"/>
  </r>
  <r>
    <s v="Uoplyst aktivitet"/>
    <x v="0"/>
    <x v="7"/>
    <n v="38"/>
  </r>
  <r>
    <s v="Uoplyst aktivitet"/>
    <x v="0"/>
    <x v="8"/>
    <n v="49"/>
  </r>
  <r>
    <s v="Uoplyst aktivitet"/>
    <x v="0"/>
    <x v="9"/>
    <n v="48"/>
  </r>
  <r>
    <s v="Uoplyst aktivitet"/>
    <x v="0"/>
    <x v="10"/>
    <n v="184"/>
  </r>
  <r>
    <s v="Uoplyst aktivitet"/>
    <x v="0"/>
    <x v="11"/>
    <n v="141"/>
  </r>
  <r>
    <s v="Uoplyst aktivitet"/>
    <x v="1"/>
    <x v="0"/>
    <n v="85"/>
  </r>
  <r>
    <s v="Uoplyst aktivitet"/>
    <x v="1"/>
    <x v="1"/>
    <n v="25"/>
  </r>
  <r>
    <s v="Uoplyst aktivitet"/>
    <x v="1"/>
    <x v="2"/>
    <n v="25"/>
  </r>
  <r>
    <s v="Uoplyst aktivitet"/>
    <x v="1"/>
    <x v="3"/>
    <n v="17"/>
  </r>
  <r>
    <s v="Uoplyst aktivitet"/>
    <x v="1"/>
    <x v="4"/>
    <n v="23"/>
  </r>
  <r>
    <s v="Uoplyst aktivitet"/>
    <x v="1"/>
    <x v="5"/>
    <n v="24"/>
  </r>
  <r>
    <s v="Uoplyst aktivitet"/>
    <x v="1"/>
    <x v="6"/>
    <n v="18"/>
  </r>
  <r>
    <s v="Uoplyst aktivitet"/>
    <x v="1"/>
    <x v="7"/>
    <n v="16"/>
  </r>
  <r>
    <s v="Uoplyst aktivitet"/>
    <x v="1"/>
    <x v="8"/>
    <n v="13"/>
  </r>
  <r>
    <s v="Uoplyst aktivitet"/>
    <x v="1"/>
    <x v="9"/>
    <n v="56"/>
  </r>
  <r>
    <s v="Uoplyst aktivitet"/>
    <x v="1"/>
    <x v="10"/>
    <n v="88"/>
  </r>
  <r>
    <s v="Uoplyst aktivitet"/>
    <x v="1"/>
    <x v="11"/>
    <n v="216"/>
  </r>
  <r>
    <s v="Uoplyst aktivitet"/>
    <x v="2"/>
    <x v="0"/>
    <n v="15"/>
  </r>
  <r>
    <s v="Uoplyst aktivitet"/>
    <x v="2"/>
    <x v="1"/>
    <n v="27"/>
  </r>
  <r>
    <s v="Uoplyst aktivitet"/>
    <x v="2"/>
    <x v="2"/>
    <n v="45"/>
  </r>
  <r>
    <s v="Uoplyst aktivitet"/>
    <x v="2"/>
    <x v="3"/>
    <n v="20"/>
  </r>
  <r>
    <s v="Uoplyst aktivitet"/>
    <x v="2"/>
    <x v="4"/>
    <n v="85"/>
  </r>
  <r>
    <s v="Uoplyst aktivitet"/>
    <x v="2"/>
    <x v="5"/>
    <n v="35"/>
  </r>
  <r>
    <s v="Uoplyst aktivitet"/>
    <x v="2"/>
    <x v="6"/>
    <n v="33"/>
  </r>
  <r>
    <s v="Uoplyst aktivitet"/>
    <x v="2"/>
    <x v="7"/>
    <n v="20"/>
  </r>
  <r>
    <s v="Uoplyst aktivitet"/>
    <x v="2"/>
    <x v="8"/>
    <n v="18"/>
  </r>
  <r>
    <s v="Uoplyst aktivitet"/>
    <x v="2"/>
    <x v="9"/>
    <n v="28"/>
  </r>
  <r>
    <s v="Uoplyst aktivitet"/>
    <x v="2"/>
    <x v="10"/>
    <n v="63"/>
  </r>
  <r>
    <s v="Uoplyst aktivitet"/>
    <x v="2"/>
    <x v="11"/>
    <n v="56"/>
  </r>
  <r>
    <s v="Uoplyst aktivitet"/>
    <x v="3"/>
    <x v="0"/>
    <n v="27"/>
  </r>
  <r>
    <s v="Uoplyst aktivitet"/>
    <x v="3"/>
    <x v="1"/>
    <n v="22"/>
  </r>
  <r>
    <s v="Uoplyst aktivitet"/>
    <x v="3"/>
    <x v="2"/>
    <n v="55"/>
  </r>
  <r>
    <s v="Uoplyst aktivitet"/>
    <x v="3"/>
    <x v="3"/>
    <n v="49"/>
  </r>
  <r>
    <s v="Uoplyst aktivitet"/>
    <x v="3"/>
    <x v="4"/>
    <n v="23"/>
  </r>
  <r>
    <s v="Uoplyst aktivitet"/>
    <x v="3"/>
    <x v="5"/>
    <n v="16"/>
  </r>
  <r>
    <s v="Uoplyst aktivitet"/>
    <x v="3"/>
    <x v="6"/>
    <n v="17"/>
  </r>
  <r>
    <s v="Uoplyst aktivitet"/>
    <x v="3"/>
    <x v="7"/>
    <n v="11"/>
  </r>
  <r>
    <s v="Uoplyst aktivitet"/>
    <x v="3"/>
    <x v="8"/>
    <n v="20"/>
  </r>
  <r>
    <s v="Uoplyst aktivitet"/>
    <x v="3"/>
    <x v="9"/>
    <n v="37"/>
  </r>
  <r>
    <s v="Uoplyst aktivitet"/>
    <x v="3"/>
    <x v="10"/>
    <n v="40"/>
  </r>
  <r>
    <s v="Uoplyst aktivitet"/>
    <x v="3"/>
    <x v="11"/>
    <n v="29"/>
  </r>
  <r>
    <s v="Uoplyst aktivitet"/>
    <x v="4"/>
    <x v="0"/>
    <n v="18"/>
  </r>
  <r>
    <s v="Uoplyst aktivitet"/>
    <x v="4"/>
    <x v="1"/>
    <n v="17"/>
  </r>
  <r>
    <s v="Uoplyst aktivitet"/>
    <x v="4"/>
    <x v="2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">
  <r>
    <s v="AKU-ledige"/>
    <x v="0"/>
    <s v="Alder i alt"/>
    <x v="0"/>
    <x v="0"/>
    <n v="93"/>
  </r>
  <r>
    <s v="AKU-ledige"/>
    <x v="0"/>
    <s v="Alder i alt"/>
    <x v="0"/>
    <x v="1"/>
    <n v="92"/>
  </r>
  <r>
    <s v="AKU-ledige"/>
    <x v="0"/>
    <s v="Alder i alt"/>
    <x v="0"/>
    <x v="2"/>
    <n v="94"/>
  </r>
  <r>
    <s v="AKU-ledige"/>
    <x v="0"/>
    <s v="Alder i alt"/>
    <x v="0"/>
    <x v="3"/>
    <n v="96"/>
  </r>
  <r>
    <s v="AKU-ledige"/>
    <x v="0"/>
    <s v="Alder i alt"/>
    <x v="0"/>
    <x v="4"/>
    <n v="101"/>
  </r>
  <r>
    <s v="AKU-ledige"/>
    <x v="0"/>
    <s v="Alder i alt"/>
    <x v="0"/>
    <x v="5"/>
    <n v="107"/>
  </r>
  <r>
    <s v="AKU-ledige"/>
    <x v="0"/>
    <s v="Alder i alt"/>
    <x v="0"/>
    <x v="6"/>
    <n v="109"/>
  </r>
  <r>
    <s v="AKU-ledige"/>
    <x v="0"/>
    <s v="Alder i alt"/>
    <x v="0"/>
    <x v="7"/>
    <n v="114"/>
  </r>
  <r>
    <s v="AKU-ledige"/>
    <x v="0"/>
    <s v="Alder i alt"/>
    <x v="0"/>
    <x v="8"/>
    <n v="113"/>
  </r>
  <r>
    <s v="AKU-ledige"/>
    <x v="0"/>
    <s v="Alder i alt"/>
    <x v="0"/>
    <x v="9"/>
    <n v="115"/>
  </r>
  <r>
    <s v="AKU-ledige"/>
    <x v="0"/>
    <s v="Alder i alt"/>
    <x v="0"/>
    <x v="10"/>
    <n v="126"/>
  </r>
  <r>
    <s v="AKU-ledige"/>
    <x v="0"/>
    <s v="Alder i alt"/>
    <x v="0"/>
    <x v="11"/>
    <n v="139"/>
  </r>
  <r>
    <s v="AKU-ledige"/>
    <x v="0"/>
    <s v="Alder i alt"/>
    <x v="1"/>
    <x v="0"/>
    <n v="143"/>
  </r>
  <r>
    <s v="AKU-ledige"/>
    <x v="0"/>
    <s v="Alder i alt"/>
    <x v="1"/>
    <x v="1"/>
    <n v="151"/>
  </r>
  <r>
    <s v="AKU-ledige"/>
    <x v="0"/>
    <s v="Alder i alt"/>
    <x v="1"/>
    <x v="2"/>
    <n v="160"/>
  </r>
  <r>
    <s v="AKU-ledige"/>
    <x v="0"/>
    <s v="Alder i alt"/>
    <x v="1"/>
    <x v="3"/>
    <n v="172"/>
  </r>
  <r>
    <s v="AKU-ledige"/>
    <x v="0"/>
    <s v="Alder i alt"/>
    <x v="1"/>
    <x v="4"/>
    <n v="190"/>
  </r>
  <r>
    <s v="AKU-ledige"/>
    <x v="0"/>
    <s v="Alder i alt"/>
    <x v="1"/>
    <x v="5"/>
    <n v="185"/>
  </r>
  <r>
    <s v="AKU-ledige"/>
    <x v="0"/>
    <s v="Alder i alt"/>
    <x v="1"/>
    <x v="6"/>
    <n v="186"/>
  </r>
  <r>
    <s v="AKU-ledige"/>
    <x v="0"/>
    <s v="Alder i alt"/>
    <x v="1"/>
    <x v="7"/>
    <n v="199"/>
  </r>
  <r>
    <s v="AKU-ledige"/>
    <x v="0"/>
    <s v="Alder i alt"/>
    <x v="1"/>
    <x v="8"/>
    <n v="212"/>
  </r>
  <r>
    <s v="AKU-ledige"/>
    <x v="0"/>
    <s v="Alder i alt"/>
    <x v="1"/>
    <x v="9"/>
    <n v="219"/>
  </r>
  <r>
    <s v="AKU-ledige"/>
    <x v="0"/>
    <s v="Alder i alt"/>
    <x v="1"/>
    <x v="10"/>
    <n v="208"/>
  </r>
  <r>
    <s v="AKU-ledige"/>
    <x v="0"/>
    <s v="Alder i alt"/>
    <x v="1"/>
    <x v="11"/>
    <n v="207"/>
  </r>
  <r>
    <s v="AKU-ledige"/>
    <x v="0"/>
    <s v="Alder i alt"/>
    <x v="2"/>
    <x v="0"/>
    <n v="210"/>
  </r>
  <r>
    <s v="AKU-ledige"/>
    <x v="0"/>
    <s v="Alder i alt"/>
    <x v="2"/>
    <x v="1"/>
    <n v="222"/>
  </r>
  <r>
    <s v="AKU-ledige"/>
    <x v="0"/>
    <s v="Alder i alt"/>
    <x v="2"/>
    <x v="2"/>
    <n v="226"/>
  </r>
  <r>
    <s v="AKU-ledige"/>
    <x v="0"/>
    <s v="Alder i alt"/>
    <x v="2"/>
    <x v="3"/>
    <n v="227"/>
  </r>
  <r>
    <s v="AKU-ledige"/>
    <x v="0"/>
    <s v="Alder i alt"/>
    <x v="2"/>
    <x v="4"/>
    <n v="223"/>
  </r>
  <r>
    <s v="AKU-ledige"/>
    <x v="0"/>
    <s v="Alder i alt"/>
    <x v="2"/>
    <x v="5"/>
    <n v="224"/>
  </r>
  <r>
    <s v="AKU-ledige"/>
    <x v="0"/>
    <s v="Alder i alt"/>
    <x v="2"/>
    <x v="6"/>
    <n v="222"/>
  </r>
  <r>
    <s v="AKU-ledige"/>
    <x v="0"/>
    <s v="Alder i alt"/>
    <x v="2"/>
    <x v="7"/>
    <n v="223"/>
  </r>
  <r>
    <s v="AKU-ledige"/>
    <x v="0"/>
    <s v="Alder i alt"/>
    <x v="2"/>
    <x v="8"/>
    <n v="225"/>
  </r>
  <r>
    <s v="AKU-ledige"/>
    <x v="0"/>
    <s v="Alder i alt"/>
    <x v="2"/>
    <x v="9"/>
    <n v="226"/>
  </r>
  <r>
    <s v="AKU-ledige"/>
    <x v="0"/>
    <s v="Alder i alt"/>
    <x v="2"/>
    <x v="10"/>
    <n v="227"/>
  </r>
  <r>
    <s v="AKU-ledige"/>
    <x v="0"/>
    <s v="Alder i alt"/>
    <x v="2"/>
    <x v="11"/>
    <n v="230"/>
  </r>
  <r>
    <s v="AKU-ledige"/>
    <x v="0"/>
    <s v="Alder i alt"/>
    <x v="3"/>
    <x v="0"/>
    <n v="228"/>
  </r>
  <r>
    <s v="AKU-ledige"/>
    <x v="0"/>
    <s v="Alder i alt"/>
    <x v="3"/>
    <x v="1"/>
    <n v="228"/>
  </r>
  <r>
    <s v="AKU-ledige"/>
    <x v="0"/>
    <s v="Alder i alt"/>
    <x v="3"/>
    <x v="2"/>
    <n v="221"/>
  </r>
  <r>
    <s v="AKU-ledige"/>
    <x v="0"/>
    <s v="Alder i alt"/>
    <x v="3"/>
    <x v="3"/>
    <n v="218"/>
  </r>
  <r>
    <s v="AKU-ledige"/>
    <x v="0"/>
    <s v="Alder i alt"/>
    <x v="3"/>
    <x v="4"/>
    <n v="215"/>
  </r>
  <r>
    <s v="AKU-ledige"/>
    <x v="0"/>
    <s v="Alder i alt"/>
    <x v="3"/>
    <x v="5"/>
    <n v="220"/>
  </r>
  <r>
    <s v="AKU-ledige"/>
    <x v="0"/>
    <s v="Alder i alt"/>
    <x v="3"/>
    <x v="6"/>
    <n v="222"/>
  </r>
  <r>
    <s v="AKU-ledige"/>
    <x v="0"/>
    <s v="Alder i alt"/>
    <x v="3"/>
    <x v="7"/>
    <n v="223"/>
  </r>
  <r>
    <s v="AKU-ledige"/>
    <x v="0"/>
    <s v="Alder i alt"/>
    <x v="3"/>
    <x v="8"/>
    <n v="226"/>
  </r>
  <r>
    <s v="AKU-ledige"/>
    <x v="0"/>
    <s v="Alder i alt"/>
    <x v="3"/>
    <x v="9"/>
    <n v="227"/>
  </r>
  <r>
    <s v="AKU-ledige"/>
    <x v="0"/>
    <s v="Alder i alt"/>
    <x v="3"/>
    <x v="10"/>
    <n v="229"/>
  </r>
  <r>
    <s v="AKU-ledige"/>
    <x v="0"/>
    <s v="Alder i alt"/>
    <x v="3"/>
    <x v="11"/>
    <n v="225"/>
  </r>
  <r>
    <s v="AKU-ledige"/>
    <x v="0"/>
    <s v="Alder i alt"/>
    <x v="4"/>
    <x v="0"/>
    <n v="223"/>
  </r>
  <r>
    <s v="AKU-ledige"/>
    <x v="0"/>
    <s v="Alder i alt"/>
    <x v="4"/>
    <x v="1"/>
    <n v="222"/>
  </r>
  <r>
    <s v="AKU-ledige"/>
    <x v="0"/>
    <s v="Alder i alt"/>
    <x v="4"/>
    <x v="2"/>
    <n v="227"/>
  </r>
  <r>
    <s v="AKU-ledige"/>
    <x v="0"/>
    <s v="Alder i alt"/>
    <x v="4"/>
    <x v="3"/>
    <n v="233"/>
  </r>
  <r>
    <s v="AKU-ledige"/>
    <x v="0"/>
    <s v="Alder i alt"/>
    <x v="4"/>
    <x v="4"/>
    <n v="238"/>
  </r>
  <r>
    <s v="AKU-ledige"/>
    <x v="0"/>
    <s v="Alder i alt"/>
    <x v="4"/>
    <x v="5"/>
    <n v="229"/>
  </r>
  <r>
    <s v="AKU-ledige"/>
    <x v="0"/>
    <s v="Alder i alt"/>
    <x v="4"/>
    <x v="6"/>
    <n v="223"/>
  </r>
  <r>
    <s v="AKU-ledige"/>
    <x v="0"/>
    <s v="Alder i alt"/>
    <x v="4"/>
    <x v="7"/>
    <n v="223"/>
  </r>
  <r>
    <s v="AKU-ledige"/>
    <x v="0"/>
    <s v="Alder i alt"/>
    <x v="4"/>
    <x v="8"/>
    <n v="222"/>
  </r>
  <r>
    <s v="AKU-ledige"/>
    <x v="0"/>
    <s v="Alder i alt"/>
    <x v="4"/>
    <x v="9"/>
    <n v="218"/>
  </r>
  <r>
    <s v="AKU-ledige"/>
    <x v="0"/>
    <s v="Alder i alt"/>
    <x v="4"/>
    <x v="10"/>
    <n v="212"/>
  </r>
  <r>
    <s v="AKU-ledige"/>
    <x v="0"/>
    <s v="Alder i alt"/>
    <x v="4"/>
    <x v="11"/>
    <n v="215"/>
  </r>
  <r>
    <s v="AKU-ledige"/>
    <x v="0"/>
    <s v="Alder i alt"/>
    <x v="5"/>
    <x v="0"/>
    <n v="217"/>
  </r>
  <r>
    <s v="AKU-ledige"/>
    <x v="0"/>
    <s v="Alder i alt"/>
    <x v="5"/>
    <x v="1"/>
    <n v="216"/>
  </r>
  <r>
    <s v="AKU-ledige"/>
    <x v="0"/>
    <s v="Alder i alt"/>
    <x v="5"/>
    <x v="2"/>
    <n v="217"/>
  </r>
  <r>
    <s v="AKU-ledige"/>
    <x v="0"/>
    <s v="Alder i alt"/>
    <x v="5"/>
    <x v="3"/>
    <n v="214"/>
  </r>
  <r>
    <s v="AKU-ledige"/>
    <x v="0"/>
    <s v="Alder i alt"/>
    <x v="5"/>
    <x v="4"/>
    <n v="215"/>
  </r>
  <r>
    <s v="AKU-ledige"/>
    <x v="0"/>
    <s v="Alder i alt"/>
    <x v="5"/>
    <x v="5"/>
    <n v="206"/>
  </r>
  <r>
    <s v="AKU-ledige"/>
    <x v="0"/>
    <s v="Alder i alt"/>
    <x v="5"/>
    <x v="6"/>
    <n v="210"/>
  </r>
  <r>
    <s v="AKU-ledige"/>
    <x v="0"/>
    <s v="Alder i alt"/>
    <x v="5"/>
    <x v="7"/>
    <n v="210"/>
  </r>
  <r>
    <s v="AKU-ledige"/>
    <x v="0"/>
    <s v="Alder i alt"/>
    <x v="5"/>
    <x v="8"/>
    <n v="202"/>
  </r>
  <r>
    <s v="AKU-ledige"/>
    <x v="0"/>
    <s v="Alder i alt"/>
    <x v="5"/>
    <x v="9"/>
    <n v="205"/>
  </r>
  <r>
    <s v="AKU-ledige"/>
    <x v="0"/>
    <s v="Alder i alt"/>
    <x v="5"/>
    <x v="10"/>
    <n v="200"/>
  </r>
  <r>
    <s v="AKU-ledige"/>
    <x v="0"/>
    <s v="Alder i alt"/>
    <x v="5"/>
    <x v="11"/>
    <n v="210"/>
  </r>
  <r>
    <s v="AKU-ledige"/>
    <x v="0"/>
    <s v="Alder i alt"/>
    <x v="6"/>
    <x v="0"/>
    <n v="202"/>
  </r>
  <r>
    <s v="AKU-ledige"/>
    <x v="0"/>
    <s v="Alder i alt"/>
    <x v="6"/>
    <x v="1"/>
    <n v="201"/>
  </r>
  <r>
    <s v="AKU-ledige"/>
    <x v="0"/>
    <s v="Alder i alt"/>
    <x v="6"/>
    <x v="2"/>
    <n v="193"/>
  </r>
  <r>
    <s v="AKU-ledige"/>
    <x v="0"/>
    <s v="Alder i alt"/>
    <x v="6"/>
    <x v="3"/>
    <n v="189"/>
  </r>
  <r>
    <s v="AKU-ledige"/>
    <x v="0"/>
    <s v="Alder i alt"/>
    <x v="6"/>
    <x v="4"/>
    <n v="195"/>
  </r>
  <r>
    <s v="AKU-ledige"/>
    <x v="0"/>
    <s v="Alder i alt"/>
    <x v="6"/>
    <x v="5"/>
    <n v="196"/>
  </r>
  <r>
    <s v="AKU-ledige"/>
    <x v="0"/>
    <s v="Alder i alt"/>
    <x v="6"/>
    <x v="6"/>
    <n v="199"/>
  </r>
  <r>
    <s v="AKU-ledige"/>
    <x v="0"/>
    <s v="Alder i alt"/>
    <x v="6"/>
    <x v="7"/>
    <n v="199"/>
  </r>
  <r>
    <s v="AKU-ledige"/>
    <x v="0"/>
    <s v="Alder i alt"/>
    <x v="6"/>
    <x v="8"/>
    <n v="199"/>
  </r>
  <r>
    <s v="AKU-ledige"/>
    <x v="0"/>
    <s v="Alder i alt"/>
    <x v="6"/>
    <x v="9"/>
    <n v="198"/>
  </r>
  <r>
    <s v="AKU-ledige"/>
    <x v="0"/>
    <s v="Alder i alt"/>
    <x v="6"/>
    <x v="10"/>
    <n v="198"/>
  </r>
  <r>
    <s v="AKU-ledige"/>
    <x v="0"/>
    <s v="Alder i alt"/>
    <x v="6"/>
    <x v="11"/>
    <n v="189"/>
  </r>
  <r>
    <s v="AKU-ledige"/>
    <x v="0"/>
    <s v="Alder i alt"/>
    <x v="7"/>
    <x v="0"/>
    <n v="186"/>
  </r>
  <r>
    <s v="AKU-ledige"/>
    <x v="0"/>
    <s v="Alder i alt"/>
    <x v="7"/>
    <x v="1"/>
    <n v="184"/>
  </r>
  <r>
    <s v="AKU-ledige"/>
    <x v="0"/>
    <s v="Alder i alt"/>
    <x v="7"/>
    <x v="2"/>
    <n v="191"/>
  </r>
  <r>
    <s v="AKU-ledige"/>
    <x v="0"/>
    <s v="Alder i alt"/>
    <x v="7"/>
    <x v="3"/>
    <n v="188"/>
  </r>
  <r>
    <s v="AKU-ledige"/>
    <x v="0"/>
    <s v="Alder i alt"/>
    <x v="7"/>
    <x v="4"/>
    <n v="184"/>
  </r>
  <r>
    <s v="AKU-ledige"/>
    <x v="0"/>
    <s v="Alder i alt"/>
    <x v="7"/>
    <x v="5"/>
    <n v="182"/>
  </r>
  <r>
    <s v="AKU-ledige"/>
    <x v="0"/>
    <s v="Alder i alt"/>
    <x v="7"/>
    <x v="6"/>
    <n v="181"/>
  </r>
  <r>
    <s v="AKU-ledige"/>
    <x v="0"/>
    <s v="Alder i alt"/>
    <x v="7"/>
    <x v="7"/>
    <n v="180"/>
  </r>
  <r>
    <s v="AKU-ledige"/>
    <x v="0"/>
    <s v="Alder i alt"/>
    <x v="7"/>
    <x v="8"/>
    <n v="176"/>
  </r>
  <r>
    <s v="AKU-ledige"/>
    <x v="0"/>
    <s v="Alder i alt"/>
    <x v="7"/>
    <x v="9"/>
    <n v="177"/>
  </r>
  <r>
    <s v="AKU-ledige"/>
    <x v="0"/>
    <s v="Alder i alt"/>
    <x v="7"/>
    <x v="10"/>
    <n v="178"/>
  </r>
  <r>
    <s v="AKU-ledige"/>
    <x v="0"/>
    <s v="Alder i alt"/>
    <x v="7"/>
    <x v="11"/>
    <n v="177"/>
  </r>
  <r>
    <s v="AKU-ledige"/>
    <x v="0"/>
    <s v="Alder i alt"/>
    <x v="8"/>
    <x v="0"/>
    <n v="176"/>
  </r>
  <r>
    <s v="AKU-ledige"/>
    <x v="0"/>
    <s v="Alder i alt"/>
    <x v="8"/>
    <x v="1"/>
    <n v="176"/>
  </r>
  <r>
    <s v="AKU-ledige"/>
    <x v="0"/>
    <s v="Alder i alt"/>
    <x v="8"/>
    <x v="2"/>
    <n v="175"/>
  </r>
  <r>
    <s v="AKU-ledige"/>
    <x v="0"/>
    <s v="Alder i alt"/>
    <x v="8"/>
    <x v="3"/>
    <n v="180"/>
  </r>
  <r>
    <s v="AKU-ledige"/>
    <x v="0"/>
    <s v="Alder i alt"/>
    <x v="8"/>
    <x v="4"/>
    <n v="178"/>
  </r>
  <r>
    <s v="AKU-ledige"/>
    <x v="0"/>
    <s v="Alder i alt"/>
    <x v="8"/>
    <x v="5"/>
    <n v="175"/>
  </r>
  <r>
    <s v="AKU-ledige"/>
    <x v="0"/>
    <s v="Alder i alt"/>
    <x v="8"/>
    <x v="6"/>
    <n v="176"/>
  </r>
  <r>
    <s v="AKU-ledige"/>
    <x v="0"/>
    <s v="Alder i alt"/>
    <x v="8"/>
    <x v="7"/>
    <n v="177"/>
  </r>
  <r>
    <s v="AKU-ledige"/>
    <x v="0"/>
    <s v="Alder i alt"/>
    <x v="8"/>
    <x v="8"/>
    <n v="182"/>
  </r>
  <r>
    <s v="AKU-ledige"/>
    <x v="0"/>
    <s v="Alder i alt"/>
    <x v="8"/>
    <x v="9"/>
    <n v="179"/>
  </r>
  <r>
    <s v="AKU-ledige"/>
    <x v="0"/>
    <s v="Alder i alt"/>
    <x v="8"/>
    <x v="10"/>
    <n v="174"/>
  </r>
  <r>
    <s v="AKU-ledige"/>
    <x v="0"/>
    <s v="Alder i alt"/>
    <x v="8"/>
    <x v="11"/>
    <n v="172"/>
  </r>
  <r>
    <s v="AKU-ledige"/>
    <x v="0"/>
    <s v="Alder i alt"/>
    <x v="9"/>
    <x v="0"/>
    <n v="178"/>
  </r>
  <r>
    <s v="AKU-ledige"/>
    <x v="0"/>
    <s v="Alder i alt"/>
    <x v="9"/>
    <x v="1"/>
    <n v="183"/>
  </r>
  <r>
    <s v="AKU-ledige"/>
    <x v="0"/>
    <s v="Alder i alt"/>
    <x v="9"/>
    <x v="2"/>
    <n v="177"/>
  </r>
  <r>
    <s v="AKU-ledige"/>
    <x v="0"/>
    <s v="Alder i alt"/>
    <x v="9"/>
    <x v="3"/>
    <n v="170"/>
  </r>
  <r>
    <s v="AKU-ledige"/>
    <x v="0"/>
    <s v="Alder i alt"/>
    <x v="9"/>
    <x v="4"/>
    <n v="174"/>
  </r>
  <r>
    <s v="AKU-ledige"/>
    <x v="0"/>
    <s v="Alder i alt"/>
    <x v="9"/>
    <x v="5"/>
    <n v="175"/>
  </r>
  <r>
    <s v="AKU-ledige"/>
    <x v="0"/>
    <s v="Alder i alt"/>
    <x v="9"/>
    <x v="6"/>
    <n v="177"/>
  </r>
  <r>
    <s v="AKU-ledige"/>
    <x v="0"/>
    <s v="Alder i alt"/>
    <x v="9"/>
    <x v="7"/>
    <n v="176"/>
  </r>
  <r>
    <s v="AKU-ledige"/>
    <x v="0"/>
    <s v="Alder i alt"/>
    <x v="9"/>
    <x v="8"/>
    <n v="171"/>
  </r>
  <r>
    <s v="AKU-ledige"/>
    <x v="0"/>
    <s v="Alder i alt"/>
    <x v="9"/>
    <x v="9"/>
    <n v="166"/>
  </r>
  <r>
    <s v="AKU-ledige"/>
    <x v="0"/>
    <s v="Alder i alt"/>
    <x v="9"/>
    <x v="10"/>
    <n v="159"/>
  </r>
  <r>
    <s v="AKU-ledige"/>
    <x v="0"/>
    <s v="Alder i alt"/>
    <x v="9"/>
    <x v="11"/>
    <n v="160"/>
  </r>
  <r>
    <s v="AKU-ledige"/>
    <x v="0"/>
    <s v="Alder i alt"/>
    <x v="10"/>
    <x v="0"/>
    <n v="153"/>
  </r>
  <r>
    <s v="AKU-ledige"/>
    <x v="0"/>
    <s v="Alder i alt"/>
    <x v="10"/>
    <x v="1"/>
    <n v="155"/>
  </r>
  <r>
    <s v="AKU-ledige"/>
    <x v="0"/>
    <s v="Alder i alt"/>
    <x v="10"/>
    <x v="2"/>
    <n v="149"/>
  </r>
  <r>
    <s v="AKU-ledige"/>
    <x v="0"/>
    <s v="Alder i alt"/>
    <x v="10"/>
    <x v="3"/>
    <n v="158"/>
  </r>
  <r>
    <s v="AKU-ledige"/>
    <x v="0"/>
    <s v="Alder i alt"/>
    <x v="10"/>
    <x v="4"/>
    <n v="155"/>
  </r>
  <r>
    <s v="AKU-ledige"/>
    <x v="0"/>
    <s v="Alder i alt"/>
    <x v="10"/>
    <x v="5"/>
    <n v="154"/>
  </r>
  <r>
    <s v="AKU-ledige"/>
    <x v="0"/>
    <s v="Alder i alt"/>
    <x v="10"/>
    <x v="6"/>
    <n v="153"/>
  </r>
  <r>
    <s v="AKU-ledige"/>
    <x v="0"/>
    <s v="Alder i alt"/>
    <x v="10"/>
    <x v="7"/>
    <n v="147"/>
  </r>
  <r>
    <s v="AKU-ledige"/>
    <x v="0"/>
    <s v="Alder i alt"/>
    <x v="10"/>
    <x v="8"/>
    <n v="148"/>
  </r>
  <r>
    <s v="AKU-ledige"/>
    <x v="0"/>
    <s v="Alder i alt"/>
    <x v="10"/>
    <x v="9"/>
    <n v="145"/>
  </r>
  <r>
    <s v="AKU-ledige"/>
    <x v="0"/>
    <s v="Alder i alt"/>
    <x v="10"/>
    <x v="10"/>
    <n v="157"/>
  </r>
  <r>
    <s v="AKU-ledige"/>
    <x v="0"/>
    <s v="Alder i alt"/>
    <x v="10"/>
    <x v="11"/>
    <n v="154"/>
  </r>
  <r>
    <s v="AKU-ledige"/>
    <x v="0"/>
    <s v="Alder i alt"/>
    <x v="11"/>
    <x v="0"/>
    <n v="158"/>
  </r>
  <r>
    <s v="AKU-ledige"/>
    <x v="0"/>
    <s v="Alder i alt"/>
    <x v="11"/>
    <x v="1"/>
    <n v="154"/>
  </r>
  <r>
    <s v="AKU-ledige"/>
    <x v="0"/>
    <s v="Alder i alt"/>
    <x v="11"/>
    <x v="2"/>
    <n v="160"/>
  </r>
  <r>
    <s v="AKU-ledige"/>
    <x v="0"/>
    <s v="Alder i alt"/>
    <x v="11"/>
    <x v="3"/>
    <n v="156"/>
  </r>
  <r>
    <s v="AKU-ledige"/>
    <x v="0"/>
    <s v="Alder i alt"/>
    <x v="11"/>
    <x v="4"/>
    <n v="149"/>
  </r>
  <r>
    <s v="AKU-ledige"/>
    <x v="0"/>
    <s v="Alder i alt"/>
    <x v="11"/>
    <x v="5"/>
    <n v="142"/>
  </r>
  <r>
    <s v="AKU-ledige"/>
    <x v="0"/>
    <s v="Alder i alt"/>
    <x v="11"/>
    <x v="6"/>
    <n v="143"/>
  </r>
  <r>
    <s v="AKU-ledige"/>
    <x v="0"/>
    <s v="Alder i alt"/>
    <x v="11"/>
    <x v="7"/>
    <n v="150"/>
  </r>
  <r>
    <s v="AKU-ledige"/>
    <x v="0"/>
    <s v="Alder i alt"/>
    <x v="11"/>
    <x v="8"/>
    <n v="160"/>
  </r>
  <r>
    <s v="AKU-ledige"/>
    <x v="0"/>
    <s v="Alder i alt"/>
    <x v="11"/>
    <x v="9"/>
    <n v="158"/>
  </r>
  <r>
    <s v="AKU-ledige"/>
    <x v="0"/>
    <s v="Alder i alt"/>
    <x v="11"/>
    <x v="10"/>
    <n v="155"/>
  </r>
  <r>
    <s v="AKU-ledige"/>
    <x v="0"/>
    <s v="Alder i alt"/>
    <x v="11"/>
    <x v="11"/>
    <n v="149"/>
  </r>
  <r>
    <s v="AKU-ledige"/>
    <x v="0"/>
    <s v="Alder i alt"/>
    <x v="12"/>
    <x v="0"/>
    <n v="147"/>
  </r>
  <r>
    <s v="AKU-ledige"/>
    <x v="0"/>
    <s v="Alder i alt"/>
    <x v="12"/>
    <x v="1"/>
    <n v="147"/>
  </r>
  <r>
    <s v="AKU-ledige"/>
    <x v="0"/>
    <s v="15-24 år"/>
    <x v="0"/>
    <x v="0"/>
    <n v="34"/>
  </r>
  <r>
    <s v="AKU-ledige"/>
    <x v="0"/>
    <s v="15-24 år"/>
    <x v="0"/>
    <x v="1"/>
    <n v="36"/>
  </r>
  <r>
    <s v="AKU-ledige"/>
    <x v="0"/>
    <s v="15-24 år"/>
    <x v="0"/>
    <x v="2"/>
    <n v="41"/>
  </r>
  <r>
    <s v="AKU-ledige"/>
    <x v="0"/>
    <s v="15-24 år"/>
    <x v="0"/>
    <x v="3"/>
    <n v="41"/>
  </r>
  <r>
    <s v="AKU-ledige"/>
    <x v="0"/>
    <s v="15-24 år"/>
    <x v="0"/>
    <x v="4"/>
    <n v="40"/>
  </r>
  <r>
    <s v="AKU-ledige"/>
    <x v="0"/>
    <s v="15-24 år"/>
    <x v="0"/>
    <x v="5"/>
    <n v="44"/>
  </r>
  <r>
    <s v="AKU-ledige"/>
    <x v="0"/>
    <s v="15-24 år"/>
    <x v="0"/>
    <x v="6"/>
    <n v="44"/>
  </r>
  <r>
    <s v="AKU-ledige"/>
    <x v="0"/>
    <s v="15-24 år"/>
    <x v="0"/>
    <x v="7"/>
    <n v="45"/>
  </r>
  <r>
    <s v="AKU-ledige"/>
    <x v="0"/>
    <s v="15-24 år"/>
    <x v="0"/>
    <x v="8"/>
    <n v="43"/>
  </r>
  <r>
    <s v="AKU-ledige"/>
    <x v="0"/>
    <s v="15-24 år"/>
    <x v="0"/>
    <x v="9"/>
    <n v="42"/>
  </r>
  <r>
    <s v="AKU-ledige"/>
    <x v="0"/>
    <s v="15-24 år"/>
    <x v="0"/>
    <x v="10"/>
    <n v="46"/>
  </r>
  <r>
    <s v="AKU-ledige"/>
    <x v="0"/>
    <s v="15-24 år"/>
    <x v="0"/>
    <x v="11"/>
    <n v="52"/>
  </r>
  <r>
    <s v="AKU-ledige"/>
    <x v="0"/>
    <s v="15-24 år"/>
    <x v="1"/>
    <x v="0"/>
    <n v="52"/>
  </r>
  <r>
    <s v="AKU-ledige"/>
    <x v="0"/>
    <s v="15-24 år"/>
    <x v="1"/>
    <x v="1"/>
    <n v="54"/>
  </r>
  <r>
    <s v="AKU-ledige"/>
    <x v="0"/>
    <s v="15-24 år"/>
    <x v="1"/>
    <x v="2"/>
    <n v="53"/>
  </r>
  <r>
    <s v="AKU-ledige"/>
    <x v="0"/>
    <s v="15-24 år"/>
    <x v="1"/>
    <x v="3"/>
    <n v="57"/>
  </r>
  <r>
    <s v="AKU-ledige"/>
    <x v="0"/>
    <s v="15-24 år"/>
    <x v="1"/>
    <x v="4"/>
    <n v="63"/>
  </r>
  <r>
    <s v="AKU-ledige"/>
    <x v="0"/>
    <s v="15-24 år"/>
    <x v="1"/>
    <x v="5"/>
    <n v="64"/>
  </r>
  <r>
    <s v="AKU-ledige"/>
    <x v="0"/>
    <s v="15-24 år"/>
    <x v="1"/>
    <x v="6"/>
    <n v="61"/>
  </r>
  <r>
    <s v="AKU-ledige"/>
    <x v="0"/>
    <s v="15-24 år"/>
    <x v="1"/>
    <x v="7"/>
    <n v="59"/>
  </r>
  <r>
    <s v="AKU-ledige"/>
    <x v="0"/>
    <s v="15-24 år"/>
    <x v="1"/>
    <x v="8"/>
    <n v="63"/>
  </r>
  <r>
    <s v="AKU-ledige"/>
    <x v="0"/>
    <s v="15-24 år"/>
    <x v="1"/>
    <x v="9"/>
    <n v="66"/>
  </r>
  <r>
    <s v="AKU-ledige"/>
    <x v="0"/>
    <s v="15-24 år"/>
    <x v="1"/>
    <x v="10"/>
    <n v="66"/>
  </r>
  <r>
    <s v="AKU-ledige"/>
    <x v="0"/>
    <s v="15-24 år"/>
    <x v="1"/>
    <x v="11"/>
    <n v="65"/>
  </r>
  <r>
    <s v="AKU-ledige"/>
    <x v="0"/>
    <s v="15-24 år"/>
    <x v="2"/>
    <x v="0"/>
    <n v="62"/>
  </r>
  <r>
    <s v="AKU-ledige"/>
    <x v="0"/>
    <s v="15-24 år"/>
    <x v="2"/>
    <x v="1"/>
    <n v="66"/>
  </r>
  <r>
    <s v="AKU-ledige"/>
    <x v="0"/>
    <s v="15-24 år"/>
    <x v="2"/>
    <x v="2"/>
    <n v="69"/>
  </r>
  <r>
    <s v="AKU-ledige"/>
    <x v="0"/>
    <s v="15-24 år"/>
    <x v="2"/>
    <x v="3"/>
    <n v="68"/>
  </r>
  <r>
    <s v="AKU-ledige"/>
    <x v="0"/>
    <s v="15-24 år"/>
    <x v="2"/>
    <x v="4"/>
    <n v="66"/>
  </r>
  <r>
    <s v="AKU-ledige"/>
    <x v="0"/>
    <s v="15-24 år"/>
    <x v="2"/>
    <x v="5"/>
    <n v="64"/>
  </r>
  <r>
    <s v="AKU-ledige"/>
    <x v="0"/>
    <s v="15-24 år"/>
    <x v="2"/>
    <x v="6"/>
    <n v="64"/>
  </r>
  <r>
    <s v="AKU-ledige"/>
    <x v="0"/>
    <s v="15-24 år"/>
    <x v="2"/>
    <x v="7"/>
    <n v="68"/>
  </r>
  <r>
    <s v="AKU-ledige"/>
    <x v="0"/>
    <s v="15-24 år"/>
    <x v="2"/>
    <x v="8"/>
    <n v="70"/>
  </r>
  <r>
    <s v="AKU-ledige"/>
    <x v="0"/>
    <s v="15-24 år"/>
    <x v="2"/>
    <x v="9"/>
    <n v="70"/>
  </r>
  <r>
    <s v="AKU-ledige"/>
    <x v="0"/>
    <s v="15-24 år"/>
    <x v="2"/>
    <x v="10"/>
    <n v="70"/>
  </r>
  <r>
    <s v="AKU-ledige"/>
    <x v="0"/>
    <s v="15-24 år"/>
    <x v="2"/>
    <x v="11"/>
    <n v="68"/>
  </r>
  <r>
    <s v="AKU-ledige"/>
    <x v="0"/>
    <s v="15-24 år"/>
    <x v="3"/>
    <x v="0"/>
    <n v="67"/>
  </r>
  <r>
    <s v="AKU-ledige"/>
    <x v="0"/>
    <s v="15-24 år"/>
    <x v="3"/>
    <x v="1"/>
    <n v="70"/>
  </r>
  <r>
    <s v="AKU-ledige"/>
    <x v="0"/>
    <s v="15-24 år"/>
    <x v="3"/>
    <x v="2"/>
    <n v="73"/>
  </r>
  <r>
    <s v="AKU-ledige"/>
    <x v="0"/>
    <s v="15-24 år"/>
    <x v="3"/>
    <x v="3"/>
    <n v="71"/>
  </r>
  <r>
    <s v="AKU-ledige"/>
    <x v="0"/>
    <s v="15-24 år"/>
    <x v="3"/>
    <x v="4"/>
    <n v="71"/>
  </r>
  <r>
    <s v="AKU-ledige"/>
    <x v="0"/>
    <s v="15-24 år"/>
    <x v="3"/>
    <x v="5"/>
    <n v="73"/>
  </r>
  <r>
    <s v="AKU-ledige"/>
    <x v="0"/>
    <s v="15-24 år"/>
    <x v="3"/>
    <x v="6"/>
    <n v="74"/>
  </r>
  <r>
    <s v="AKU-ledige"/>
    <x v="0"/>
    <s v="15-24 år"/>
    <x v="3"/>
    <x v="7"/>
    <n v="74"/>
  </r>
  <r>
    <s v="AKU-ledige"/>
    <x v="0"/>
    <s v="15-24 år"/>
    <x v="3"/>
    <x v="8"/>
    <n v="75"/>
  </r>
  <r>
    <s v="AKU-ledige"/>
    <x v="0"/>
    <s v="15-24 år"/>
    <x v="3"/>
    <x v="9"/>
    <n v="71"/>
  </r>
  <r>
    <s v="AKU-ledige"/>
    <x v="0"/>
    <s v="15-24 år"/>
    <x v="3"/>
    <x v="10"/>
    <n v="70"/>
  </r>
  <r>
    <s v="AKU-ledige"/>
    <x v="0"/>
    <s v="15-24 år"/>
    <x v="3"/>
    <x v="11"/>
    <n v="70"/>
  </r>
  <r>
    <s v="AKU-ledige"/>
    <x v="0"/>
    <s v="15-24 år"/>
    <x v="4"/>
    <x v="0"/>
    <n v="71"/>
  </r>
  <r>
    <s v="AKU-ledige"/>
    <x v="0"/>
    <s v="15-24 år"/>
    <x v="4"/>
    <x v="1"/>
    <n v="72"/>
  </r>
  <r>
    <s v="AKU-ledige"/>
    <x v="0"/>
    <s v="15-24 år"/>
    <x v="4"/>
    <x v="2"/>
    <n v="70"/>
  </r>
  <r>
    <s v="AKU-ledige"/>
    <x v="0"/>
    <s v="15-24 år"/>
    <x v="4"/>
    <x v="3"/>
    <n v="74"/>
  </r>
  <r>
    <s v="AKU-ledige"/>
    <x v="0"/>
    <s v="15-24 år"/>
    <x v="4"/>
    <x v="4"/>
    <n v="74"/>
  </r>
  <r>
    <s v="AKU-ledige"/>
    <x v="0"/>
    <s v="15-24 år"/>
    <x v="4"/>
    <x v="5"/>
    <n v="69"/>
  </r>
  <r>
    <s v="AKU-ledige"/>
    <x v="0"/>
    <s v="15-24 år"/>
    <x v="4"/>
    <x v="6"/>
    <n v="62"/>
  </r>
  <r>
    <s v="AKU-ledige"/>
    <x v="0"/>
    <s v="15-24 år"/>
    <x v="4"/>
    <x v="7"/>
    <n v="61"/>
  </r>
  <r>
    <s v="AKU-ledige"/>
    <x v="0"/>
    <s v="15-24 år"/>
    <x v="4"/>
    <x v="8"/>
    <n v="63"/>
  </r>
  <r>
    <s v="AKU-ledige"/>
    <x v="0"/>
    <s v="15-24 år"/>
    <x v="4"/>
    <x v="9"/>
    <n v="65"/>
  </r>
  <r>
    <s v="AKU-ledige"/>
    <x v="0"/>
    <s v="15-24 år"/>
    <x v="4"/>
    <x v="10"/>
    <n v="63"/>
  </r>
  <r>
    <s v="AKU-ledige"/>
    <x v="0"/>
    <s v="15-24 år"/>
    <x v="4"/>
    <x v="11"/>
    <n v="65"/>
  </r>
  <r>
    <s v="AKU-ledige"/>
    <x v="0"/>
    <s v="15-24 år"/>
    <x v="5"/>
    <x v="0"/>
    <n v="62"/>
  </r>
  <r>
    <s v="AKU-ledige"/>
    <x v="0"/>
    <s v="15-24 år"/>
    <x v="5"/>
    <x v="1"/>
    <n v="63"/>
  </r>
  <r>
    <s v="AKU-ledige"/>
    <x v="0"/>
    <s v="15-24 år"/>
    <x v="5"/>
    <x v="2"/>
    <n v="62"/>
  </r>
  <r>
    <s v="AKU-ledige"/>
    <x v="0"/>
    <s v="15-24 år"/>
    <x v="5"/>
    <x v="3"/>
    <n v="60"/>
  </r>
  <r>
    <s v="AKU-ledige"/>
    <x v="0"/>
    <s v="15-24 år"/>
    <x v="5"/>
    <x v="4"/>
    <n v="59"/>
  </r>
  <r>
    <s v="AKU-ledige"/>
    <x v="0"/>
    <s v="15-24 år"/>
    <x v="5"/>
    <x v="5"/>
    <n v="58"/>
  </r>
  <r>
    <s v="AKU-ledige"/>
    <x v="0"/>
    <s v="15-24 år"/>
    <x v="5"/>
    <x v="6"/>
    <n v="59"/>
  </r>
  <r>
    <s v="AKU-ledige"/>
    <x v="0"/>
    <s v="15-24 år"/>
    <x v="5"/>
    <x v="7"/>
    <n v="62"/>
  </r>
  <r>
    <s v="AKU-ledige"/>
    <x v="0"/>
    <s v="15-24 år"/>
    <x v="5"/>
    <x v="8"/>
    <n v="59"/>
  </r>
  <r>
    <s v="AKU-ledige"/>
    <x v="0"/>
    <s v="15-24 år"/>
    <x v="5"/>
    <x v="9"/>
    <n v="62"/>
  </r>
  <r>
    <s v="AKU-ledige"/>
    <x v="0"/>
    <s v="15-24 år"/>
    <x v="5"/>
    <x v="10"/>
    <n v="60"/>
  </r>
  <r>
    <s v="AKU-ledige"/>
    <x v="0"/>
    <s v="15-24 år"/>
    <x v="5"/>
    <x v="11"/>
    <n v="66"/>
  </r>
  <r>
    <s v="AKU-ledige"/>
    <x v="0"/>
    <s v="15-24 år"/>
    <x v="6"/>
    <x v="0"/>
    <n v="65"/>
  </r>
  <r>
    <s v="AKU-ledige"/>
    <x v="0"/>
    <s v="15-24 år"/>
    <x v="6"/>
    <x v="1"/>
    <n v="62"/>
  </r>
  <r>
    <s v="AKU-ledige"/>
    <x v="0"/>
    <s v="15-24 år"/>
    <x v="6"/>
    <x v="2"/>
    <n v="60"/>
  </r>
  <r>
    <s v="AKU-ledige"/>
    <x v="0"/>
    <s v="15-24 år"/>
    <x v="6"/>
    <x v="3"/>
    <n v="57"/>
  </r>
  <r>
    <s v="AKU-ledige"/>
    <x v="0"/>
    <s v="15-24 år"/>
    <x v="6"/>
    <x v="4"/>
    <n v="60"/>
  </r>
  <r>
    <s v="AKU-ledige"/>
    <x v="0"/>
    <s v="15-24 år"/>
    <x v="6"/>
    <x v="5"/>
    <n v="57"/>
  </r>
  <r>
    <s v="AKU-ledige"/>
    <x v="0"/>
    <s v="15-24 år"/>
    <x v="6"/>
    <x v="6"/>
    <n v="58"/>
  </r>
  <r>
    <s v="AKU-ledige"/>
    <x v="0"/>
    <s v="15-24 år"/>
    <x v="6"/>
    <x v="7"/>
    <n v="56"/>
  </r>
  <r>
    <s v="AKU-ledige"/>
    <x v="0"/>
    <s v="15-24 år"/>
    <x v="6"/>
    <x v="8"/>
    <n v="61"/>
  </r>
  <r>
    <s v="AKU-ledige"/>
    <x v="0"/>
    <s v="15-24 år"/>
    <x v="6"/>
    <x v="9"/>
    <n v="60"/>
  </r>
  <r>
    <s v="AKU-ledige"/>
    <x v="0"/>
    <s v="15-24 år"/>
    <x v="6"/>
    <x v="10"/>
    <n v="58"/>
  </r>
  <r>
    <s v="AKU-ledige"/>
    <x v="0"/>
    <s v="15-24 år"/>
    <x v="6"/>
    <x v="11"/>
    <n v="51"/>
  </r>
  <r>
    <s v="AKU-ledige"/>
    <x v="0"/>
    <s v="15-24 år"/>
    <x v="7"/>
    <x v="0"/>
    <n v="52"/>
  </r>
  <r>
    <s v="AKU-ledige"/>
    <x v="0"/>
    <s v="15-24 år"/>
    <x v="7"/>
    <x v="1"/>
    <n v="49"/>
  </r>
  <r>
    <s v="AKU-ledige"/>
    <x v="0"/>
    <s v="15-24 år"/>
    <x v="7"/>
    <x v="2"/>
    <n v="50"/>
  </r>
  <r>
    <s v="AKU-ledige"/>
    <x v="0"/>
    <s v="15-24 år"/>
    <x v="7"/>
    <x v="3"/>
    <n v="49"/>
  </r>
  <r>
    <s v="AKU-ledige"/>
    <x v="0"/>
    <s v="15-24 år"/>
    <x v="7"/>
    <x v="4"/>
    <n v="49"/>
  </r>
  <r>
    <s v="AKU-ledige"/>
    <x v="0"/>
    <s v="15-24 år"/>
    <x v="7"/>
    <x v="5"/>
    <n v="54"/>
  </r>
  <r>
    <s v="AKU-ledige"/>
    <x v="0"/>
    <s v="15-24 år"/>
    <x v="7"/>
    <x v="6"/>
    <n v="53"/>
  </r>
  <r>
    <s v="AKU-ledige"/>
    <x v="0"/>
    <s v="15-24 år"/>
    <x v="7"/>
    <x v="7"/>
    <n v="55"/>
  </r>
  <r>
    <s v="AKU-ledige"/>
    <x v="0"/>
    <s v="15-24 år"/>
    <x v="7"/>
    <x v="8"/>
    <n v="52"/>
  </r>
  <r>
    <s v="AKU-ledige"/>
    <x v="0"/>
    <s v="15-24 år"/>
    <x v="7"/>
    <x v="9"/>
    <n v="53"/>
  </r>
  <r>
    <s v="AKU-ledige"/>
    <x v="0"/>
    <s v="15-24 år"/>
    <x v="7"/>
    <x v="10"/>
    <n v="52"/>
  </r>
  <r>
    <s v="AKU-ledige"/>
    <x v="0"/>
    <s v="15-24 år"/>
    <x v="7"/>
    <x v="11"/>
    <n v="53"/>
  </r>
  <r>
    <s v="AKU-ledige"/>
    <x v="0"/>
    <s v="15-24 år"/>
    <x v="8"/>
    <x v="0"/>
    <n v="52"/>
  </r>
  <r>
    <s v="AKU-ledige"/>
    <x v="0"/>
    <s v="15-24 år"/>
    <x v="8"/>
    <x v="1"/>
    <n v="51"/>
  </r>
  <r>
    <s v="AKU-ledige"/>
    <x v="0"/>
    <s v="15-24 år"/>
    <x v="8"/>
    <x v="2"/>
    <n v="51"/>
  </r>
  <r>
    <s v="AKU-ledige"/>
    <x v="0"/>
    <s v="15-24 år"/>
    <x v="8"/>
    <x v="3"/>
    <n v="56"/>
  </r>
  <r>
    <s v="AKU-ledige"/>
    <x v="0"/>
    <s v="15-24 år"/>
    <x v="8"/>
    <x v="4"/>
    <n v="54"/>
  </r>
  <r>
    <s v="AKU-ledige"/>
    <x v="0"/>
    <s v="15-24 år"/>
    <x v="8"/>
    <x v="5"/>
    <n v="54"/>
  </r>
  <r>
    <s v="AKU-ledige"/>
    <x v="0"/>
    <s v="15-24 år"/>
    <x v="8"/>
    <x v="6"/>
    <n v="54"/>
  </r>
  <r>
    <s v="AKU-ledige"/>
    <x v="0"/>
    <s v="15-24 år"/>
    <x v="8"/>
    <x v="7"/>
    <n v="52"/>
  </r>
  <r>
    <s v="AKU-ledige"/>
    <x v="0"/>
    <s v="15-24 år"/>
    <x v="8"/>
    <x v="8"/>
    <n v="53"/>
  </r>
  <r>
    <s v="AKU-ledige"/>
    <x v="0"/>
    <s v="15-24 år"/>
    <x v="8"/>
    <x v="9"/>
    <n v="55"/>
  </r>
  <r>
    <s v="AKU-ledige"/>
    <x v="0"/>
    <s v="15-24 år"/>
    <x v="8"/>
    <x v="10"/>
    <n v="54"/>
  </r>
  <r>
    <s v="AKU-ledige"/>
    <x v="0"/>
    <s v="15-24 år"/>
    <x v="8"/>
    <x v="11"/>
    <n v="55"/>
  </r>
  <r>
    <s v="AKU-ledige"/>
    <x v="0"/>
    <s v="15-24 år"/>
    <x v="9"/>
    <x v="0"/>
    <n v="55"/>
  </r>
  <r>
    <s v="AKU-ledige"/>
    <x v="0"/>
    <s v="15-24 år"/>
    <x v="9"/>
    <x v="1"/>
    <n v="57"/>
  </r>
  <r>
    <s v="AKU-ledige"/>
    <x v="0"/>
    <s v="15-24 år"/>
    <x v="9"/>
    <x v="2"/>
    <n v="57"/>
  </r>
  <r>
    <s v="AKU-ledige"/>
    <x v="0"/>
    <s v="15-24 år"/>
    <x v="9"/>
    <x v="3"/>
    <n v="54"/>
  </r>
  <r>
    <s v="AKU-ledige"/>
    <x v="0"/>
    <s v="15-24 år"/>
    <x v="9"/>
    <x v="4"/>
    <n v="56"/>
  </r>
  <r>
    <s v="AKU-ledige"/>
    <x v="0"/>
    <s v="15-24 år"/>
    <x v="9"/>
    <x v="5"/>
    <n v="56"/>
  </r>
  <r>
    <s v="AKU-ledige"/>
    <x v="0"/>
    <s v="15-24 år"/>
    <x v="9"/>
    <x v="6"/>
    <n v="60"/>
  </r>
  <r>
    <s v="AKU-ledige"/>
    <x v="0"/>
    <s v="15-24 år"/>
    <x v="9"/>
    <x v="7"/>
    <n v="57"/>
  </r>
  <r>
    <s v="AKU-ledige"/>
    <x v="0"/>
    <s v="15-24 år"/>
    <x v="9"/>
    <x v="8"/>
    <n v="53"/>
  </r>
  <r>
    <s v="AKU-ledige"/>
    <x v="0"/>
    <s v="15-24 år"/>
    <x v="9"/>
    <x v="9"/>
    <n v="51"/>
  </r>
  <r>
    <s v="AKU-ledige"/>
    <x v="0"/>
    <s v="15-24 år"/>
    <x v="9"/>
    <x v="10"/>
    <n v="48"/>
  </r>
  <r>
    <s v="AKU-ledige"/>
    <x v="0"/>
    <s v="15-24 år"/>
    <x v="9"/>
    <x v="11"/>
    <n v="51"/>
  </r>
  <r>
    <s v="AKU-ledige"/>
    <x v="0"/>
    <s v="15-24 år"/>
    <x v="10"/>
    <x v="0"/>
    <n v="47"/>
  </r>
  <r>
    <s v="AKU-ledige"/>
    <x v="0"/>
    <s v="15-24 år"/>
    <x v="10"/>
    <x v="1"/>
    <n v="47"/>
  </r>
  <r>
    <s v="AKU-ledige"/>
    <x v="0"/>
    <s v="15-24 år"/>
    <x v="10"/>
    <x v="2"/>
    <n v="44"/>
  </r>
  <r>
    <s v="AKU-ledige"/>
    <x v="0"/>
    <s v="15-24 år"/>
    <x v="10"/>
    <x v="3"/>
    <n v="50"/>
  </r>
  <r>
    <s v="AKU-ledige"/>
    <x v="0"/>
    <s v="15-24 år"/>
    <x v="10"/>
    <x v="4"/>
    <n v="46"/>
  </r>
  <r>
    <s v="AKU-ledige"/>
    <x v="0"/>
    <s v="15-24 år"/>
    <x v="10"/>
    <x v="5"/>
    <n v="46"/>
  </r>
  <r>
    <s v="AKU-ledige"/>
    <x v="0"/>
    <s v="15-24 år"/>
    <x v="10"/>
    <x v="6"/>
    <n v="45"/>
  </r>
  <r>
    <s v="AKU-ledige"/>
    <x v="0"/>
    <s v="15-24 år"/>
    <x v="10"/>
    <x v="7"/>
    <n v="46"/>
  </r>
  <r>
    <s v="AKU-ledige"/>
    <x v="0"/>
    <s v="15-24 år"/>
    <x v="10"/>
    <x v="8"/>
    <n v="45"/>
  </r>
  <r>
    <s v="AKU-ledige"/>
    <x v="0"/>
    <s v="15-24 år"/>
    <x v="10"/>
    <x v="9"/>
    <n v="44"/>
  </r>
  <r>
    <s v="AKU-ledige"/>
    <x v="0"/>
    <s v="15-24 år"/>
    <x v="10"/>
    <x v="10"/>
    <n v="45"/>
  </r>
  <r>
    <s v="AKU-ledige"/>
    <x v="0"/>
    <s v="15-24 år"/>
    <x v="10"/>
    <x v="11"/>
    <n v="44"/>
  </r>
  <r>
    <s v="AKU-ledige"/>
    <x v="0"/>
    <s v="15-24 år"/>
    <x v="11"/>
    <x v="0"/>
    <n v="48"/>
  </r>
  <r>
    <s v="AKU-ledige"/>
    <x v="0"/>
    <s v="15-24 år"/>
    <x v="11"/>
    <x v="1"/>
    <n v="47"/>
  </r>
  <r>
    <s v="AKU-ledige"/>
    <x v="0"/>
    <s v="15-24 år"/>
    <x v="11"/>
    <x v="2"/>
    <n v="48"/>
  </r>
  <r>
    <s v="AKU-ledige"/>
    <x v="0"/>
    <s v="15-24 år"/>
    <x v="11"/>
    <x v="3"/>
    <n v="43"/>
  </r>
  <r>
    <s v="AKU-ledige"/>
    <x v="0"/>
    <s v="15-24 år"/>
    <x v="11"/>
    <x v="4"/>
    <n v="41"/>
  </r>
  <r>
    <s v="AKU-ledige"/>
    <x v="0"/>
    <s v="15-24 år"/>
    <x v="11"/>
    <x v="5"/>
    <n v="38"/>
  </r>
  <r>
    <s v="AKU-ledige"/>
    <x v="0"/>
    <s v="15-24 år"/>
    <x v="11"/>
    <x v="6"/>
    <n v="42"/>
  </r>
  <r>
    <s v="AKU-ledige"/>
    <x v="0"/>
    <s v="15-24 år"/>
    <x v="11"/>
    <x v="7"/>
    <n v="43"/>
  </r>
  <r>
    <s v="AKU-ledige"/>
    <x v="0"/>
    <s v="15-24 år"/>
    <x v="11"/>
    <x v="8"/>
    <n v="46"/>
  </r>
  <r>
    <s v="AKU-ledige"/>
    <x v="0"/>
    <s v="15-24 år"/>
    <x v="11"/>
    <x v="9"/>
    <n v="47"/>
  </r>
  <r>
    <s v="AKU-ledige"/>
    <x v="0"/>
    <s v="15-24 år"/>
    <x v="11"/>
    <x v="10"/>
    <n v="47"/>
  </r>
  <r>
    <s v="AKU-ledige"/>
    <x v="0"/>
    <s v="15-24 år"/>
    <x v="11"/>
    <x v="11"/>
    <n v="44"/>
  </r>
  <r>
    <s v="AKU-ledige"/>
    <x v="0"/>
    <s v="15-24 år"/>
    <x v="12"/>
    <x v="0"/>
    <n v="45"/>
  </r>
  <r>
    <s v="AKU-ledige"/>
    <x v="0"/>
    <s v="15-24 år"/>
    <x v="12"/>
    <x v="1"/>
    <n v="44"/>
  </r>
  <r>
    <s v="AKU-ledige"/>
    <x v="0"/>
    <s v="25-74 år"/>
    <x v="0"/>
    <x v="0"/>
    <n v="59"/>
  </r>
  <r>
    <s v="AKU-ledige"/>
    <x v="0"/>
    <s v="25-74 år"/>
    <x v="0"/>
    <x v="1"/>
    <n v="56"/>
  </r>
  <r>
    <s v="AKU-ledige"/>
    <x v="0"/>
    <s v="25-74 år"/>
    <x v="0"/>
    <x v="2"/>
    <n v="53"/>
  </r>
  <r>
    <s v="AKU-ledige"/>
    <x v="0"/>
    <s v="25-74 år"/>
    <x v="0"/>
    <x v="3"/>
    <n v="55"/>
  </r>
  <r>
    <s v="AKU-ledige"/>
    <x v="0"/>
    <s v="25-74 år"/>
    <x v="0"/>
    <x v="4"/>
    <n v="61"/>
  </r>
  <r>
    <s v="AKU-ledige"/>
    <x v="0"/>
    <s v="25-74 år"/>
    <x v="0"/>
    <x v="5"/>
    <n v="63"/>
  </r>
  <r>
    <s v="AKU-ledige"/>
    <x v="0"/>
    <s v="25-74 år"/>
    <x v="0"/>
    <x v="6"/>
    <n v="66"/>
  </r>
  <r>
    <s v="AKU-ledige"/>
    <x v="0"/>
    <s v="25-74 år"/>
    <x v="0"/>
    <x v="7"/>
    <n v="69"/>
  </r>
  <r>
    <s v="AKU-ledige"/>
    <x v="0"/>
    <s v="25-74 år"/>
    <x v="0"/>
    <x v="8"/>
    <n v="70"/>
  </r>
  <r>
    <s v="AKU-ledige"/>
    <x v="0"/>
    <s v="25-74 år"/>
    <x v="0"/>
    <x v="9"/>
    <n v="72"/>
  </r>
  <r>
    <s v="AKU-ledige"/>
    <x v="0"/>
    <s v="25-74 år"/>
    <x v="0"/>
    <x v="10"/>
    <n v="80"/>
  </r>
  <r>
    <s v="AKU-ledige"/>
    <x v="0"/>
    <s v="25-74 år"/>
    <x v="0"/>
    <x v="11"/>
    <n v="87"/>
  </r>
  <r>
    <s v="AKU-ledige"/>
    <x v="0"/>
    <s v="25-74 år"/>
    <x v="1"/>
    <x v="0"/>
    <n v="91"/>
  </r>
  <r>
    <s v="AKU-ledige"/>
    <x v="0"/>
    <s v="25-74 år"/>
    <x v="1"/>
    <x v="1"/>
    <n v="97"/>
  </r>
  <r>
    <s v="AKU-ledige"/>
    <x v="0"/>
    <s v="25-74 år"/>
    <x v="1"/>
    <x v="2"/>
    <n v="106"/>
  </r>
  <r>
    <s v="AKU-ledige"/>
    <x v="0"/>
    <s v="25-74 år"/>
    <x v="1"/>
    <x v="3"/>
    <n v="114"/>
  </r>
  <r>
    <s v="AKU-ledige"/>
    <x v="0"/>
    <s v="25-74 år"/>
    <x v="1"/>
    <x v="4"/>
    <n v="126"/>
  </r>
  <r>
    <s v="AKU-ledige"/>
    <x v="0"/>
    <s v="25-74 år"/>
    <x v="1"/>
    <x v="5"/>
    <n v="121"/>
  </r>
  <r>
    <s v="AKU-ledige"/>
    <x v="0"/>
    <s v="25-74 år"/>
    <x v="1"/>
    <x v="6"/>
    <n v="125"/>
  </r>
  <r>
    <s v="AKU-ledige"/>
    <x v="0"/>
    <s v="25-74 år"/>
    <x v="1"/>
    <x v="7"/>
    <n v="140"/>
  </r>
  <r>
    <s v="AKU-ledige"/>
    <x v="0"/>
    <s v="25-74 år"/>
    <x v="1"/>
    <x v="8"/>
    <n v="149"/>
  </r>
  <r>
    <s v="AKU-ledige"/>
    <x v="0"/>
    <s v="25-74 år"/>
    <x v="1"/>
    <x v="9"/>
    <n v="153"/>
  </r>
  <r>
    <s v="AKU-ledige"/>
    <x v="0"/>
    <s v="25-74 år"/>
    <x v="1"/>
    <x v="10"/>
    <n v="143"/>
  </r>
  <r>
    <s v="AKU-ledige"/>
    <x v="0"/>
    <s v="25-74 år"/>
    <x v="1"/>
    <x v="11"/>
    <n v="143"/>
  </r>
  <r>
    <s v="AKU-ledige"/>
    <x v="0"/>
    <s v="25-74 år"/>
    <x v="2"/>
    <x v="0"/>
    <n v="147"/>
  </r>
  <r>
    <s v="AKU-ledige"/>
    <x v="0"/>
    <s v="25-74 år"/>
    <x v="2"/>
    <x v="1"/>
    <n v="157"/>
  </r>
  <r>
    <s v="AKU-ledige"/>
    <x v="0"/>
    <s v="25-74 år"/>
    <x v="2"/>
    <x v="2"/>
    <n v="157"/>
  </r>
  <r>
    <s v="AKU-ledige"/>
    <x v="0"/>
    <s v="25-74 år"/>
    <x v="2"/>
    <x v="3"/>
    <n v="158"/>
  </r>
  <r>
    <s v="AKU-ledige"/>
    <x v="0"/>
    <s v="25-74 år"/>
    <x v="2"/>
    <x v="4"/>
    <n v="157"/>
  </r>
  <r>
    <s v="AKU-ledige"/>
    <x v="0"/>
    <s v="25-74 år"/>
    <x v="2"/>
    <x v="5"/>
    <n v="159"/>
  </r>
  <r>
    <s v="AKU-ledige"/>
    <x v="0"/>
    <s v="25-74 år"/>
    <x v="2"/>
    <x v="6"/>
    <n v="158"/>
  </r>
  <r>
    <s v="AKU-ledige"/>
    <x v="0"/>
    <s v="25-74 år"/>
    <x v="2"/>
    <x v="7"/>
    <n v="155"/>
  </r>
  <r>
    <s v="AKU-ledige"/>
    <x v="0"/>
    <s v="25-74 år"/>
    <x v="2"/>
    <x v="8"/>
    <n v="156"/>
  </r>
  <r>
    <s v="AKU-ledige"/>
    <x v="0"/>
    <s v="25-74 år"/>
    <x v="2"/>
    <x v="9"/>
    <n v="155"/>
  </r>
  <r>
    <s v="AKU-ledige"/>
    <x v="0"/>
    <s v="25-74 år"/>
    <x v="2"/>
    <x v="10"/>
    <n v="157"/>
  </r>
  <r>
    <s v="AKU-ledige"/>
    <x v="0"/>
    <s v="25-74 år"/>
    <x v="2"/>
    <x v="11"/>
    <n v="162"/>
  </r>
  <r>
    <s v="AKU-ledige"/>
    <x v="0"/>
    <s v="25-74 år"/>
    <x v="3"/>
    <x v="0"/>
    <n v="160"/>
  </r>
  <r>
    <s v="AKU-ledige"/>
    <x v="0"/>
    <s v="25-74 år"/>
    <x v="3"/>
    <x v="1"/>
    <n v="159"/>
  </r>
  <r>
    <s v="AKU-ledige"/>
    <x v="0"/>
    <s v="25-74 år"/>
    <x v="3"/>
    <x v="2"/>
    <n v="148"/>
  </r>
  <r>
    <s v="AKU-ledige"/>
    <x v="0"/>
    <s v="25-74 år"/>
    <x v="3"/>
    <x v="3"/>
    <n v="147"/>
  </r>
  <r>
    <s v="AKU-ledige"/>
    <x v="0"/>
    <s v="25-74 år"/>
    <x v="3"/>
    <x v="4"/>
    <n v="144"/>
  </r>
  <r>
    <s v="AKU-ledige"/>
    <x v="0"/>
    <s v="25-74 år"/>
    <x v="3"/>
    <x v="5"/>
    <n v="147"/>
  </r>
  <r>
    <s v="AKU-ledige"/>
    <x v="0"/>
    <s v="25-74 år"/>
    <x v="3"/>
    <x v="6"/>
    <n v="148"/>
  </r>
  <r>
    <s v="AKU-ledige"/>
    <x v="0"/>
    <s v="25-74 år"/>
    <x v="3"/>
    <x v="7"/>
    <n v="149"/>
  </r>
  <r>
    <s v="AKU-ledige"/>
    <x v="0"/>
    <s v="25-74 år"/>
    <x v="3"/>
    <x v="8"/>
    <n v="151"/>
  </r>
  <r>
    <s v="AKU-ledige"/>
    <x v="0"/>
    <s v="25-74 år"/>
    <x v="3"/>
    <x v="9"/>
    <n v="156"/>
  </r>
  <r>
    <s v="AKU-ledige"/>
    <x v="0"/>
    <s v="25-74 år"/>
    <x v="3"/>
    <x v="10"/>
    <n v="159"/>
  </r>
  <r>
    <s v="AKU-ledige"/>
    <x v="0"/>
    <s v="25-74 år"/>
    <x v="3"/>
    <x v="11"/>
    <n v="155"/>
  </r>
  <r>
    <s v="AKU-ledige"/>
    <x v="0"/>
    <s v="25-74 år"/>
    <x v="4"/>
    <x v="0"/>
    <n v="152"/>
  </r>
  <r>
    <s v="AKU-ledige"/>
    <x v="0"/>
    <s v="25-74 år"/>
    <x v="4"/>
    <x v="1"/>
    <n v="150"/>
  </r>
  <r>
    <s v="AKU-ledige"/>
    <x v="0"/>
    <s v="25-74 år"/>
    <x v="4"/>
    <x v="2"/>
    <n v="157"/>
  </r>
  <r>
    <s v="AKU-ledige"/>
    <x v="0"/>
    <s v="25-74 år"/>
    <x v="4"/>
    <x v="3"/>
    <n v="159"/>
  </r>
  <r>
    <s v="AKU-ledige"/>
    <x v="0"/>
    <s v="25-74 år"/>
    <x v="4"/>
    <x v="4"/>
    <n v="164"/>
  </r>
  <r>
    <s v="AKU-ledige"/>
    <x v="0"/>
    <s v="25-74 år"/>
    <x v="4"/>
    <x v="5"/>
    <n v="161"/>
  </r>
  <r>
    <s v="AKU-ledige"/>
    <x v="0"/>
    <s v="25-74 år"/>
    <x v="4"/>
    <x v="6"/>
    <n v="161"/>
  </r>
  <r>
    <s v="AKU-ledige"/>
    <x v="0"/>
    <s v="25-74 år"/>
    <x v="4"/>
    <x v="7"/>
    <n v="162"/>
  </r>
  <r>
    <s v="AKU-ledige"/>
    <x v="0"/>
    <s v="25-74 år"/>
    <x v="4"/>
    <x v="8"/>
    <n v="159"/>
  </r>
  <r>
    <s v="AKU-ledige"/>
    <x v="0"/>
    <s v="25-74 år"/>
    <x v="4"/>
    <x v="9"/>
    <n v="153"/>
  </r>
  <r>
    <s v="AKU-ledige"/>
    <x v="0"/>
    <s v="25-74 år"/>
    <x v="4"/>
    <x v="10"/>
    <n v="148"/>
  </r>
  <r>
    <s v="AKU-ledige"/>
    <x v="0"/>
    <s v="25-74 år"/>
    <x v="4"/>
    <x v="11"/>
    <n v="150"/>
  </r>
  <r>
    <s v="AKU-ledige"/>
    <x v="0"/>
    <s v="25-74 år"/>
    <x v="5"/>
    <x v="0"/>
    <n v="155"/>
  </r>
  <r>
    <s v="AKU-ledige"/>
    <x v="0"/>
    <s v="25-74 år"/>
    <x v="5"/>
    <x v="1"/>
    <n v="153"/>
  </r>
  <r>
    <s v="AKU-ledige"/>
    <x v="0"/>
    <s v="25-74 år"/>
    <x v="5"/>
    <x v="2"/>
    <n v="155"/>
  </r>
  <r>
    <s v="AKU-ledige"/>
    <x v="0"/>
    <s v="25-74 år"/>
    <x v="5"/>
    <x v="3"/>
    <n v="154"/>
  </r>
  <r>
    <s v="AKU-ledige"/>
    <x v="0"/>
    <s v="25-74 år"/>
    <x v="5"/>
    <x v="4"/>
    <n v="156"/>
  </r>
  <r>
    <s v="AKU-ledige"/>
    <x v="0"/>
    <s v="25-74 år"/>
    <x v="5"/>
    <x v="5"/>
    <n v="148"/>
  </r>
  <r>
    <s v="AKU-ledige"/>
    <x v="0"/>
    <s v="25-74 år"/>
    <x v="5"/>
    <x v="6"/>
    <n v="152"/>
  </r>
  <r>
    <s v="AKU-ledige"/>
    <x v="0"/>
    <s v="25-74 år"/>
    <x v="5"/>
    <x v="7"/>
    <n v="148"/>
  </r>
  <r>
    <s v="AKU-ledige"/>
    <x v="0"/>
    <s v="25-74 år"/>
    <x v="5"/>
    <x v="8"/>
    <n v="143"/>
  </r>
  <r>
    <s v="AKU-ledige"/>
    <x v="0"/>
    <s v="25-74 år"/>
    <x v="5"/>
    <x v="9"/>
    <n v="143"/>
  </r>
  <r>
    <s v="AKU-ledige"/>
    <x v="0"/>
    <s v="25-74 år"/>
    <x v="5"/>
    <x v="10"/>
    <n v="141"/>
  </r>
  <r>
    <s v="AKU-ledige"/>
    <x v="0"/>
    <s v="25-74 år"/>
    <x v="5"/>
    <x v="11"/>
    <n v="144"/>
  </r>
  <r>
    <s v="AKU-ledige"/>
    <x v="0"/>
    <s v="25-74 år"/>
    <x v="6"/>
    <x v="0"/>
    <n v="137"/>
  </r>
  <r>
    <s v="AKU-ledige"/>
    <x v="0"/>
    <s v="25-74 år"/>
    <x v="6"/>
    <x v="1"/>
    <n v="139"/>
  </r>
  <r>
    <s v="AKU-ledige"/>
    <x v="0"/>
    <s v="25-74 år"/>
    <x v="6"/>
    <x v="2"/>
    <n v="134"/>
  </r>
  <r>
    <s v="AKU-ledige"/>
    <x v="0"/>
    <s v="25-74 år"/>
    <x v="6"/>
    <x v="3"/>
    <n v="132"/>
  </r>
  <r>
    <s v="AKU-ledige"/>
    <x v="0"/>
    <s v="25-74 år"/>
    <x v="6"/>
    <x v="4"/>
    <n v="135"/>
  </r>
  <r>
    <s v="AKU-ledige"/>
    <x v="0"/>
    <s v="25-74 år"/>
    <x v="6"/>
    <x v="5"/>
    <n v="139"/>
  </r>
  <r>
    <s v="AKU-ledige"/>
    <x v="0"/>
    <s v="25-74 år"/>
    <x v="6"/>
    <x v="6"/>
    <n v="141"/>
  </r>
  <r>
    <s v="AKU-ledige"/>
    <x v="0"/>
    <s v="25-74 år"/>
    <x v="6"/>
    <x v="7"/>
    <n v="142"/>
  </r>
  <r>
    <s v="AKU-ledige"/>
    <x v="0"/>
    <s v="25-74 år"/>
    <x v="6"/>
    <x v="8"/>
    <n v="137"/>
  </r>
  <r>
    <s v="AKU-ledige"/>
    <x v="0"/>
    <s v="25-74 år"/>
    <x v="6"/>
    <x v="9"/>
    <n v="139"/>
  </r>
  <r>
    <s v="AKU-ledige"/>
    <x v="0"/>
    <s v="25-74 år"/>
    <x v="6"/>
    <x v="10"/>
    <n v="140"/>
  </r>
  <r>
    <s v="AKU-ledige"/>
    <x v="0"/>
    <s v="25-74 år"/>
    <x v="6"/>
    <x v="11"/>
    <n v="138"/>
  </r>
  <r>
    <s v="AKU-ledige"/>
    <x v="0"/>
    <s v="25-74 år"/>
    <x v="7"/>
    <x v="0"/>
    <n v="134"/>
  </r>
  <r>
    <s v="AKU-ledige"/>
    <x v="0"/>
    <s v="25-74 år"/>
    <x v="7"/>
    <x v="1"/>
    <n v="135"/>
  </r>
  <r>
    <s v="AKU-ledige"/>
    <x v="0"/>
    <s v="25-74 år"/>
    <x v="7"/>
    <x v="2"/>
    <n v="141"/>
  </r>
  <r>
    <s v="AKU-ledige"/>
    <x v="0"/>
    <s v="25-74 år"/>
    <x v="7"/>
    <x v="3"/>
    <n v="139"/>
  </r>
  <r>
    <s v="AKU-ledige"/>
    <x v="0"/>
    <s v="25-74 år"/>
    <x v="7"/>
    <x v="4"/>
    <n v="135"/>
  </r>
  <r>
    <s v="AKU-ledige"/>
    <x v="0"/>
    <s v="25-74 år"/>
    <x v="7"/>
    <x v="5"/>
    <n v="128"/>
  </r>
  <r>
    <s v="AKU-ledige"/>
    <x v="0"/>
    <s v="25-74 år"/>
    <x v="7"/>
    <x v="6"/>
    <n v="128"/>
  </r>
  <r>
    <s v="AKU-ledige"/>
    <x v="0"/>
    <s v="25-74 år"/>
    <x v="7"/>
    <x v="7"/>
    <n v="125"/>
  </r>
  <r>
    <s v="AKU-ledige"/>
    <x v="0"/>
    <s v="25-74 år"/>
    <x v="7"/>
    <x v="8"/>
    <n v="124"/>
  </r>
  <r>
    <s v="AKU-ledige"/>
    <x v="0"/>
    <s v="25-74 år"/>
    <x v="7"/>
    <x v="9"/>
    <n v="123"/>
  </r>
  <r>
    <s v="AKU-ledige"/>
    <x v="0"/>
    <s v="25-74 år"/>
    <x v="7"/>
    <x v="10"/>
    <n v="126"/>
  </r>
  <r>
    <s v="AKU-ledige"/>
    <x v="0"/>
    <s v="25-74 år"/>
    <x v="7"/>
    <x v="11"/>
    <n v="124"/>
  </r>
  <r>
    <s v="AKU-ledige"/>
    <x v="0"/>
    <s v="25-74 år"/>
    <x v="8"/>
    <x v="0"/>
    <n v="124"/>
  </r>
  <r>
    <s v="AKU-ledige"/>
    <x v="0"/>
    <s v="25-74 år"/>
    <x v="8"/>
    <x v="1"/>
    <n v="125"/>
  </r>
  <r>
    <s v="AKU-ledige"/>
    <x v="0"/>
    <s v="25-74 år"/>
    <x v="8"/>
    <x v="2"/>
    <n v="125"/>
  </r>
  <r>
    <s v="AKU-ledige"/>
    <x v="0"/>
    <s v="25-74 år"/>
    <x v="8"/>
    <x v="3"/>
    <n v="124"/>
  </r>
  <r>
    <s v="AKU-ledige"/>
    <x v="0"/>
    <s v="25-74 år"/>
    <x v="8"/>
    <x v="4"/>
    <n v="124"/>
  </r>
  <r>
    <s v="AKU-ledige"/>
    <x v="0"/>
    <s v="25-74 år"/>
    <x v="8"/>
    <x v="5"/>
    <n v="121"/>
  </r>
  <r>
    <s v="AKU-ledige"/>
    <x v="0"/>
    <s v="25-74 år"/>
    <x v="8"/>
    <x v="6"/>
    <n v="122"/>
  </r>
  <r>
    <s v="AKU-ledige"/>
    <x v="0"/>
    <s v="25-74 år"/>
    <x v="8"/>
    <x v="7"/>
    <n v="125"/>
  </r>
  <r>
    <s v="AKU-ledige"/>
    <x v="0"/>
    <s v="25-74 år"/>
    <x v="8"/>
    <x v="8"/>
    <n v="129"/>
  </r>
  <r>
    <s v="AKU-ledige"/>
    <x v="0"/>
    <s v="25-74 år"/>
    <x v="8"/>
    <x v="9"/>
    <n v="125"/>
  </r>
  <r>
    <s v="AKU-ledige"/>
    <x v="0"/>
    <s v="25-74 år"/>
    <x v="8"/>
    <x v="10"/>
    <n v="120"/>
  </r>
  <r>
    <s v="AKU-ledige"/>
    <x v="0"/>
    <s v="25-74 år"/>
    <x v="8"/>
    <x v="11"/>
    <n v="118"/>
  </r>
  <r>
    <s v="AKU-ledige"/>
    <x v="0"/>
    <s v="25-74 år"/>
    <x v="9"/>
    <x v="0"/>
    <n v="123"/>
  </r>
  <r>
    <s v="AKU-ledige"/>
    <x v="0"/>
    <s v="25-74 år"/>
    <x v="9"/>
    <x v="1"/>
    <n v="126"/>
  </r>
  <r>
    <s v="AKU-ledige"/>
    <x v="0"/>
    <s v="25-74 år"/>
    <x v="9"/>
    <x v="2"/>
    <n v="120"/>
  </r>
  <r>
    <s v="AKU-ledige"/>
    <x v="0"/>
    <s v="25-74 år"/>
    <x v="9"/>
    <x v="3"/>
    <n v="115"/>
  </r>
  <r>
    <s v="AKU-ledige"/>
    <x v="0"/>
    <s v="25-74 år"/>
    <x v="9"/>
    <x v="4"/>
    <n v="117"/>
  </r>
  <r>
    <s v="AKU-ledige"/>
    <x v="0"/>
    <s v="25-74 år"/>
    <x v="9"/>
    <x v="5"/>
    <n v="119"/>
  </r>
  <r>
    <s v="AKU-ledige"/>
    <x v="0"/>
    <s v="25-74 år"/>
    <x v="9"/>
    <x v="6"/>
    <n v="118"/>
  </r>
  <r>
    <s v="AKU-ledige"/>
    <x v="0"/>
    <s v="25-74 år"/>
    <x v="9"/>
    <x v="7"/>
    <n v="120"/>
  </r>
  <r>
    <s v="AKU-ledige"/>
    <x v="0"/>
    <s v="25-74 år"/>
    <x v="9"/>
    <x v="8"/>
    <n v="118"/>
  </r>
  <r>
    <s v="AKU-ledige"/>
    <x v="0"/>
    <s v="25-74 år"/>
    <x v="9"/>
    <x v="9"/>
    <n v="115"/>
  </r>
  <r>
    <s v="AKU-ledige"/>
    <x v="0"/>
    <s v="25-74 år"/>
    <x v="9"/>
    <x v="10"/>
    <n v="111"/>
  </r>
  <r>
    <s v="AKU-ledige"/>
    <x v="0"/>
    <s v="25-74 år"/>
    <x v="9"/>
    <x v="11"/>
    <n v="110"/>
  </r>
  <r>
    <s v="AKU-ledige"/>
    <x v="0"/>
    <s v="25-74 år"/>
    <x v="10"/>
    <x v="0"/>
    <n v="106"/>
  </r>
  <r>
    <s v="AKU-ledige"/>
    <x v="0"/>
    <s v="25-74 år"/>
    <x v="10"/>
    <x v="1"/>
    <n v="108"/>
  </r>
  <r>
    <s v="AKU-ledige"/>
    <x v="0"/>
    <s v="25-74 år"/>
    <x v="10"/>
    <x v="2"/>
    <n v="105"/>
  </r>
  <r>
    <s v="AKU-ledige"/>
    <x v="0"/>
    <s v="25-74 år"/>
    <x v="10"/>
    <x v="3"/>
    <n v="108"/>
  </r>
  <r>
    <s v="AKU-ledige"/>
    <x v="0"/>
    <s v="25-74 år"/>
    <x v="10"/>
    <x v="4"/>
    <n v="109"/>
  </r>
  <r>
    <s v="AKU-ledige"/>
    <x v="0"/>
    <s v="25-74 år"/>
    <x v="10"/>
    <x v="5"/>
    <n v="108"/>
  </r>
  <r>
    <s v="AKU-ledige"/>
    <x v="0"/>
    <s v="25-74 år"/>
    <x v="10"/>
    <x v="6"/>
    <n v="108"/>
  </r>
  <r>
    <s v="AKU-ledige"/>
    <x v="0"/>
    <s v="25-74 år"/>
    <x v="10"/>
    <x v="7"/>
    <n v="102"/>
  </r>
  <r>
    <s v="AKU-ledige"/>
    <x v="0"/>
    <s v="25-74 år"/>
    <x v="10"/>
    <x v="8"/>
    <n v="104"/>
  </r>
  <r>
    <s v="AKU-ledige"/>
    <x v="0"/>
    <s v="25-74 år"/>
    <x v="10"/>
    <x v="9"/>
    <n v="101"/>
  </r>
  <r>
    <s v="AKU-ledige"/>
    <x v="0"/>
    <s v="25-74 år"/>
    <x v="10"/>
    <x v="10"/>
    <n v="112"/>
  </r>
  <r>
    <s v="AKU-ledige"/>
    <x v="0"/>
    <s v="25-74 år"/>
    <x v="10"/>
    <x v="11"/>
    <n v="109"/>
  </r>
  <r>
    <s v="AKU-ledige"/>
    <x v="0"/>
    <s v="25-74 år"/>
    <x v="11"/>
    <x v="0"/>
    <n v="110"/>
  </r>
  <r>
    <s v="AKU-ledige"/>
    <x v="0"/>
    <s v="25-74 år"/>
    <x v="11"/>
    <x v="1"/>
    <n v="107"/>
  </r>
  <r>
    <s v="AKU-ledige"/>
    <x v="0"/>
    <s v="25-74 år"/>
    <x v="11"/>
    <x v="2"/>
    <n v="112"/>
  </r>
  <r>
    <s v="AKU-ledige"/>
    <x v="0"/>
    <s v="25-74 år"/>
    <x v="11"/>
    <x v="3"/>
    <n v="112"/>
  </r>
  <r>
    <s v="AKU-ledige"/>
    <x v="0"/>
    <s v="25-74 år"/>
    <x v="11"/>
    <x v="4"/>
    <n v="108"/>
  </r>
  <r>
    <s v="AKU-ledige"/>
    <x v="0"/>
    <s v="25-74 år"/>
    <x v="11"/>
    <x v="5"/>
    <n v="104"/>
  </r>
  <r>
    <s v="AKU-ledige"/>
    <x v="0"/>
    <s v="25-74 år"/>
    <x v="11"/>
    <x v="6"/>
    <n v="102"/>
  </r>
  <r>
    <s v="AKU-ledige"/>
    <x v="0"/>
    <s v="25-74 år"/>
    <x v="11"/>
    <x v="7"/>
    <n v="108"/>
  </r>
  <r>
    <s v="AKU-ledige"/>
    <x v="0"/>
    <s v="25-74 år"/>
    <x v="11"/>
    <x v="8"/>
    <n v="114"/>
  </r>
  <r>
    <s v="AKU-ledige"/>
    <x v="0"/>
    <s v="25-74 år"/>
    <x v="11"/>
    <x v="9"/>
    <n v="110"/>
  </r>
  <r>
    <s v="AKU-ledige"/>
    <x v="0"/>
    <s v="25-74 år"/>
    <x v="11"/>
    <x v="10"/>
    <n v="109"/>
  </r>
  <r>
    <s v="AKU-ledige"/>
    <x v="0"/>
    <s v="25-74 år"/>
    <x v="11"/>
    <x v="11"/>
    <n v="105"/>
  </r>
  <r>
    <s v="AKU-ledige"/>
    <x v="0"/>
    <s v="25-74 år"/>
    <x v="12"/>
    <x v="0"/>
    <n v="102"/>
  </r>
  <r>
    <s v="AKU-ledige"/>
    <x v="0"/>
    <s v="25-74 år"/>
    <x v="12"/>
    <x v="1"/>
    <n v="102"/>
  </r>
  <r>
    <s v="AKU-ledige"/>
    <x v="1"/>
    <s v="Alder i alt"/>
    <x v="0"/>
    <x v="0"/>
    <n v="100"/>
  </r>
  <r>
    <s v="AKU-ledige"/>
    <x v="1"/>
    <s v="Alder i alt"/>
    <x v="0"/>
    <x v="1"/>
    <n v="107"/>
  </r>
  <r>
    <s v="AKU-ledige"/>
    <x v="1"/>
    <s v="Alder i alt"/>
    <x v="0"/>
    <x v="2"/>
    <n v="108"/>
  </r>
  <r>
    <s v="AKU-ledige"/>
    <x v="1"/>
    <s v="Alder i alt"/>
    <x v="0"/>
    <x v="3"/>
    <n v="99"/>
  </r>
  <r>
    <s v="AKU-ledige"/>
    <x v="1"/>
    <s v="Alder i alt"/>
    <x v="0"/>
    <x v="4"/>
    <n v="99"/>
  </r>
  <r>
    <s v="AKU-ledige"/>
    <x v="1"/>
    <s v="Alder i alt"/>
    <x v="0"/>
    <x v="5"/>
    <n v="109"/>
  </r>
  <r>
    <s v="AKU-ledige"/>
    <x v="1"/>
    <s v="Alder i alt"/>
    <x v="0"/>
    <x v="6"/>
    <n v="114"/>
  </r>
  <r>
    <s v="AKU-ledige"/>
    <x v="1"/>
    <s v="Alder i alt"/>
    <x v="0"/>
    <x v="7"/>
    <n v="110"/>
  </r>
  <r>
    <s v="AKU-ledige"/>
    <x v="1"/>
    <s v="Alder i alt"/>
    <x v="0"/>
    <x v="8"/>
    <n v="103"/>
  </r>
  <r>
    <s v="AKU-ledige"/>
    <x v="1"/>
    <s v="Alder i alt"/>
    <x v="0"/>
    <x v="9"/>
    <n v="103"/>
  </r>
  <r>
    <s v="AKU-ledige"/>
    <x v="1"/>
    <s v="Alder i alt"/>
    <x v="0"/>
    <x v="10"/>
    <n v="114"/>
  </r>
  <r>
    <s v="AKU-ledige"/>
    <x v="1"/>
    <s v="Alder i alt"/>
    <x v="0"/>
    <x v="11"/>
    <n v="134"/>
  </r>
  <r>
    <s v="AKU-ledige"/>
    <x v="1"/>
    <s v="Alder i alt"/>
    <x v="1"/>
    <x v="0"/>
    <n v="149"/>
  </r>
  <r>
    <s v="AKU-ledige"/>
    <x v="1"/>
    <s v="Alder i alt"/>
    <x v="1"/>
    <x v="1"/>
    <n v="166"/>
  </r>
  <r>
    <s v="AKU-ledige"/>
    <x v="1"/>
    <s v="Alder i alt"/>
    <x v="1"/>
    <x v="2"/>
    <n v="171"/>
  </r>
  <r>
    <s v="AKU-ledige"/>
    <x v="1"/>
    <s v="Alder i alt"/>
    <x v="1"/>
    <x v="3"/>
    <n v="178"/>
  </r>
  <r>
    <s v="AKU-ledige"/>
    <x v="1"/>
    <s v="Alder i alt"/>
    <x v="1"/>
    <x v="4"/>
    <n v="187"/>
  </r>
  <r>
    <s v="AKU-ledige"/>
    <x v="1"/>
    <s v="Alder i alt"/>
    <x v="1"/>
    <x v="5"/>
    <n v="186"/>
  </r>
  <r>
    <s v="AKU-ledige"/>
    <x v="1"/>
    <s v="Alder i alt"/>
    <x v="1"/>
    <x v="6"/>
    <n v="191"/>
  </r>
  <r>
    <s v="AKU-ledige"/>
    <x v="1"/>
    <s v="Alder i alt"/>
    <x v="1"/>
    <x v="7"/>
    <n v="195"/>
  </r>
  <r>
    <s v="AKU-ledige"/>
    <x v="1"/>
    <s v="Alder i alt"/>
    <x v="1"/>
    <x v="8"/>
    <n v="202"/>
  </r>
  <r>
    <s v="AKU-ledige"/>
    <x v="1"/>
    <s v="Alder i alt"/>
    <x v="1"/>
    <x v="9"/>
    <n v="208"/>
  </r>
  <r>
    <s v="AKU-ledige"/>
    <x v="1"/>
    <s v="Alder i alt"/>
    <x v="1"/>
    <x v="10"/>
    <n v="197"/>
  </r>
  <r>
    <s v="AKU-ledige"/>
    <x v="1"/>
    <s v="Alder i alt"/>
    <x v="1"/>
    <x v="11"/>
    <n v="203"/>
  </r>
  <r>
    <s v="AKU-ledige"/>
    <x v="1"/>
    <s v="Alder i alt"/>
    <x v="2"/>
    <x v="0"/>
    <n v="215"/>
  </r>
  <r>
    <s v="AKU-ledige"/>
    <x v="1"/>
    <s v="Alder i alt"/>
    <x v="2"/>
    <x v="1"/>
    <n v="238"/>
  </r>
  <r>
    <s v="AKU-ledige"/>
    <x v="1"/>
    <s v="Alder i alt"/>
    <x v="2"/>
    <x v="2"/>
    <n v="238"/>
  </r>
  <r>
    <s v="AKU-ledige"/>
    <x v="1"/>
    <s v="Alder i alt"/>
    <x v="2"/>
    <x v="3"/>
    <n v="230"/>
  </r>
  <r>
    <s v="AKU-ledige"/>
    <x v="1"/>
    <s v="Alder i alt"/>
    <x v="2"/>
    <x v="4"/>
    <n v="220"/>
  </r>
  <r>
    <s v="AKU-ledige"/>
    <x v="1"/>
    <s v="Alder i alt"/>
    <x v="2"/>
    <x v="5"/>
    <n v="224"/>
  </r>
  <r>
    <s v="AKU-ledige"/>
    <x v="1"/>
    <s v="Alder i alt"/>
    <x v="2"/>
    <x v="6"/>
    <n v="226"/>
  </r>
  <r>
    <s v="AKU-ledige"/>
    <x v="1"/>
    <s v="Alder i alt"/>
    <x v="2"/>
    <x v="7"/>
    <n v="220"/>
  </r>
  <r>
    <s v="AKU-ledige"/>
    <x v="1"/>
    <s v="Alder i alt"/>
    <x v="2"/>
    <x v="8"/>
    <n v="217"/>
  </r>
  <r>
    <s v="AKU-ledige"/>
    <x v="1"/>
    <s v="Alder i alt"/>
    <x v="2"/>
    <x v="9"/>
    <n v="216"/>
  </r>
  <r>
    <s v="AKU-ledige"/>
    <x v="1"/>
    <s v="Alder i alt"/>
    <x v="2"/>
    <x v="10"/>
    <n v="216"/>
  </r>
  <r>
    <s v="AKU-ledige"/>
    <x v="1"/>
    <s v="Alder i alt"/>
    <x v="2"/>
    <x v="11"/>
    <n v="227"/>
  </r>
  <r>
    <s v="AKU-ledige"/>
    <x v="1"/>
    <s v="Alder i alt"/>
    <x v="3"/>
    <x v="0"/>
    <n v="234"/>
  </r>
  <r>
    <s v="AKU-ledige"/>
    <x v="1"/>
    <s v="Alder i alt"/>
    <x v="3"/>
    <x v="1"/>
    <n v="244"/>
  </r>
  <r>
    <s v="AKU-ledige"/>
    <x v="1"/>
    <s v="Alder i alt"/>
    <x v="3"/>
    <x v="2"/>
    <n v="230"/>
  </r>
  <r>
    <s v="AKU-ledige"/>
    <x v="1"/>
    <s v="Alder i alt"/>
    <x v="3"/>
    <x v="3"/>
    <n v="221"/>
  </r>
  <r>
    <s v="AKU-ledige"/>
    <x v="1"/>
    <s v="Alder i alt"/>
    <x v="3"/>
    <x v="4"/>
    <n v="211"/>
  </r>
  <r>
    <s v="AKU-ledige"/>
    <x v="1"/>
    <s v="Alder i alt"/>
    <x v="3"/>
    <x v="5"/>
    <n v="218"/>
  </r>
  <r>
    <s v="AKU-ledige"/>
    <x v="1"/>
    <s v="Alder i alt"/>
    <x v="3"/>
    <x v="6"/>
    <n v="225"/>
  </r>
  <r>
    <s v="AKU-ledige"/>
    <x v="1"/>
    <s v="Alder i alt"/>
    <x v="3"/>
    <x v="7"/>
    <n v="222"/>
  </r>
  <r>
    <s v="AKU-ledige"/>
    <x v="1"/>
    <s v="Alder i alt"/>
    <x v="3"/>
    <x v="8"/>
    <n v="221"/>
  </r>
  <r>
    <s v="AKU-ledige"/>
    <x v="1"/>
    <s v="Alder i alt"/>
    <x v="3"/>
    <x v="9"/>
    <n v="218"/>
  </r>
  <r>
    <s v="AKU-ledige"/>
    <x v="1"/>
    <s v="Alder i alt"/>
    <x v="3"/>
    <x v="10"/>
    <n v="220"/>
  </r>
  <r>
    <s v="AKU-ledige"/>
    <x v="1"/>
    <s v="Alder i alt"/>
    <x v="3"/>
    <x v="11"/>
    <n v="224"/>
  </r>
  <r>
    <s v="AKU-ledige"/>
    <x v="1"/>
    <s v="Alder i alt"/>
    <x v="4"/>
    <x v="0"/>
    <n v="229"/>
  </r>
  <r>
    <s v="AKU-ledige"/>
    <x v="1"/>
    <s v="Alder i alt"/>
    <x v="4"/>
    <x v="1"/>
    <n v="236"/>
  </r>
  <r>
    <s v="AKU-ledige"/>
    <x v="1"/>
    <s v="Alder i alt"/>
    <x v="4"/>
    <x v="2"/>
    <n v="235"/>
  </r>
  <r>
    <s v="AKU-ledige"/>
    <x v="1"/>
    <s v="Alder i alt"/>
    <x v="4"/>
    <x v="3"/>
    <n v="233"/>
  </r>
  <r>
    <s v="AKU-ledige"/>
    <x v="1"/>
    <s v="Alder i alt"/>
    <x v="4"/>
    <x v="4"/>
    <n v="231"/>
  </r>
  <r>
    <s v="AKU-ledige"/>
    <x v="1"/>
    <s v="Alder i alt"/>
    <x v="4"/>
    <x v="5"/>
    <n v="227"/>
  </r>
  <r>
    <s v="AKU-ledige"/>
    <x v="1"/>
    <s v="Alder i alt"/>
    <x v="4"/>
    <x v="6"/>
    <n v="226"/>
  </r>
  <r>
    <s v="AKU-ledige"/>
    <x v="1"/>
    <s v="Alder i alt"/>
    <x v="4"/>
    <x v="7"/>
    <n v="225"/>
  </r>
  <r>
    <s v="AKU-ledige"/>
    <x v="1"/>
    <s v="Alder i alt"/>
    <x v="4"/>
    <x v="8"/>
    <n v="220"/>
  </r>
  <r>
    <s v="AKU-ledige"/>
    <x v="1"/>
    <s v="Alder i alt"/>
    <x v="4"/>
    <x v="9"/>
    <n v="210"/>
  </r>
  <r>
    <s v="AKU-ledige"/>
    <x v="1"/>
    <s v="Alder i alt"/>
    <x v="4"/>
    <x v="10"/>
    <n v="202"/>
  </r>
  <r>
    <s v="AKU-ledige"/>
    <x v="1"/>
    <s v="Alder i alt"/>
    <x v="4"/>
    <x v="11"/>
    <n v="214"/>
  </r>
  <r>
    <s v="AKU-ledige"/>
    <x v="1"/>
    <s v="Alder i alt"/>
    <x v="5"/>
    <x v="0"/>
    <n v="224"/>
  </r>
  <r>
    <s v="AKU-ledige"/>
    <x v="1"/>
    <s v="Alder i alt"/>
    <x v="5"/>
    <x v="1"/>
    <n v="228"/>
  </r>
  <r>
    <s v="AKU-ledige"/>
    <x v="1"/>
    <s v="Alder i alt"/>
    <x v="5"/>
    <x v="2"/>
    <n v="225"/>
  </r>
  <r>
    <s v="AKU-ledige"/>
    <x v="1"/>
    <s v="Alder i alt"/>
    <x v="5"/>
    <x v="3"/>
    <n v="211"/>
  </r>
  <r>
    <s v="AKU-ledige"/>
    <x v="1"/>
    <s v="Alder i alt"/>
    <x v="5"/>
    <x v="4"/>
    <n v="207"/>
  </r>
  <r>
    <s v="AKU-ledige"/>
    <x v="1"/>
    <s v="Alder i alt"/>
    <x v="5"/>
    <x v="5"/>
    <n v="202"/>
  </r>
  <r>
    <s v="AKU-ledige"/>
    <x v="1"/>
    <s v="Alder i alt"/>
    <x v="5"/>
    <x v="6"/>
    <n v="213"/>
  </r>
  <r>
    <s v="AKU-ledige"/>
    <x v="1"/>
    <s v="Alder i alt"/>
    <x v="5"/>
    <x v="7"/>
    <n v="214"/>
  </r>
  <r>
    <s v="AKU-ledige"/>
    <x v="1"/>
    <s v="Alder i alt"/>
    <x v="5"/>
    <x v="8"/>
    <n v="201"/>
  </r>
  <r>
    <s v="AKU-ledige"/>
    <x v="1"/>
    <s v="Alder i alt"/>
    <x v="5"/>
    <x v="9"/>
    <n v="198"/>
  </r>
  <r>
    <s v="AKU-ledige"/>
    <x v="1"/>
    <s v="Alder i alt"/>
    <x v="5"/>
    <x v="10"/>
    <n v="191"/>
  </r>
  <r>
    <s v="AKU-ledige"/>
    <x v="1"/>
    <s v="Alder i alt"/>
    <x v="5"/>
    <x v="11"/>
    <n v="209"/>
  </r>
  <r>
    <s v="AKU-ledige"/>
    <x v="1"/>
    <s v="Alder i alt"/>
    <x v="6"/>
    <x v="0"/>
    <n v="209"/>
  </r>
  <r>
    <s v="AKU-ledige"/>
    <x v="1"/>
    <s v="Alder i alt"/>
    <x v="6"/>
    <x v="1"/>
    <n v="212"/>
  </r>
  <r>
    <s v="AKU-ledige"/>
    <x v="1"/>
    <s v="Alder i alt"/>
    <x v="6"/>
    <x v="2"/>
    <n v="197"/>
  </r>
  <r>
    <s v="AKU-ledige"/>
    <x v="1"/>
    <s v="Alder i alt"/>
    <x v="6"/>
    <x v="3"/>
    <n v="189"/>
  </r>
  <r>
    <s v="AKU-ledige"/>
    <x v="1"/>
    <s v="Alder i alt"/>
    <x v="6"/>
    <x v="4"/>
    <n v="188"/>
  </r>
  <r>
    <s v="AKU-ledige"/>
    <x v="1"/>
    <s v="Alder i alt"/>
    <x v="6"/>
    <x v="5"/>
    <n v="192"/>
  </r>
  <r>
    <s v="AKU-ledige"/>
    <x v="1"/>
    <s v="Alder i alt"/>
    <x v="6"/>
    <x v="6"/>
    <n v="201"/>
  </r>
  <r>
    <s v="AKU-ledige"/>
    <x v="1"/>
    <s v="Alder i alt"/>
    <x v="6"/>
    <x v="7"/>
    <n v="204"/>
  </r>
  <r>
    <s v="AKU-ledige"/>
    <x v="1"/>
    <s v="Alder i alt"/>
    <x v="6"/>
    <x v="8"/>
    <n v="199"/>
  </r>
  <r>
    <s v="AKU-ledige"/>
    <x v="1"/>
    <s v="Alder i alt"/>
    <x v="6"/>
    <x v="9"/>
    <n v="192"/>
  </r>
  <r>
    <s v="AKU-ledige"/>
    <x v="1"/>
    <s v="Alder i alt"/>
    <x v="6"/>
    <x v="10"/>
    <n v="190"/>
  </r>
  <r>
    <s v="AKU-ledige"/>
    <x v="1"/>
    <s v="Alder i alt"/>
    <x v="6"/>
    <x v="11"/>
    <n v="188"/>
  </r>
  <r>
    <s v="AKU-ledige"/>
    <x v="1"/>
    <s v="Alder i alt"/>
    <x v="7"/>
    <x v="0"/>
    <n v="192"/>
  </r>
  <r>
    <s v="AKU-ledige"/>
    <x v="1"/>
    <s v="Alder i alt"/>
    <x v="7"/>
    <x v="1"/>
    <n v="194"/>
  </r>
  <r>
    <s v="AKU-ledige"/>
    <x v="1"/>
    <s v="Alder i alt"/>
    <x v="7"/>
    <x v="2"/>
    <n v="196"/>
  </r>
  <r>
    <s v="AKU-ledige"/>
    <x v="1"/>
    <s v="Alder i alt"/>
    <x v="7"/>
    <x v="3"/>
    <n v="187"/>
  </r>
  <r>
    <s v="AKU-ledige"/>
    <x v="1"/>
    <s v="Alder i alt"/>
    <x v="7"/>
    <x v="4"/>
    <n v="177"/>
  </r>
  <r>
    <s v="AKU-ledige"/>
    <x v="1"/>
    <s v="Alder i alt"/>
    <x v="7"/>
    <x v="5"/>
    <n v="178"/>
  </r>
  <r>
    <s v="AKU-ledige"/>
    <x v="1"/>
    <s v="Alder i alt"/>
    <x v="7"/>
    <x v="6"/>
    <n v="183"/>
  </r>
  <r>
    <s v="AKU-ledige"/>
    <x v="1"/>
    <s v="Alder i alt"/>
    <x v="7"/>
    <x v="7"/>
    <n v="185"/>
  </r>
  <r>
    <s v="AKU-ledige"/>
    <x v="1"/>
    <s v="Alder i alt"/>
    <x v="7"/>
    <x v="8"/>
    <n v="175"/>
  </r>
  <r>
    <s v="AKU-ledige"/>
    <x v="1"/>
    <s v="Alder i alt"/>
    <x v="7"/>
    <x v="9"/>
    <n v="171"/>
  </r>
  <r>
    <s v="AKU-ledige"/>
    <x v="1"/>
    <s v="Alder i alt"/>
    <x v="7"/>
    <x v="10"/>
    <n v="170"/>
  </r>
  <r>
    <s v="AKU-ledige"/>
    <x v="1"/>
    <s v="Alder i alt"/>
    <x v="7"/>
    <x v="11"/>
    <n v="178"/>
  </r>
  <r>
    <s v="AKU-ledige"/>
    <x v="1"/>
    <s v="Alder i alt"/>
    <x v="8"/>
    <x v="0"/>
    <n v="181"/>
  </r>
  <r>
    <s v="AKU-ledige"/>
    <x v="1"/>
    <s v="Alder i alt"/>
    <x v="8"/>
    <x v="1"/>
    <n v="185"/>
  </r>
  <r>
    <s v="AKU-ledige"/>
    <x v="1"/>
    <s v="Alder i alt"/>
    <x v="8"/>
    <x v="2"/>
    <n v="181"/>
  </r>
  <r>
    <s v="AKU-ledige"/>
    <x v="1"/>
    <s v="Alder i alt"/>
    <x v="8"/>
    <x v="3"/>
    <n v="176"/>
  </r>
  <r>
    <s v="AKU-ledige"/>
    <x v="1"/>
    <s v="Alder i alt"/>
    <x v="8"/>
    <x v="4"/>
    <n v="171"/>
  </r>
  <r>
    <s v="AKU-ledige"/>
    <x v="1"/>
    <s v="Alder i alt"/>
    <x v="8"/>
    <x v="5"/>
    <n v="172"/>
  </r>
  <r>
    <s v="AKU-ledige"/>
    <x v="1"/>
    <s v="Alder i alt"/>
    <x v="8"/>
    <x v="6"/>
    <n v="178"/>
  </r>
  <r>
    <s v="AKU-ledige"/>
    <x v="1"/>
    <s v="Alder i alt"/>
    <x v="8"/>
    <x v="7"/>
    <n v="181"/>
  </r>
  <r>
    <s v="AKU-ledige"/>
    <x v="1"/>
    <s v="Alder i alt"/>
    <x v="8"/>
    <x v="8"/>
    <n v="181"/>
  </r>
  <r>
    <s v="AKU-ledige"/>
    <x v="1"/>
    <s v="Alder i alt"/>
    <x v="8"/>
    <x v="9"/>
    <n v="175"/>
  </r>
  <r>
    <s v="AKU-ledige"/>
    <x v="1"/>
    <s v="Alder i alt"/>
    <x v="8"/>
    <x v="10"/>
    <n v="166"/>
  </r>
  <r>
    <s v="AKU-ledige"/>
    <x v="1"/>
    <s v="Alder i alt"/>
    <x v="8"/>
    <x v="11"/>
    <n v="173"/>
  </r>
  <r>
    <s v="AKU-ledige"/>
    <x v="1"/>
    <s v="Alder i alt"/>
    <x v="9"/>
    <x v="0"/>
    <n v="182"/>
  </r>
  <r>
    <s v="AKU-ledige"/>
    <x v="1"/>
    <s v="Alder i alt"/>
    <x v="9"/>
    <x v="1"/>
    <n v="192"/>
  </r>
  <r>
    <s v="AKU-ledige"/>
    <x v="1"/>
    <s v="Alder i alt"/>
    <x v="9"/>
    <x v="2"/>
    <n v="180"/>
  </r>
  <r>
    <s v="AKU-ledige"/>
    <x v="1"/>
    <s v="Alder i alt"/>
    <x v="9"/>
    <x v="3"/>
    <n v="170"/>
  </r>
  <r>
    <s v="AKU-ledige"/>
    <x v="1"/>
    <s v="Alder i alt"/>
    <x v="9"/>
    <x v="4"/>
    <n v="167"/>
  </r>
  <r>
    <s v="AKU-ledige"/>
    <x v="1"/>
    <s v="Alder i alt"/>
    <x v="9"/>
    <x v="5"/>
    <n v="171"/>
  </r>
  <r>
    <s v="AKU-ledige"/>
    <x v="1"/>
    <s v="Alder i alt"/>
    <x v="9"/>
    <x v="6"/>
    <n v="178"/>
  </r>
  <r>
    <s v="AKU-ledige"/>
    <x v="1"/>
    <s v="Alder i alt"/>
    <x v="9"/>
    <x v="7"/>
    <n v="180"/>
  </r>
  <r>
    <s v="AKU-ledige"/>
    <x v="1"/>
    <s v="Alder i alt"/>
    <x v="9"/>
    <x v="8"/>
    <n v="170"/>
  </r>
  <r>
    <s v="AKU-ledige"/>
    <x v="1"/>
    <s v="Alder i alt"/>
    <x v="9"/>
    <x v="9"/>
    <n v="162"/>
  </r>
  <r>
    <s v="AKU-ledige"/>
    <x v="1"/>
    <s v="Alder i alt"/>
    <x v="9"/>
    <x v="10"/>
    <n v="153"/>
  </r>
  <r>
    <s v="AKU-ledige"/>
    <x v="1"/>
    <s v="Alder i alt"/>
    <x v="9"/>
    <x v="11"/>
    <n v="161"/>
  </r>
  <r>
    <s v="AKU-ledige"/>
    <x v="1"/>
    <s v="Alder i alt"/>
    <x v="10"/>
    <x v="0"/>
    <n v="156"/>
  </r>
  <r>
    <s v="AKU-ledige"/>
    <x v="1"/>
    <s v="Alder i alt"/>
    <x v="10"/>
    <x v="1"/>
    <n v="164"/>
  </r>
  <r>
    <s v="AKU-ledige"/>
    <x v="1"/>
    <s v="Alder i alt"/>
    <x v="10"/>
    <x v="2"/>
    <n v="156"/>
  </r>
  <r>
    <s v="AKU-ledige"/>
    <x v="1"/>
    <s v="Alder i alt"/>
    <x v="10"/>
    <x v="3"/>
    <n v="155"/>
  </r>
  <r>
    <s v="AKU-ledige"/>
    <x v="1"/>
    <s v="Alder i alt"/>
    <x v="10"/>
    <x v="4"/>
    <n v="148"/>
  </r>
  <r>
    <s v="AKU-ledige"/>
    <x v="1"/>
    <s v="Alder i alt"/>
    <x v="10"/>
    <x v="5"/>
    <n v="148"/>
  </r>
  <r>
    <s v="AKU-ledige"/>
    <x v="1"/>
    <s v="Alder i alt"/>
    <x v="10"/>
    <x v="6"/>
    <n v="154"/>
  </r>
  <r>
    <s v="AKU-ledige"/>
    <x v="1"/>
    <s v="Alder i alt"/>
    <x v="10"/>
    <x v="7"/>
    <n v="150"/>
  </r>
  <r>
    <s v="AKU-ledige"/>
    <x v="1"/>
    <s v="Alder i alt"/>
    <x v="10"/>
    <x v="8"/>
    <n v="149"/>
  </r>
  <r>
    <s v="AKU-ledige"/>
    <x v="1"/>
    <s v="Alder i alt"/>
    <x v="10"/>
    <x v="9"/>
    <n v="143"/>
  </r>
  <r>
    <s v="AKU-ledige"/>
    <x v="1"/>
    <s v="Alder i alt"/>
    <x v="10"/>
    <x v="10"/>
    <n v="152"/>
  </r>
  <r>
    <s v="AKU-ledige"/>
    <x v="1"/>
    <s v="Alder i alt"/>
    <x v="10"/>
    <x v="11"/>
    <n v="153"/>
  </r>
  <r>
    <s v="AKU-ledige"/>
    <x v="1"/>
    <s v="Alder i alt"/>
    <x v="11"/>
    <x v="0"/>
    <n v="161"/>
  </r>
  <r>
    <s v="AKU-ledige"/>
    <x v="1"/>
    <s v="Alder i alt"/>
    <x v="11"/>
    <x v="1"/>
    <n v="164"/>
  </r>
  <r>
    <s v="AKU-ledige"/>
    <x v="1"/>
    <s v="Alder i alt"/>
    <x v="11"/>
    <x v="2"/>
    <n v="164"/>
  </r>
  <r>
    <s v="AKU-ledige"/>
    <x v="1"/>
    <s v="Alder i alt"/>
    <x v="11"/>
    <x v="3"/>
    <n v="157"/>
  </r>
  <r>
    <s v="AKU-ledige"/>
    <x v="1"/>
    <s v="Alder i alt"/>
    <x v="11"/>
    <x v="4"/>
    <n v="142"/>
  </r>
  <r>
    <s v="AKU-ledige"/>
    <x v="1"/>
    <s v="Alder i alt"/>
    <x v="11"/>
    <x v="5"/>
    <n v="135"/>
  </r>
  <r>
    <s v="AKU-ledige"/>
    <x v="1"/>
    <s v="Alder i alt"/>
    <x v="11"/>
    <x v="6"/>
    <n v="144"/>
  </r>
  <r>
    <s v="AKU-ledige"/>
    <x v="1"/>
    <s v="Alder i alt"/>
    <x v="11"/>
    <x v="7"/>
    <n v="152"/>
  </r>
  <r>
    <s v="AKU-ledige"/>
    <x v="1"/>
    <s v="Alder i alt"/>
    <x v="11"/>
    <x v="8"/>
    <n v="161"/>
  </r>
  <r>
    <s v="AKU-ledige"/>
    <x v="1"/>
    <s v="Alder i alt"/>
    <x v="11"/>
    <x v="9"/>
    <n v="156"/>
  </r>
  <r>
    <s v="AKU-ledige"/>
    <x v="1"/>
    <s v="Alder i alt"/>
    <x v="11"/>
    <x v="10"/>
    <n v="151"/>
  </r>
  <r>
    <s v="AKU-ledige"/>
    <x v="1"/>
    <s v="Alder i alt"/>
    <x v="11"/>
    <x v="11"/>
    <n v="148"/>
  </r>
  <r>
    <s v="AKU-ledige"/>
    <x v="1"/>
    <s v="Alder i alt"/>
    <x v="12"/>
    <x v="0"/>
    <n v="149"/>
  </r>
  <r>
    <s v="AKU-ledige"/>
    <x v="1"/>
    <s v="Alder i alt"/>
    <x v="12"/>
    <x v="1"/>
    <n v="157"/>
  </r>
  <r>
    <s v="AKU-ledige"/>
    <x v="1"/>
    <s v="15-24 år"/>
    <x v="0"/>
    <x v="0"/>
    <n v="33"/>
  </r>
  <r>
    <s v="AKU-ledige"/>
    <x v="1"/>
    <s v="15-24 år"/>
    <x v="0"/>
    <x v="1"/>
    <n v="37"/>
  </r>
  <r>
    <s v="AKU-ledige"/>
    <x v="1"/>
    <s v="15-24 år"/>
    <x v="0"/>
    <x v="2"/>
    <n v="41"/>
  </r>
  <r>
    <s v="AKU-ledige"/>
    <x v="1"/>
    <s v="15-24 år"/>
    <x v="0"/>
    <x v="3"/>
    <n v="37"/>
  </r>
  <r>
    <s v="AKU-ledige"/>
    <x v="1"/>
    <s v="15-24 år"/>
    <x v="0"/>
    <x v="4"/>
    <n v="39"/>
  </r>
  <r>
    <s v="AKU-ledige"/>
    <x v="1"/>
    <s v="15-24 år"/>
    <x v="0"/>
    <x v="5"/>
    <n v="45"/>
  </r>
  <r>
    <s v="AKU-ledige"/>
    <x v="1"/>
    <s v="15-24 år"/>
    <x v="0"/>
    <x v="6"/>
    <n v="51"/>
  </r>
  <r>
    <s v="AKU-ledige"/>
    <x v="1"/>
    <s v="15-24 år"/>
    <x v="0"/>
    <x v="7"/>
    <n v="50"/>
  </r>
  <r>
    <s v="AKU-ledige"/>
    <x v="1"/>
    <s v="15-24 år"/>
    <x v="0"/>
    <x v="8"/>
    <n v="45"/>
  </r>
  <r>
    <s v="AKU-ledige"/>
    <x v="1"/>
    <s v="15-24 år"/>
    <x v="0"/>
    <x v="9"/>
    <n v="42"/>
  </r>
  <r>
    <s v="AKU-ledige"/>
    <x v="1"/>
    <s v="15-24 år"/>
    <x v="0"/>
    <x v="10"/>
    <n v="41"/>
  </r>
  <r>
    <s v="AKU-ledige"/>
    <x v="1"/>
    <s v="15-24 år"/>
    <x v="0"/>
    <x v="11"/>
    <n v="48"/>
  </r>
  <r>
    <s v="AKU-ledige"/>
    <x v="1"/>
    <s v="15-24 år"/>
    <x v="1"/>
    <x v="0"/>
    <n v="50"/>
  </r>
  <r>
    <s v="AKU-ledige"/>
    <x v="1"/>
    <s v="15-24 år"/>
    <x v="1"/>
    <x v="1"/>
    <n v="55"/>
  </r>
  <r>
    <s v="AKU-ledige"/>
    <x v="1"/>
    <s v="15-24 år"/>
    <x v="1"/>
    <x v="2"/>
    <n v="53"/>
  </r>
  <r>
    <s v="AKU-ledige"/>
    <x v="1"/>
    <s v="15-24 år"/>
    <x v="1"/>
    <x v="3"/>
    <n v="54"/>
  </r>
  <r>
    <s v="AKU-ledige"/>
    <x v="1"/>
    <s v="15-24 år"/>
    <x v="1"/>
    <x v="4"/>
    <n v="62"/>
  </r>
  <r>
    <s v="AKU-ledige"/>
    <x v="1"/>
    <s v="15-24 år"/>
    <x v="1"/>
    <x v="5"/>
    <n v="64"/>
  </r>
  <r>
    <s v="AKU-ledige"/>
    <x v="1"/>
    <s v="15-24 år"/>
    <x v="1"/>
    <x v="6"/>
    <n v="68"/>
  </r>
  <r>
    <s v="AKU-ledige"/>
    <x v="1"/>
    <s v="15-24 år"/>
    <x v="1"/>
    <x v="7"/>
    <n v="63"/>
  </r>
  <r>
    <s v="AKU-ledige"/>
    <x v="1"/>
    <s v="15-24 år"/>
    <x v="1"/>
    <x v="8"/>
    <n v="65"/>
  </r>
  <r>
    <s v="AKU-ledige"/>
    <x v="1"/>
    <s v="15-24 år"/>
    <x v="1"/>
    <x v="9"/>
    <n v="66"/>
  </r>
  <r>
    <s v="AKU-ledige"/>
    <x v="1"/>
    <s v="15-24 år"/>
    <x v="1"/>
    <x v="10"/>
    <n v="61"/>
  </r>
  <r>
    <s v="AKU-ledige"/>
    <x v="1"/>
    <s v="15-24 år"/>
    <x v="1"/>
    <x v="11"/>
    <n v="61"/>
  </r>
  <r>
    <s v="AKU-ledige"/>
    <x v="1"/>
    <s v="15-24 år"/>
    <x v="2"/>
    <x v="0"/>
    <n v="61"/>
  </r>
  <r>
    <s v="AKU-ledige"/>
    <x v="1"/>
    <s v="15-24 år"/>
    <x v="2"/>
    <x v="1"/>
    <n v="67"/>
  </r>
  <r>
    <s v="AKU-ledige"/>
    <x v="1"/>
    <s v="15-24 år"/>
    <x v="2"/>
    <x v="2"/>
    <n v="68"/>
  </r>
  <r>
    <s v="AKU-ledige"/>
    <x v="1"/>
    <s v="15-24 år"/>
    <x v="2"/>
    <x v="3"/>
    <n v="65"/>
  </r>
  <r>
    <s v="AKU-ledige"/>
    <x v="1"/>
    <s v="15-24 år"/>
    <x v="2"/>
    <x v="4"/>
    <n v="64"/>
  </r>
  <r>
    <s v="AKU-ledige"/>
    <x v="1"/>
    <s v="15-24 år"/>
    <x v="2"/>
    <x v="5"/>
    <n v="65"/>
  </r>
  <r>
    <s v="AKU-ledige"/>
    <x v="1"/>
    <s v="15-24 år"/>
    <x v="2"/>
    <x v="6"/>
    <n v="71"/>
  </r>
  <r>
    <s v="AKU-ledige"/>
    <x v="1"/>
    <s v="15-24 år"/>
    <x v="2"/>
    <x v="7"/>
    <n v="73"/>
  </r>
  <r>
    <s v="AKU-ledige"/>
    <x v="1"/>
    <s v="15-24 år"/>
    <x v="2"/>
    <x v="8"/>
    <n v="72"/>
  </r>
  <r>
    <s v="AKU-ledige"/>
    <x v="1"/>
    <s v="15-24 år"/>
    <x v="2"/>
    <x v="9"/>
    <n v="70"/>
  </r>
  <r>
    <s v="AKU-ledige"/>
    <x v="1"/>
    <s v="15-24 år"/>
    <x v="2"/>
    <x v="10"/>
    <n v="65"/>
  </r>
  <r>
    <s v="AKU-ledige"/>
    <x v="1"/>
    <s v="15-24 år"/>
    <x v="2"/>
    <x v="11"/>
    <n v="64"/>
  </r>
  <r>
    <s v="AKU-ledige"/>
    <x v="1"/>
    <s v="15-24 år"/>
    <x v="3"/>
    <x v="0"/>
    <n v="66"/>
  </r>
  <r>
    <s v="AKU-ledige"/>
    <x v="1"/>
    <s v="15-24 år"/>
    <x v="3"/>
    <x v="1"/>
    <n v="71"/>
  </r>
  <r>
    <s v="AKU-ledige"/>
    <x v="1"/>
    <s v="15-24 år"/>
    <x v="3"/>
    <x v="2"/>
    <n v="72"/>
  </r>
  <r>
    <s v="AKU-ledige"/>
    <x v="1"/>
    <s v="15-24 år"/>
    <x v="3"/>
    <x v="3"/>
    <n v="68"/>
  </r>
  <r>
    <s v="AKU-ledige"/>
    <x v="1"/>
    <s v="15-24 år"/>
    <x v="3"/>
    <x v="4"/>
    <n v="69"/>
  </r>
  <r>
    <s v="AKU-ledige"/>
    <x v="1"/>
    <s v="15-24 år"/>
    <x v="3"/>
    <x v="5"/>
    <n v="73"/>
  </r>
  <r>
    <s v="AKU-ledige"/>
    <x v="1"/>
    <s v="15-24 år"/>
    <x v="3"/>
    <x v="6"/>
    <n v="81"/>
  </r>
  <r>
    <s v="AKU-ledige"/>
    <x v="1"/>
    <s v="15-24 år"/>
    <x v="3"/>
    <x v="7"/>
    <n v="79"/>
  </r>
  <r>
    <s v="AKU-ledige"/>
    <x v="1"/>
    <s v="15-24 år"/>
    <x v="3"/>
    <x v="8"/>
    <n v="78"/>
  </r>
  <r>
    <s v="AKU-ledige"/>
    <x v="1"/>
    <s v="15-24 år"/>
    <x v="3"/>
    <x v="9"/>
    <n v="71"/>
  </r>
  <r>
    <s v="AKU-ledige"/>
    <x v="1"/>
    <s v="15-24 år"/>
    <x v="3"/>
    <x v="10"/>
    <n v="66"/>
  </r>
  <r>
    <s v="AKU-ledige"/>
    <x v="1"/>
    <s v="15-24 år"/>
    <x v="3"/>
    <x v="11"/>
    <n v="67"/>
  </r>
  <r>
    <s v="AKU-ledige"/>
    <x v="1"/>
    <s v="15-24 år"/>
    <x v="4"/>
    <x v="0"/>
    <n v="69"/>
  </r>
  <r>
    <s v="AKU-ledige"/>
    <x v="1"/>
    <s v="15-24 år"/>
    <x v="4"/>
    <x v="1"/>
    <n v="73"/>
  </r>
  <r>
    <s v="AKU-ledige"/>
    <x v="1"/>
    <s v="15-24 år"/>
    <x v="4"/>
    <x v="2"/>
    <n v="68"/>
  </r>
  <r>
    <s v="AKU-ledige"/>
    <x v="1"/>
    <s v="15-24 år"/>
    <x v="4"/>
    <x v="3"/>
    <n v="70"/>
  </r>
  <r>
    <s v="AKU-ledige"/>
    <x v="1"/>
    <s v="15-24 år"/>
    <x v="4"/>
    <x v="4"/>
    <n v="71"/>
  </r>
  <r>
    <s v="AKU-ledige"/>
    <x v="1"/>
    <s v="15-24 år"/>
    <x v="4"/>
    <x v="5"/>
    <n v="69"/>
  </r>
  <r>
    <s v="AKU-ledige"/>
    <x v="1"/>
    <s v="15-24 år"/>
    <x v="4"/>
    <x v="6"/>
    <n v="68"/>
  </r>
  <r>
    <s v="AKU-ledige"/>
    <x v="1"/>
    <s v="15-24 år"/>
    <x v="4"/>
    <x v="7"/>
    <n v="67"/>
  </r>
  <r>
    <s v="AKU-ledige"/>
    <x v="1"/>
    <s v="15-24 år"/>
    <x v="4"/>
    <x v="8"/>
    <n v="67"/>
  </r>
  <r>
    <s v="AKU-ledige"/>
    <x v="1"/>
    <s v="15-24 år"/>
    <x v="4"/>
    <x v="9"/>
    <n v="65"/>
  </r>
  <r>
    <s v="AKU-ledige"/>
    <x v="1"/>
    <s v="15-24 år"/>
    <x v="4"/>
    <x v="10"/>
    <n v="59"/>
  </r>
  <r>
    <s v="AKU-ledige"/>
    <x v="1"/>
    <s v="15-24 år"/>
    <x v="4"/>
    <x v="11"/>
    <n v="62"/>
  </r>
  <r>
    <s v="AKU-ledige"/>
    <x v="1"/>
    <s v="15-24 år"/>
    <x v="5"/>
    <x v="0"/>
    <n v="61"/>
  </r>
  <r>
    <s v="AKU-ledige"/>
    <x v="1"/>
    <s v="15-24 år"/>
    <x v="5"/>
    <x v="1"/>
    <n v="64"/>
  </r>
  <r>
    <s v="AKU-ledige"/>
    <x v="1"/>
    <s v="15-24 år"/>
    <x v="5"/>
    <x v="2"/>
    <n v="61"/>
  </r>
  <r>
    <s v="AKU-ledige"/>
    <x v="1"/>
    <s v="15-24 år"/>
    <x v="5"/>
    <x v="3"/>
    <n v="54"/>
  </r>
  <r>
    <s v="AKU-ledige"/>
    <x v="1"/>
    <s v="15-24 år"/>
    <x v="5"/>
    <x v="4"/>
    <n v="55"/>
  </r>
  <r>
    <s v="AKU-ledige"/>
    <x v="1"/>
    <s v="15-24 år"/>
    <x v="5"/>
    <x v="5"/>
    <n v="58"/>
  </r>
  <r>
    <s v="AKU-ledige"/>
    <x v="1"/>
    <s v="15-24 år"/>
    <x v="5"/>
    <x v="6"/>
    <n v="65"/>
  </r>
  <r>
    <s v="AKU-ledige"/>
    <x v="1"/>
    <s v="15-24 år"/>
    <x v="5"/>
    <x v="7"/>
    <n v="69"/>
  </r>
  <r>
    <s v="AKU-ledige"/>
    <x v="1"/>
    <s v="15-24 år"/>
    <x v="5"/>
    <x v="8"/>
    <n v="63"/>
  </r>
  <r>
    <s v="AKU-ledige"/>
    <x v="1"/>
    <s v="15-24 år"/>
    <x v="5"/>
    <x v="9"/>
    <n v="61"/>
  </r>
  <r>
    <s v="AKU-ledige"/>
    <x v="1"/>
    <s v="15-24 år"/>
    <x v="5"/>
    <x v="10"/>
    <n v="56"/>
  </r>
  <r>
    <s v="AKU-ledige"/>
    <x v="1"/>
    <s v="15-24 år"/>
    <x v="5"/>
    <x v="11"/>
    <n v="63"/>
  </r>
  <r>
    <s v="AKU-ledige"/>
    <x v="1"/>
    <s v="15-24 år"/>
    <x v="6"/>
    <x v="0"/>
    <n v="64"/>
  </r>
  <r>
    <s v="AKU-ledige"/>
    <x v="1"/>
    <s v="15-24 år"/>
    <x v="6"/>
    <x v="1"/>
    <n v="63"/>
  </r>
  <r>
    <s v="AKU-ledige"/>
    <x v="1"/>
    <s v="15-24 år"/>
    <x v="6"/>
    <x v="2"/>
    <n v="58"/>
  </r>
  <r>
    <s v="AKU-ledige"/>
    <x v="1"/>
    <s v="15-24 år"/>
    <x v="6"/>
    <x v="3"/>
    <n v="52"/>
  </r>
  <r>
    <s v="AKU-ledige"/>
    <x v="1"/>
    <s v="15-24 år"/>
    <x v="6"/>
    <x v="4"/>
    <n v="56"/>
  </r>
  <r>
    <s v="AKU-ledige"/>
    <x v="1"/>
    <s v="15-24 år"/>
    <x v="6"/>
    <x v="5"/>
    <n v="58"/>
  </r>
  <r>
    <s v="AKU-ledige"/>
    <x v="1"/>
    <s v="15-24 år"/>
    <x v="6"/>
    <x v="6"/>
    <n v="64"/>
  </r>
  <r>
    <s v="AKU-ledige"/>
    <x v="1"/>
    <s v="15-24 år"/>
    <x v="6"/>
    <x v="7"/>
    <n v="64"/>
  </r>
  <r>
    <s v="AKU-ledige"/>
    <x v="1"/>
    <s v="15-24 år"/>
    <x v="6"/>
    <x v="8"/>
    <n v="66"/>
  </r>
  <r>
    <s v="AKU-ledige"/>
    <x v="1"/>
    <s v="15-24 år"/>
    <x v="6"/>
    <x v="9"/>
    <n v="59"/>
  </r>
  <r>
    <s v="AKU-ledige"/>
    <x v="1"/>
    <s v="15-24 år"/>
    <x v="6"/>
    <x v="10"/>
    <n v="54"/>
  </r>
  <r>
    <s v="AKU-ledige"/>
    <x v="1"/>
    <s v="15-24 år"/>
    <x v="6"/>
    <x v="11"/>
    <n v="48"/>
  </r>
  <r>
    <s v="AKU-ledige"/>
    <x v="1"/>
    <s v="15-24 år"/>
    <x v="7"/>
    <x v="0"/>
    <n v="51"/>
  </r>
  <r>
    <s v="AKU-ledige"/>
    <x v="1"/>
    <s v="15-24 år"/>
    <x v="7"/>
    <x v="1"/>
    <n v="50"/>
  </r>
  <r>
    <s v="AKU-ledige"/>
    <x v="1"/>
    <s v="15-24 år"/>
    <x v="7"/>
    <x v="2"/>
    <n v="48"/>
  </r>
  <r>
    <s v="AKU-ledige"/>
    <x v="1"/>
    <s v="15-24 år"/>
    <x v="7"/>
    <x v="3"/>
    <n v="44"/>
  </r>
  <r>
    <s v="AKU-ledige"/>
    <x v="1"/>
    <s v="15-24 år"/>
    <x v="7"/>
    <x v="4"/>
    <n v="45"/>
  </r>
  <r>
    <s v="AKU-ledige"/>
    <x v="1"/>
    <s v="15-24 år"/>
    <x v="7"/>
    <x v="5"/>
    <n v="55"/>
  </r>
  <r>
    <s v="AKU-ledige"/>
    <x v="1"/>
    <s v="15-24 år"/>
    <x v="7"/>
    <x v="6"/>
    <n v="60"/>
  </r>
  <r>
    <s v="AKU-ledige"/>
    <x v="1"/>
    <s v="15-24 år"/>
    <x v="7"/>
    <x v="7"/>
    <n v="62"/>
  </r>
  <r>
    <s v="AKU-ledige"/>
    <x v="1"/>
    <s v="15-24 år"/>
    <x v="7"/>
    <x v="8"/>
    <n v="56"/>
  </r>
  <r>
    <s v="AKU-ledige"/>
    <x v="1"/>
    <s v="15-24 år"/>
    <x v="7"/>
    <x v="9"/>
    <n v="52"/>
  </r>
  <r>
    <s v="AKU-ledige"/>
    <x v="1"/>
    <s v="15-24 år"/>
    <x v="7"/>
    <x v="10"/>
    <n v="49"/>
  </r>
  <r>
    <s v="AKU-ledige"/>
    <x v="1"/>
    <s v="15-24 år"/>
    <x v="7"/>
    <x v="11"/>
    <n v="49"/>
  </r>
  <r>
    <s v="AKU-ledige"/>
    <x v="1"/>
    <s v="15-24 år"/>
    <x v="8"/>
    <x v="0"/>
    <n v="51"/>
  </r>
  <r>
    <s v="AKU-ledige"/>
    <x v="1"/>
    <s v="15-24 år"/>
    <x v="8"/>
    <x v="1"/>
    <n v="52"/>
  </r>
  <r>
    <s v="AKU-ledige"/>
    <x v="1"/>
    <s v="15-24 år"/>
    <x v="8"/>
    <x v="2"/>
    <n v="49"/>
  </r>
  <r>
    <s v="AKU-ledige"/>
    <x v="1"/>
    <s v="15-24 år"/>
    <x v="8"/>
    <x v="3"/>
    <n v="50"/>
  </r>
  <r>
    <s v="AKU-ledige"/>
    <x v="1"/>
    <s v="15-24 år"/>
    <x v="8"/>
    <x v="4"/>
    <n v="49"/>
  </r>
  <r>
    <s v="AKU-ledige"/>
    <x v="1"/>
    <s v="15-24 år"/>
    <x v="8"/>
    <x v="5"/>
    <n v="55"/>
  </r>
  <r>
    <s v="AKU-ledige"/>
    <x v="1"/>
    <s v="15-24 år"/>
    <x v="8"/>
    <x v="6"/>
    <n v="61"/>
  </r>
  <r>
    <s v="AKU-ledige"/>
    <x v="1"/>
    <s v="15-24 år"/>
    <x v="8"/>
    <x v="7"/>
    <n v="60"/>
  </r>
  <r>
    <s v="AKU-ledige"/>
    <x v="1"/>
    <s v="15-24 år"/>
    <x v="8"/>
    <x v="8"/>
    <n v="58"/>
  </r>
  <r>
    <s v="AKU-ledige"/>
    <x v="1"/>
    <s v="15-24 år"/>
    <x v="8"/>
    <x v="9"/>
    <n v="53"/>
  </r>
  <r>
    <s v="AKU-ledige"/>
    <x v="1"/>
    <s v="15-24 år"/>
    <x v="8"/>
    <x v="10"/>
    <n v="50"/>
  </r>
  <r>
    <s v="AKU-ledige"/>
    <x v="1"/>
    <s v="15-24 år"/>
    <x v="8"/>
    <x v="11"/>
    <n v="51"/>
  </r>
  <r>
    <s v="AKU-ledige"/>
    <x v="1"/>
    <s v="15-24 år"/>
    <x v="9"/>
    <x v="0"/>
    <n v="54"/>
  </r>
  <r>
    <s v="AKU-ledige"/>
    <x v="1"/>
    <s v="15-24 år"/>
    <x v="9"/>
    <x v="1"/>
    <n v="59"/>
  </r>
  <r>
    <s v="AKU-ledige"/>
    <x v="1"/>
    <s v="15-24 år"/>
    <x v="9"/>
    <x v="2"/>
    <n v="54"/>
  </r>
  <r>
    <s v="AKU-ledige"/>
    <x v="1"/>
    <s v="15-24 år"/>
    <x v="9"/>
    <x v="3"/>
    <n v="50"/>
  </r>
  <r>
    <s v="AKU-ledige"/>
    <x v="1"/>
    <s v="15-24 år"/>
    <x v="9"/>
    <x v="4"/>
    <n v="51"/>
  </r>
  <r>
    <s v="AKU-ledige"/>
    <x v="1"/>
    <s v="15-24 år"/>
    <x v="9"/>
    <x v="5"/>
    <n v="57"/>
  </r>
  <r>
    <s v="AKU-ledige"/>
    <x v="1"/>
    <s v="15-24 år"/>
    <x v="9"/>
    <x v="6"/>
    <n v="66"/>
  </r>
  <r>
    <s v="AKU-ledige"/>
    <x v="1"/>
    <s v="15-24 år"/>
    <x v="9"/>
    <x v="7"/>
    <n v="65"/>
  </r>
  <r>
    <s v="AKU-ledige"/>
    <x v="1"/>
    <s v="15-24 år"/>
    <x v="9"/>
    <x v="8"/>
    <n v="58"/>
  </r>
  <r>
    <s v="AKU-ledige"/>
    <x v="1"/>
    <s v="15-24 år"/>
    <x v="9"/>
    <x v="9"/>
    <n v="49"/>
  </r>
  <r>
    <s v="AKU-ledige"/>
    <x v="1"/>
    <s v="15-24 år"/>
    <x v="9"/>
    <x v="10"/>
    <n v="44"/>
  </r>
  <r>
    <s v="AKU-ledige"/>
    <x v="1"/>
    <s v="15-24 år"/>
    <x v="9"/>
    <x v="11"/>
    <n v="48"/>
  </r>
  <r>
    <s v="AKU-ledige"/>
    <x v="1"/>
    <s v="15-24 år"/>
    <x v="10"/>
    <x v="0"/>
    <n v="46"/>
  </r>
  <r>
    <s v="AKU-ledige"/>
    <x v="1"/>
    <s v="15-24 år"/>
    <x v="10"/>
    <x v="1"/>
    <n v="49"/>
  </r>
  <r>
    <s v="AKU-ledige"/>
    <x v="1"/>
    <s v="15-24 år"/>
    <x v="10"/>
    <x v="2"/>
    <n v="43"/>
  </r>
  <r>
    <s v="AKU-ledige"/>
    <x v="1"/>
    <s v="15-24 år"/>
    <x v="10"/>
    <x v="3"/>
    <n v="45"/>
  </r>
  <r>
    <s v="AKU-ledige"/>
    <x v="1"/>
    <s v="15-24 år"/>
    <x v="10"/>
    <x v="4"/>
    <n v="41"/>
  </r>
  <r>
    <s v="AKU-ledige"/>
    <x v="1"/>
    <s v="15-24 år"/>
    <x v="10"/>
    <x v="5"/>
    <n v="47"/>
  </r>
  <r>
    <s v="AKU-ledige"/>
    <x v="1"/>
    <s v="15-24 år"/>
    <x v="10"/>
    <x v="6"/>
    <n v="51"/>
  </r>
  <r>
    <s v="AKU-ledige"/>
    <x v="1"/>
    <s v="15-24 år"/>
    <x v="10"/>
    <x v="7"/>
    <n v="53"/>
  </r>
  <r>
    <s v="AKU-ledige"/>
    <x v="1"/>
    <s v="15-24 år"/>
    <x v="10"/>
    <x v="8"/>
    <n v="50"/>
  </r>
  <r>
    <s v="AKU-ledige"/>
    <x v="1"/>
    <s v="15-24 år"/>
    <x v="10"/>
    <x v="9"/>
    <n v="41"/>
  </r>
  <r>
    <s v="AKU-ledige"/>
    <x v="1"/>
    <s v="15-24 år"/>
    <x v="10"/>
    <x v="10"/>
    <n v="41"/>
  </r>
  <r>
    <s v="AKU-ledige"/>
    <x v="1"/>
    <s v="15-24 år"/>
    <x v="10"/>
    <x v="11"/>
    <n v="42"/>
  </r>
  <r>
    <s v="AKU-ledige"/>
    <x v="1"/>
    <s v="15-24 år"/>
    <x v="11"/>
    <x v="0"/>
    <n v="48"/>
  </r>
  <r>
    <s v="AKU-ledige"/>
    <x v="1"/>
    <s v="15-24 år"/>
    <x v="11"/>
    <x v="1"/>
    <n v="50"/>
  </r>
  <r>
    <s v="AKU-ledige"/>
    <x v="1"/>
    <s v="15-24 år"/>
    <x v="11"/>
    <x v="2"/>
    <n v="46"/>
  </r>
  <r>
    <s v="AKU-ledige"/>
    <x v="1"/>
    <s v="15-24 år"/>
    <x v="11"/>
    <x v="3"/>
    <n v="39"/>
  </r>
  <r>
    <s v="AKU-ledige"/>
    <x v="1"/>
    <s v="15-24 år"/>
    <x v="11"/>
    <x v="4"/>
    <n v="36"/>
  </r>
  <r>
    <s v="AKU-ledige"/>
    <x v="1"/>
    <s v="15-24 år"/>
    <x v="11"/>
    <x v="5"/>
    <n v="38"/>
  </r>
  <r>
    <s v="AKU-ledige"/>
    <x v="1"/>
    <s v="15-24 år"/>
    <x v="11"/>
    <x v="6"/>
    <n v="48"/>
  </r>
  <r>
    <s v="AKU-ledige"/>
    <x v="1"/>
    <s v="15-24 år"/>
    <x v="11"/>
    <x v="7"/>
    <n v="49"/>
  </r>
  <r>
    <s v="AKU-ledige"/>
    <x v="1"/>
    <s v="15-24 år"/>
    <x v="11"/>
    <x v="8"/>
    <n v="51"/>
  </r>
  <r>
    <s v="AKU-ledige"/>
    <x v="1"/>
    <s v="15-24 år"/>
    <x v="11"/>
    <x v="9"/>
    <n v="45"/>
  </r>
  <r>
    <s v="AKU-ledige"/>
    <x v="1"/>
    <s v="15-24 år"/>
    <x v="11"/>
    <x v="10"/>
    <n v="43"/>
  </r>
  <r>
    <s v="AKU-ledige"/>
    <x v="1"/>
    <s v="15-24 år"/>
    <x v="11"/>
    <x v="11"/>
    <n v="42"/>
  </r>
  <r>
    <s v="AKU-ledige"/>
    <x v="1"/>
    <s v="15-24 år"/>
    <x v="12"/>
    <x v="0"/>
    <n v="45"/>
  </r>
  <r>
    <s v="AKU-ledige"/>
    <x v="1"/>
    <s v="15-24 år"/>
    <x v="12"/>
    <x v="1"/>
    <n v="48"/>
  </r>
  <r>
    <s v="AKU-ledige"/>
    <x v="1"/>
    <s v="25-74 år"/>
    <x v="0"/>
    <x v="0"/>
    <n v="67"/>
  </r>
  <r>
    <s v="AKU-ledige"/>
    <x v="1"/>
    <s v="25-74 år"/>
    <x v="0"/>
    <x v="1"/>
    <n v="70"/>
  </r>
  <r>
    <s v="AKU-ledige"/>
    <x v="1"/>
    <s v="25-74 år"/>
    <x v="0"/>
    <x v="2"/>
    <n v="67"/>
  </r>
  <r>
    <s v="AKU-ledige"/>
    <x v="1"/>
    <s v="25-74 år"/>
    <x v="0"/>
    <x v="3"/>
    <n v="62"/>
  </r>
  <r>
    <s v="AKU-ledige"/>
    <x v="1"/>
    <s v="25-74 år"/>
    <x v="0"/>
    <x v="4"/>
    <n v="60"/>
  </r>
  <r>
    <s v="AKU-ledige"/>
    <x v="1"/>
    <s v="25-74 år"/>
    <x v="0"/>
    <x v="5"/>
    <n v="64"/>
  </r>
  <r>
    <s v="AKU-ledige"/>
    <x v="1"/>
    <s v="25-74 år"/>
    <x v="0"/>
    <x v="6"/>
    <n v="63"/>
  </r>
  <r>
    <s v="AKU-ledige"/>
    <x v="1"/>
    <s v="25-74 år"/>
    <x v="0"/>
    <x v="7"/>
    <n v="60"/>
  </r>
  <r>
    <s v="AKU-ledige"/>
    <x v="1"/>
    <s v="25-74 år"/>
    <x v="0"/>
    <x v="8"/>
    <n v="58"/>
  </r>
  <r>
    <s v="AKU-ledige"/>
    <x v="1"/>
    <s v="25-74 år"/>
    <x v="0"/>
    <x v="9"/>
    <n v="61"/>
  </r>
  <r>
    <s v="AKU-ledige"/>
    <x v="1"/>
    <s v="25-74 år"/>
    <x v="0"/>
    <x v="10"/>
    <n v="73"/>
  </r>
  <r>
    <s v="AKU-ledige"/>
    <x v="1"/>
    <s v="25-74 år"/>
    <x v="0"/>
    <x v="11"/>
    <n v="86"/>
  </r>
  <r>
    <s v="AKU-ledige"/>
    <x v="1"/>
    <s v="25-74 år"/>
    <x v="1"/>
    <x v="0"/>
    <n v="99"/>
  </r>
  <r>
    <s v="AKU-ledige"/>
    <x v="1"/>
    <s v="25-74 år"/>
    <x v="1"/>
    <x v="1"/>
    <n v="111"/>
  </r>
  <r>
    <s v="AKU-ledige"/>
    <x v="1"/>
    <s v="25-74 år"/>
    <x v="1"/>
    <x v="2"/>
    <n v="119"/>
  </r>
  <r>
    <s v="AKU-ledige"/>
    <x v="1"/>
    <s v="25-74 år"/>
    <x v="1"/>
    <x v="3"/>
    <n v="123"/>
  </r>
  <r>
    <s v="AKU-ledige"/>
    <x v="1"/>
    <s v="25-74 år"/>
    <x v="1"/>
    <x v="4"/>
    <n v="125"/>
  </r>
  <r>
    <s v="AKU-ledige"/>
    <x v="1"/>
    <s v="25-74 år"/>
    <x v="1"/>
    <x v="5"/>
    <n v="122"/>
  </r>
  <r>
    <s v="AKU-ledige"/>
    <x v="1"/>
    <s v="25-74 år"/>
    <x v="1"/>
    <x v="6"/>
    <n v="122"/>
  </r>
  <r>
    <s v="AKU-ledige"/>
    <x v="1"/>
    <s v="25-74 år"/>
    <x v="1"/>
    <x v="7"/>
    <n v="132"/>
  </r>
  <r>
    <s v="AKU-ledige"/>
    <x v="1"/>
    <s v="25-74 år"/>
    <x v="1"/>
    <x v="8"/>
    <n v="137"/>
  </r>
  <r>
    <s v="AKU-ledige"/>
    <x v="1"/>
    <s v="25-74 år"/>
    <x v="1"/>
    <x v="9"/>
    <n v="142"/>
  </r>
  <r>
    <s v="AKU-ledige"/>
    <x v="1"/>
    <s v="25-74 år"/>
    <x v="1"/>
    <x v="10"/>
    <n v="137"/>
  </r>
  <r>
    <s v="AKU-ledige"/>
    <x v="1"/>
    <s v="25-74 år"/>
    <x v="1"/>
    <x v="11"/>
    <n v="142"/>
  </r>
  <r>
    <s v="AKU-ledige"/>
    <x v="1"/>
    <s v="25-74 år"/>
    <x v="2"/>
    <x v="0"/>
    <n v="155"/>
  </r>
  <r>
    <s v="AKU-ledige"/>
    <x v="1"/>
    <s v="25-74 år"/>
    <x v="2"/>
    <x v="1"/>
    <n v="171"/>
  </r>
  <r>
    <s v="AKU-ledige"/>
    <x v="1"/>
    <s v="25-74 år"/>
    <x v="2"/>
    <x v="2"/>
    <n v="170"/>
  </r>
  <r>
    <s v="AKU-ledige"/>
    <x v="1"/>
    <s v="25-74 år"/>
    <x v="2"/>
    <x v="3"/>
    <n v="165"/>
  </r>
  <r>
    <s v="AKU-ledige"/>
    <x v="1"/>
    <s v="25-74 år"/>
    <x v="2"/>
    <x v="4"/>
    <n v="155"/>
  </r>
  <r>
    <s v="AKU-ledige"/>
    <x v="1"/>
    <s v="25-74 år"/>
    <x v="2"/>
    <x v="5"/>
    <n v="159"/>
  </r>
  <r>
    <s v="AKU-ledige"/>
    <x v="1"/>
    <s v="25-74 år"/>
    <x v="2"/>
    <x v="6"/>
    <n v="155"/>
  </r>
  <r>
    <s v="AKU-ledige"/>
    <x v="1"/>
    <s v="25-74 år"/>
    <x v="2"/>
    <x v="7"/>
    <n v="147"/>
  </r>
  <r>
    <s v="AKU-ledige"/>
    <x v="1"/>
    <s v="25-74 år"/>
    <x v="2"/>
    <x v="8"/>
    <n v="145"/>
  </r>
  <r>
    <s v="AKU-ledige"/>
    <x v="1"/>
    <s v="25-74 år"/>
    <x v="2"/>
    <x v="9"/>
    <n v="146"/>
  </r>
  <r>
    <s v="AKU-ledige"/>
    <x v="1"/>
    <s v="25-74 år"/>
    <x v="2"/>
    <x v="10"/>
    <n v="152"/>
  </r>
  <r>
    <s v="AKU-ledige"/>
    <x v="1"/>
    <s v="25-74 år"/>
    <x v="2"/>
    <x v="11"/>
    <n v="162"/>
  </r>
  <r>
    <s v="AKU-ledige"/>
    <x v="1"/>
    <s v="25-74 år"/>
    <x v="3"/>
    <x v="0"/>
    <n v="168"/>
  </r>
  <r>
    <s v="AKU-ledige"/>
    <x v="1"/>
    <s v="25-74 år"/>
    <x v="3"/>
    <x v="1"/>
    <n v="173"/>
  </r>
  <r>
    <s v="AKU-ledige"/>
    <x v="1"/>
    <s v="25-74 år"/>
    <x v="3"/>
    <x v="2"/>
    <n v="158"/>
  </r>
  <r>
    <s v="AKU-ledige"/>
    <x v="1"/>
    <s v="25-74 år"/>
    <x v="3"/>
    <x v="3"/>
    <n v="154"/>
  </r>
  <r>
    <s v="AKU-ledige"/>
    <x v="1"/>
    <s v="25-74 år"/>
    <x v="3"/>
    <x v="4"/>
    <n v="142"/>
  </r>
  <r>
    <s v="AKU-ledige"/>
    <x v="1"/>
    <s v="25-74 år"/>
    <x v="3"/>
    <x v="5"/>
    <n v="145"/>
  </r>
  <r>
    <s v="AKU-ledige"/>
    <x v="1"/>
    <s v="25-74 år"/>
    <x v="3"/>
    <x v="6"/>
    <n v="145"/>
  </r>
  <r>
    <s v="AKU-ledige"/>
    <x v="1"/>
    <s v="25-74 år"/>
    <x v="3"/>
    <x v="7"/>
    <n v="142"/>
  </r>
  <r>
    <s v="AKU-ledige"/>
    <x v="1"/>
    <s v="25-74 år"/>
    <x v="3"/>
    <x v="8"/>
    <n v="143"/>
  </r>
  <r>
    <s v="AKU-ledige"/>
    <x v="1"/>
    <s v="25-74 år"/>
    <x v="3"/>
    <x v="9"/>
    <n v="148"/>
  </r>
  <r>
    <s v="AKU-ledige"/>
    <x v="1"/>
    <s v="25-74 år"/>
    <x v="3"/>
    <x v="10"/>
    <n v="154"/>
  </r>
  <r>
    <s v="AKU-ledige"/>
    <x v="1"/>
    <s v="25-74 år"/>
    <x v="3"/>
    <x v="11"/>
    <n v="156"/>
  </r>
  <r>
    <s v="AKU-ledige"/>
    <x v="1"/>
    <s v="25-74 år"/>
    <x v="4"/>
    <x v="0"/>
    <n v="160"/>
  </r>
  <r>
    <s v="AKU-ledige"/>
    <x v="1"/>
    <s v="25-74 år"/>
    <x v="4"/>
    <x v="1"/>
    <n v="163"/>
  </r>
  <r>
    <s v="AKU-ledige"/>
    <x v="1"/>
    <s v="25-74 år"/>
    <x v="4"/>
    <x v="2"/>
    <n v="167"/>
  </r>
  <r>
    <s v="AKU-ledige"/>
    <x v="1"/>
    <s v="25-74 år"/>
    <x v="4"/>
    <x v="3"/>
    <n v="163"/>
  </r>
  <r>
    <s v="AKU-ledige"/>
    <x v="1"/>
    <s v="25-74 år"/>
    <x v="4"/>
    <x v="4"/>
    <n v="160"/>
  </r>
  <r>
    <s v="AKU-ledige"/>
    <x v="1"/>
    <s v="25-74 år"/>
    <x v="4"/>
    <x v="5"/>
    <n v="158"/>
  </r>
  <r>
    <s v="AKU-ledige"/>
    <x v="1"/>
    <s v="25-74 år"/>
    <x v="4"/>
    <x v="6"/>
    <n v="157"/>
  </r>
  <r>
    <s v="AKU-ledige"/>
    <x v="1"/>
    <s v="25-74 år"/>
    <x v="4"/>
    <x v="7"/>
    <n v="158"/>
  </r>
  <r>
    <s v="AKU-ledige"/>
    <x v="1"/>
    <s v="25-74 år"/>
    <x v="4"/>
    <x v="8"/>
    <n v="153"/>
  </r>
  <r>
    <s v="AKU-ledige"/>
    <x v="1"/>
    <s v="25-74 år"/>
    <x v="4"/>
    <x v="9"/>
    <n v="145"/>
  </r>
  <r>
    <s v="AKU-ledige"/>
    <x v="1"/>
    <s v="25-74 år"/>
    <x v="4"/>
    <x v="10"/>
    <n v="143"/>
  </r>
  <r>
    <s v="AKU-ledige"/>
    <x v="1"/>
    <s v="25-74 år"/>
    <x v="4"/>
    <x v="11"/>
    <n v="152"/>
  </r>
  <r>
    <s v="AKU-ledige"/>
    <x v="1"/>
    <s v="25-74 år"/>
    <x v="5"/>
    <x v="0"/>
    <n v="162"/>
  </r>
  <r>
    <s v="AKU-ledige"/>
    <x v="1"/>
    <s v="25-74 år"/>
    <x v="5"/>
    <x v="1"/>
    <n v="164"/>
  </r>
  <r>
    <s v="AKU-ledige"/>
    <x v="1"/>
    <s v="25-74 år"/>
    <x v="5"/>
    <x v="2"/>
    <n v="164"/>
  </r>
  <r>
    <s v="AKU-ledige"/>
    <x v="1"/>
    <s v="25-74 år"/>
    <x v="5"/>
    <x v="3"/>
    <n v="156"/>
  </r>
  <r>
    <s v="AKU-ledige"/>
    <x v="1"/>
    <s v="25-74 år"/>
    <x v="5"/>
    <x v="4"/>
    <n v="152"/>
  </r>
  <r>
    <s v="AKU-ledige"/>
    <x v="1"/>
    <s v="25-74 år"/>
    <x v="5"/>
    <x v="5"/>
    <n v="144"/>
  </r>
  <r>
    <s v="AKU-ledige"/>
    <x v="1"/>
    <s v="25-74 år"/>
    <x v="5"/>
    <x v="6"/>
    <n v="148"/>
  </r>
  <r>
    <s v="AKU-ledige"/>
    <x v="1"/>
    <s v="25-74 år"/>
    <x v="5"/>
    <x v="7"/>
    <n v="145"/>
  </r>
  <r>
    <s v="AKU-ledige"/>
    <x v="1"/>
    <s v="25-74 år"/>
    <x v="5"/>
    <x v="8"/>
    <n v="138"/>
  </r>
  <r>
    <s v="AKU-ledige"/>
    <x v="1"/>
    <s v="25-74 år"/>
    <x v="5"/>
    <x v="9"/>
    <n v="136"/>
  </r>
  <r>
    <s v="AKU-ledige"/>
    <x v="1"/>
    <s v="25-74 år"/>
    <x v="5"/>
    <x v="10"/>
    <n v="135"/>
  </r>
  <r>
    <s v="AKU-ledige"/>
    <x v="1"/>
    <s v="25-74 år"/>
    <x v="5"/>
    <x v="11"/>
    <n v="146"/>
  </r>
  <r>
    <s v="AKU-ledige"/>
    <x v="1"/>
    <s v="25-74 år"/>
    <x v="6"/>
    <x v="0"/>
    <n v="145"/>
  </r>
  <r>
    <s v="AKU-ledige"/>
    <x v="1"/>
    <s v="25-74 år"/>
    <x v="6"/>
    <x v="1"/>
    <n v="149"/>
  </r>
  <r>
    <s v="AKU-ledige"/>
    <x v="1"/>
    <s v="25-74 år"/>
    <x v="6"/>
    <x v="2"/>
    <n v="139"/>
  </r>
  <r>
    <s v="AKU-ledige"/>
    <x v="1"/>
    <s v="25-74 år"/>
    <x v="6"/>
    <x v="3"/>
    <n v="137"/>
  </r>
  <r>
    <s v="AKU-ledige"/>
    <x v="1"/>
    <s v="25-74 år"/>
    <x v="6"/>
    <x v="4"/>
    <n v="131"/>
  </r>
  <r>
    <s v="AKU-ledige"/>
    <x v="1"/>
    <s v="25-74 år"/>
    <x v="6"/>
    <x v="5"/>
    <n v="134"/>
  </r>
  <r>
    <s v="AKU-ledige"/>
    <x v="1"/>
    <s v="25-74 år"/>
    <x v="6"/>
    <x v="6"/>
    <n v="137"/>
  </r>
  <r>
    <s v="AKU-ledige"/>
    <x v="1"/>
    <s v="25-74 år"/>
    <x v="6"/>
    <x v="7"/>
    <n v="140"/>
  </r>
  <r>
    <s v="AKU-ledige"/>
    <x v="1"/>
    <s v="25-74 år"/>
    <x v="6"/>
    <x v="8"/>
    <n v="133"/>
  </r>
  <r>
    <s v="AKU-ledige"/>
    <x v="1"/>
    <s v="25-74 år"/>
    <x v="6"/>
    <x v="9"/>
    <n v="133"/>
  </r>
  <r>
    <s v="AKU-ledige"/>
    <x v="1"/>
    <s v="25-74 år"/>
    <x v="6"/>
    <x v="10"/>
    <n v="135"/>
  </r>
  <r>
    <s v="AKU-ledige"/>
    <x v="1"/>
    <s v="25-74 år"/>
    <x v="6"/>
    <x v="11"/>
    <n v="141"/>
  </r>
  <r>
    <s v="AKU-ledige"/>
    <x v="1"/>
    <s v="25-74 år"/>
    <x v="7"/>
    <x v="0"/>
    <n v="141"/>
  </r>
  <r>
    <s v="AKU-ledige"/>
    <x v="1"/>
    <s v="25-74 år"/>
    <x v="7"/>
    <x v="1"/>
    <n v="144"/>
  </r>
  <r>
    <s v="AKU-ledige"/>
    <x v="1"/>
    <s v="25-74 år"/>
    <x v="7"/>
    <x v="2"/>
    <n v="148"/>
  </r>
  <r>
    <s v="AKU-ledige"/>
    <x v="1"/>
    <s v="25-74 år"/>
    <x v="7"/>
    <x v="3"/>
    <n v="143"/>
  </r>
  <r>
    <s v="AKU-ledige"/>
    <x v="1"/>
    <s v="25-74 år"/>
    <x v="7"/>
    <x v="4"/>
    <n v="132"/>
  </r>
  <r>
    <s v="AKU-ledige"/>
    <x v="1"/>
    <s v="25-74 år"/>
    <x v="7"/>
    <x v="5"/>
    <n v="124"/>
  </r>
  <r>
    <s v="AKU-ledige"/>
    <x v="1"/>
    <s v="25-74 år"/>
    <x v="7"/>
    <x v="6"/>
    <n v="123"/>
  </r>
  <r>
    <s v="AKU-ledige"/>
    <x v="1"/>
    <s v="25-74 år"/>
    <x v="7"/>
    <x v="7"/>
    <n v="122"/>
  </r>
  <r>
    <s v="AKU-ledige"/>
    <x v="1"/>
    <s v="25-74 år"/>
    <x v="7"/>
    <x v="8"/>
    <n v="119"/>
  </r>
  <r>
    <s v="AKU-ledige"/>
    <x v="1"/>
    <s v="25-74 år"/>
    <x v="7"/>
    <x v="9"/>
    <n v="118"/>
  </r>
  <r>
    <s v="AKU-ledige"/>
    <x v="1"/>
    <s v="25-74 år"/>
    <x v="7"/>
    <x v="10"/>
    <n v="122"/>
  </r>
  <r>
    <s v="AKU-ledige"/>
    <x v="1"/>
    <s v="25-74 år"/>
    <x v="7"/>
    <x v="11"/>
    <n v="128"/>
  </r>
  <r>
    <s v="AKU-ledige"/>
    <x v="1"/>
    <s v="25-74 år"/>
    <x v="8"/>
    <x v="0"/>
    <n v="131"/>
  </r>
  <r>
    <s v="AKU-ledige"/>
    <x v="1"/>
    <s v="25-74 år"/>
    <x v="8"/>
    <x v="1"/>
    <n v="133"/>
  </r>
  <r>
    <s v="AKU-ledige"/>
    <x v="1"/>
    <s v="25-74 år"/>
    <x v="8"/>
    <x v="2"/>
    <n v="132"/>
  </r>
  <r>
    <s v="AKU-ledige"/>
    <x v="1"/>
    <s v="25-74 år"/>
    <x v="8"/>
    <x v="3"/>
    <n v="127"/>
  </r>
  <r>
    <s v="AKU-ledige"/>
    <x v="1"/>
    <s v="25-74 år"/>
    <x v="8"/>
    <x v="4"/>
    <n v="121"/>
  </r>
  <r>
    <s v="AKU-ledige"/>
    <x v="1"/>
    <s v="25-74 år"/>
    <x v="8"/>
    <x v="5"/>
    <n v="117"/>
  </r>
  <r>
    <s v="AKU-ledige"/>
    <x v="1"/>
    <s v="25-74 år"/>
    <x v="8"/>
    <x v="6"/>
    <n v="117"/>
  </r>
  <r>
    <s v="AKU-ledige"/>
    <x v="1"/>
    <s v="25-74 år"/>
    <x v="8"/>
    <x v="7"/>
    <n v="121"/>
  </r>
  <r>
    <s v="AKU-ledige"/>
    <x v="1"/>
    <s v="25-74 år"/>
    <x v="8"/>
    <x v="8"/>
    <n v="123"/>
  </r>
  <r>
    <s v="AKU-ledige"/>
    <x v="1"/>
    <s v="25-74 år"/>
    <x v="8"/>
    <x v="9"/>
    <n v="122"/>
  </r>
  <r>
    <s v="AKU-ledige"/>
    <x v="1"/>
    <s v="25-74 år"/>
    <x v="8"/>
    <x v="10"/>
    <n v="117"/>
  </r>
  <r>
    <s v="AKU-ledige"/>
    <x v="1"/>
    <s v="25-74 år"/>
    <x v="8"/>
    <x v="11"/>
    <n v="121"/>
  </r>
  <r>
    <s v="AKU-ledige"/>
    <x v="1"/>
    <s v="25-74 år"/>
    <x v="9"/>
    <x v="0"/>
    <n v="128"/>
  </r>
  <r>
    <s v="AKU-ledige"/>
    <x v="1"/>
    <s v="25-74 år"/>
    <x v="9"/>
    <x v="1"/>
    <n v="133"/>
  </r>
  <r>
    <s v="AKU-ledige"/>
    <x v="1"/>
    <s v="25-74 år"/>
    <x v="9"/>
    <x v="2"/>
    <n v="126"/>
  </r>
  <r>
    <s v="AKU-ledige"/>
    <x v="1"/>
    <s v="25-74 år"/>
    <x v="9"/>
    <x v="3"/>
    <n v="120"/>
  </r>
  <r>
    <s v="AKU-ledige"/>
    <x v="1"/>
    <s v="25-74 år"/>
    <x v="9"/>
    <x v="4"/>
    <n v="115"/>
  </r>
  <r>
    <s v="AKU-ledige"/>
    <x v="1"/>
    <s v="25-74 år"/>
    <x v="9"/>
    <x v="5"/>
    <n v="114"/>
  </r>
  <r>
    <s v="AKU-ledige"/>
    <x v="1"/>
    <s v="25-74 år"/>
    <x v="9"/>
    <x v="6"/>
    <n v="112"/>
  </r>
  <r>
    <s v="AKU-ledige"/>
    <x v="1"/>
    <s v="25-74 år"/>
    <x v="9"/>
    <x v="7"/>
    <n v="115"/>
  </r>
  <r>
    <s v="AKU-ledige"/>
    <x v="1"/>
    <s v="25-74 år"/>
    <x v="9"/>
    <x v="8"/>
    <n v="113"/>
  </r>
  <r>
    <s v="AKU-ledige"/>
    <x v="1"/>
    <s v="25-74 år"/>
    <x v="9"/>
    <x v="9"/>
    <n v="114"/>
  </r>
  <r>
    <s v="AKU-ledige"/>
    <x v="1"/>
    <s v="25-74 år"/>
    <x v="9"/>
    <x v="10"/>
    <n v="109"/>
  </r>
  <r>
    <s v="AKU-ledige"/>
    <x v="1"/>
    <s v="25-74 år"/>
    <x v="9"/>
    <x v="11"/>
    <n v="113"/>
  </r>
  <r>
    <s v="AKU-ledige"/>
    <x v="1"/>
    <s v="25-74 år"/>
    <x v="10"/>
    <x v="0"/>
    <n v="110"/>
  </r>
  <r>
    <s v="AKU-ledige"/>
    <x v="1"/>
    <s v="25-74 år"/>
    <x v="10"/>
    <x v="1"/>
    <n v="115"/>
  </r>
  <r>
    <s v="AKU-ledige"/>
    <x v="1"/>
    <s v="25-74 år"/>
    <x v="10"/>
    <x v="2"/>
    <n v="113"/>
  </r>
  <r>
    <s v="AKU-ledige"/>
    <x v="1"/>
    <s v="25-74 år"/>
    <x v="10"/>
    <x v="3"/>
    <n v="110"/>
  </r>
  <r>
    <s v="AKU-ledige"/>
    <x v="1"/>
    <s v="25-74 år"/>
    <x v="10"/>
    <x v="4"/>
    <n v="107"/>
  </r>
  <r>
    <s v="AKU-ledige"/>
    <x v="1"/>
    <s v="25-74 år"/>
    <x v="10"/>
    <x v="5"/>
    <n v="102"/>
  </r>
  <r>
    <s v="AKU-ledige"/>
    <x v="1"/>
    <s v="25-74 år"/>
    <x v="10"/>
    <x v="6"/>
    <n v="102"/>
  </r>
  <r>
    <s v="AKU-ledige"/>
    <x v="1"/>
    <s v="25-74 år"/>
    <x v="10"/>
    <x v="7"/>
    <n v="97"/>
  </r>
  <r>
    <s v="AKU-ledige"/>
    <x v="1"/>
    <s v="25-74 år"/>
    <x v="10"/>
    <x v="8"/>
    <n v="100"/>
  </r>
  <r>
    <s v="AKU-ledige"/>
    <x v="1"/>
    <s v="25-74 år"/>
    <x v="10"/>
    <x v="9"/>
    <n v="102"/>
  </r>
  <r>
    <s v="AKU-ledige"/>
    <x v="1"/>
    <s v="25-74 år"/>
    <x v="10"/>
    <x v="10"/>
    <n v="111"/>
  </r>
  <r>
    <s v="AKU-ledige"/>
    <x v="1"/>
    <s v="25-74 år"/>
    <x v="10"/>
    <x v="11"/>
    <n v="111"/>
  </r>
  <r>
    <s v="AKU-ledige"/>
    <x v="1"/>
    <s v="25-74 år"/>
    <x v="11"/>
    <x v="0"/>
    <n v="113"/>
  </r>
  <r>
    <s v="AKU-ledige"/>
    <x v="1"/>
    <s v="25-74 år"/>
    <x v="11"/>
    <x v="1"/>
    <n v="114"/>
  </r>
  <r>
    <s v="AKU-ledige"/>
    <x v="1"/>
    <s v="25-74 år"/>
    <x v="11"/>
    <x v="2"/>
    <n v="118"/>
  </r>
  <r>
    <s v="AKU-ledige"/>
    <x v="1"/>
    <s v="25-74 år"/>
    <x v="11"/>
    <x v="3"/>
    <n v="118"/>
  </r>
  <r>
    <s v="AKU-ledige"/>
    <x v="1"/>
    <s v="25-74 år"/>
    <x v="11"/>
    <x v="4"/>
    <n v="106"/>
  </r>
  <r>
    <s v="AKU-ledige"/>
    <x v="1"/>
    <s v="25-74 år"/>
    <x v="11"/>
    <x v="5"/>
    <n v="96"/>
  </r>
  <r>
    <s v="AKU-ledige"/>
    <x v="1"/>
    <s v="25-74 år"/>
    <x v="11"/>
    <x v="6"/>
    <n v="96"/>
  </r>
  <r>
    <s v="AKU-ledige"/>
    <x v="1"/>
    <s v="25-74 år"/>
    <x v="11"/>
    <x v="7"/>
    <n v="102"/>
  </r>
  <r>
    <s v="AKU-ledige"/>
    <x v="1"/>
    <s v="25-74 år"/>
    <x v="11"/>
    <x v="8"/>
    <n v="111"/>
  </r>
  <r>
    <s v="AKU-ledige"/>
    <x v="1"/>
    <s v="25-74 år"/>
    <x v="11"/>
    <x v="9"/>
    <n v="111"/>
  </r>
  <r>
    <s v="AKU-ledige"/>
    <x v="1"/>
    <s v="25-74 år"/>
    <x v="11"/>
    <x v="10"/>
    <n v="109"/>
  </r>
  <r>
    <s v="AKU-ledige"/>
    <x v="1"/>
    <s v="25-74 år"/>
    <x v="11"/>
    <x v="11"/>
    <n v="106"/>
  </r>
  <r>
    <s v="AKU-ledige"/>
    <x v="1"/>
    <s v="25-74 år"/>
    <x v="12"/>
    <x v="0"/>
    <n v="104"/>
  </r>
  <r>
    <s v="AKU-ledige"/>
    <x v="1"/>
    <s v="25-74 år"/>
    <x v="12"/>
    <x v="1"/>
    <n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E9021-AC56-4331-99BD-D71B141D6716}" name="Pivottabel2" cacheId="5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">
  <location ref="A3:B47" firstHeaderRow="1" firstDataRow="1" firstDataCol="1"/>
  <pivotFields count="4">
    <pivotField showAll="0"/>
    <pivotField axis="axisRow" showAll="0">
      <items count="6">
        <item h="1" x="0"/>
        <item x="1"/>
        <item x="2"/>
        <item x="3"/>
        <item x="4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2">
    <field x="1"/>
    <field x="2"/>
  </rowFields>
  <rowItems count="44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af Værdi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37335-3C1A-4182-A43C-35DD11ACF36D}" name="Pivottabel3" cacheId="1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">
  <location ref="A3:D164" firstHeaderRow="1" firstDataRow="2" firstDataCol="1"/>
  <pivotFields count="6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2">
    <field x="3"/>
    <field x="4"/>
  </rowFields>
  <rowItems count="16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/>
    </i>
    <i r="1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af Værdi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7DA821F8-AAB9-4636-92A3-181E5264BC20}" autoFormatId="16" applyNumberFormats="0" applyBorderFormats="0" applyFontFormats="0" applyPatternFormats="0" applyAlignmentFormats="0" applyWidthHeightFormats="0">
  <queryTableRefresh nextId="7">
    <queryTableFields count="6">
      <queryTableField id="1" name="beskæftigelsesstatus" tableColumnId="1"/>
      <queryTableField id="2" name="sæsonkorrigering" tableColumnId="2"/>
      <queryTableField id="3" name="alder" tableColumnId="3"/>
      <queryTableField id="4" name="År" tableColumnId="4"/>
      <queryTableField id="5" name="Måned" tableColumnId="5"/>
      <queryTableField id="6" name="Værdi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6F64065-F96B-4A83-99BE-41842146AC10}" autoFormatId="16" applyNumberFormats="0" applyBorderFormats="0" applyFontFormats="0" applyPatternFormats="0" applyAlignmentFormats="0" applyWidthHeightFormats="0">
  <queryTableRefresh nextId="5">
    <queryTableFields count="4">
      <queryTableField id="1" name="branche" tableColumnId="1"/>
      <queryTableField id="2" name="År" tableColumnId="2"/>
      <queryTableField id="3" name="Måned" tableColumnId="3"/>
      <queryTableField id="4" name="Værdi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4A70C6-8D4E-437E-BFE7-AD1F3449252B}" name="Tabel3" displayName="Tabel3" ref="A1:AZ17" totalsRowShown="0">
  <autoFilter ref="A1:AZ17" xr:uid="{1C055077-23E3-4BF9-98DB-71779B145F2A}"/>
  <tableColumns count="52">
    <tableColumn id="1" xr3:uid="{D16AABE3-CC23-44AF-B1BA-A62B8F7219AC}" name="branche"/>
    <tableColumn id="2" xr3:uid="{C46500B7-5780-4ED0-A07C-B87E140BCF98}" name="2016M01"/>
    <tableColumn id="3" xr3:uid="{A6260220-4EED-424A-AD23-0DEAAD4CDEC0}" name="2016M02"/>
    <tableColumn id="4" xr3:uid="{8680841E-7C4D-4468-B6A6-38F5D73D5FFD}" name="2016M03"/>
    <tableColumn id="5" xr3:uid="{2370808A-54B0-4468-B820-1B17E2B13A76}" name="2016M04"/>
    <tableColumn id="6" xr3:uid="{52112EC5-D4E4-4CCB-967F-8D427B43AF92}" name="2016M05"/>
    <tableColumn id="7" xr3:uid="{E5F61FA3-5908-4506-854F-970D80279BE1}" name="2016M06"/>
    <tableColumn id="8" xr3:uid="{FF3D9FDA-6D7B-457C-A447-0F5D88C25338}" name="2016M07"/>
    <tableColumn id="9" xr3:uid="{EC03A20A-EDAE-463F-8974-598FF4AC178A}" name="2016M08"/>
    <tableColumn id="10" xr3:uid="{F03D1AC2-328B-4C0E-9D6C-33BEDD8DD02B}" name="2016M09"/>
    <tableColumn id="11" xr3:uid="{22FEABA3-D393-4AAF-9805-8E2CDAAF6FC7}" name="2016M10"/>
    <tableColumn id="12" xr3:uid="{377902DC-2755-438F-8886-564A8177E32D}" name="2016M11"/>
    <tableColumn id="13" xr3:uid="{420C9E3E-5D2F-496C-8334-52A93ADEAF27}" name="2016M12"/>
    <tableColumn id="14" xr3:uid="{3142EF27-29AE-48C5-A07C-0E8FE4B53D1D}" name="2017M01"/>
    <tableColumn id="15" xr3:uid="{7460B487-E443-40A0-8480-EC3D3DF885DC}" name="2017M02"/>
    <tableColumn id="16" xr3:uid="{8DBC8A1F-8F9A-4D96-A9F6-1A9CB057B2BF}" name="2017M03"/>
    <tableColumn id="17" xr3:uid="{E4BEC203-4DE7-4A00-8B9C-01DD644CC97B}" name="2017M04"/>
    <tableColumn id="18" xr3:uid="{21C9899C-8762-461D-A3B9-4DBCE745152E}" name="2017M05"/>
    <tableColumn id="19" xr3:uid="{760A9F2A-3927-4879-A012-F1032FE64242}" name="2017M06"/>
    <tableColumn id="20" xr3:uid="{831CC571-D76A-4E18-B44A-27CFB1039278}" name="2017M07"/>
    <tableColumn id="21" xr3:uid="{F4127F79-8890-41CF-BF77-498EACE25DA8}" name="2017M08"/>
    <tableColumn id="22" xr3:uid="{70465DFB-D515-48DD-912E-02A435DFD4F4}" name="2017M09"/>
    <tableColumn id="23" xr3:uid="{71594B1E-2CAC-48B9-9D33-BF2082CB97DF}" name="2017M10"/>
    <tableColumn id="24" xr3:uid="{1F37F18D-8D32-4E3A-AA9B-92F4D3249A69}" name="2017M11"/>
    <tableColumn id="25" xr3:uid="{E5BEE620-3A7A-4F54-AB72-56336F7E3AF6}" name="2017M12"/>
    <tableColumn id="26" xr3:uid="{5442B578-AEB5-46D9-AFBB-8F403798213C}" name="2018M01"/>
    <tableColumn id="27" xr3:uid="{938F371F-9CBC-4233-9915-7E7D3DCD9DA1}" name="2018M02"/>
    <tableColumn id="28" xr3:uid="{96354DDC-643D-4153-915A-FCC593238B54}" name="2018M03"/>
    <tableColumn id="29" xr3:uid="{EFDC0968-8A5A-4D4E-BF42-21FE6258C04B}" name="2018M04"/>
    <tableColumn id="30" xr3:uid="{EF188B90-E374-4FF0-A121-E40237BF8477}" name="2018M05"/>
    <tableColumn id="31" xr3:uid="{2DBE07A8-73A3-42EE-8CFC-472DDCE19A47}" name="2018M06"/>
    <tableColumn id="32" xr3:uid="{2EFEC485-C33F-414F-90A1-C3DA8D52DA69}" name="2018M07"/>
    <tableColumn id="33" xr3:uid="{63C6B45E-63A8-4317-A430-B2312C7A1B79}" name="2018M08"/>
    <tableColumn id="34" xr3:uid="{39FAA071-F6A3-4AF6-A6CD-605046440895}" name="2018M09"/>
    <tableColumn id="35" xr3:uid="{D2511D27-BBB6-4C10-ADDC-19DD934AB5D0}" name="2018M10"/>
    <tableColumn id="36" xr3:uid="{EC6B59E5-F17F-4146-B09F-353975FFBDDD}" name="2018M11"/>
    <tableColumn id="37" xr3:uid="{CAD2FA92-E778-45AB-8F62-787C04B8EA0D}" name="2018M12"/>
    <tableColumn id="38" xr3:uid="{FBD6B12F-0F67-43A6-9C48-51C68D4FD9CA}" name="2019M01"/>
    <tableColumn id="39" xr3:uid="{33E0B288-BC56-4D5A-8170-7BCEF304A688}" name="2019M02"/>
    <tableColumn id="40" xr3:uid="{848C5A92-D615-45DD-AFAD-1C097F3358A4}" name="2019M03"/>
    <tableColumn id="41" xr3:uid="{A9F4B18A-9C47-462A-8547-3999BC4F7189}" name="2019M04"/>
    <tableColumn id="42" xr3:uid="{8ABE8739-B43F-4045-A8CF-AA24860D06A6}" name="2019M05"/>
    <tableColumn id="43" xr3:uid="{9D518B31-2D14-4B6C-810D-A450D405575C}" name="2019M06"/>
    <tableColumn id="44" xr3:uid="{38A5425F-E8CB-4AC6-8418-0658C99EE616}" name="2019M07"/>
    <tableColumn id="45" xr3:uid="{A97DAF75-D6D3-4CDF-8D8E-BE259747FE39}" name="2019M08"/>
    <tableColumn id="46" xr3:uid="{072FAE1F-F7DD-4FFB-BF3D-BFFFF46C1D4B}" name="2019M09"/>
    <tableColumn id="47" xr3:uid="{1DEB6C30-B18F-4CC1-A75D-2AA29CC317A2}" name="2019M10"/>
    <tableColumn id="48" xr3:uid="{AFDCEF9B-E209-4956-94CD-A697BB4C5239}" name="2019M11"/>
    <tableColumn id="49" xr3:uid="{F6885809-0115-4C11-8FCB-802A8D16BAFD}" name="2019M12"/>
    <tableColumn id="50" xr3:uid="{C1566AEE-023D-48EE-AD82-CAE7B925172C}" name="2020M01"/>
    <tableColumn id="51" xr3:uid="{4C6D8499-D268-4E65-86C9-007306A2E600}" name="2020M02"/>
    <tableColumn id="52" xr3:uid="{402DBE8D-FC8D-465D-89CB-ED78E842C024}" name="2020M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1D89F-C313-43F0-A5FE-0F8ED0A6B0E3}" name="Tabel1" displayName="Tabel1" ref="A2:W12" totalsRowShown="0">
  <autoFilter ref="A2:W12" xr:uid="{32962E80-1F7A-49DF-91D7-B595B0170B0C}"/>
  <sortState xmlns:xlrd2="http://schemas.microsoft.com/office/spreadsheetml/2017/richdata2" ref="D3:J12">
    <sortCondition ref="D2:D12"/>
  </sortState>
  <tableColumns count="23">
    <tableColumn id="8" xr3:uid="{ADB2DAE4-BBC3-45AD-ACED-D3948D9D37E5}" name="Index"/>
    <tableColumn id="9" xr3:uid="{C2715DF5-D157-46DD-87F0-638207F99932}" name="revIndex"/>
    <tableColumn id="10" xr3:uid="{B84D90F0-0B15-49AD-8D43-B419232D2519}" name="Alder">
      <calculatedColumnFormula>Tabel1[[#This Row],[Min. Alder]]&amp;"-"&amp;Tabel1[[#This Row],[Max alder]]&amp; " år"</calculatedColumnFormula>
    </tableColumn>
    <tableColumn id="1" xr3:uid="{DF0D27AF-F690-4733-A984-92B060FD43A1}" name="Min. Alder"/>
    <tableColumn id="2" xr3:uid="{2ED5763A-32E8-4876-8570-8FA59F6314EA}" name="Max alder"/>
    <tableColumn id="3" xr3:uid="{39655907-4CC7-4857-A1C7-BC735F989093}" name="Antal"/>
    <tableColumn id="4" xr3:uid="{A1110048-D559-4E0C-BE47-5F8B1799DEDF}" name="Døde"/>
    <tableColumn id="5" xr3:uid="{64B4E0F5-BA57-46B0-84B1-694D26F704F4}" name="m. underrap." dataDxfId="15">
      <calculatedColumnFormula>Tabel1[[#This Row],[Døde %]]/($H$16*$H$14^(Tabel1[[#This Row],[revIndex]]*$H$15))</calculatedColumnFormula>
    </tableColumn>
    <tableColumn id="6" xr3:uid="{5CC4159A-928D-4437-B8A0-A4F1EE87EC76}" name="% af sum">
      <calculatedColumnFormula>Tabel1[[#This Row],[Antal]]/SUM(Tabel1[Antal])</calculatedColumnFormula>
    </tableColumn>
    <tableColumn id="7" xr3:uid="{3CD50B61-D43F-4199-AF65-C8EF11B706DC}" name="Døde %"/>
    <tableColumn id="11" xr3:uid="{646196AD-8A75-4703-B55E-8281E84CB381}" name="Nedgang ift. grn.forløb (total)_x000a_venstre akse" dataDxfId="17" dataCellStyle="Procent">
      <calculatedColumnFormula>Tabel1[[#This Row],[m. underrap.]]-Tabel1[[#This Row],[Døde %]]</calculatedColumnFormula>
    </tableColumn>
    <tableColumn id="12" xr3:uid="{F45B7AAE-395F-41C3-9290-1B1BD51E124B}" name="Nedgang ift grn.forløb (%)_x000a_højre akse" dataDxfId="16" dataCellStyle="Procent">
      <calculatedColumnFormula>-(1-Tabel1[[#This Row],[m. underrap.]]/Tabel1[[#This Row],[Døde %]])</calculatedColumnFormula>
    </tableColumn>
    <tableColumn id="13" xr3:uid="{C600716F-E83B-46AC-8BB8-6F1ED03E1E91}" name="80% smittede" dataDxfId="14">
      <calculatedColumnFormula>Tabel1[[#This Row],[Antal]]*$N$14</calculatedColumnFormula>
    </tableColumn>
    <tableColumn id="14" xr3:uid="{308A2F98-1EF7-442D-835F-BE693A89F9BA}" name="80% m. underrap." dataDxfId="13">
      <calculatedColumnFormula>Tabel1[[#This Row],[80% smittede]]*Tabel1[[#This Row],[m. underrap.]]</calculatedColumnFormula>
    </tableColumn>
    <tableColumn id="15" xr3:uid="{1DD75CBB-87B8-4813-BD7F-C883EF60344E}" name="Døde grn." dataDxfId="12">
      <calculatedColumnFormula>Tabel1[[#This Row],[80% smittede]]*Tabel1[[#This Row],[Døde %]]</calculatedColumnFormula>
    </tableColumn>
    <tableColumn id="16" xr3:uid="{1BA828B3-4C48-4976-A557-5F84BC2EA0F7}" name="Aldersvægt" dataDxfId="9">
      <calculatedColumnFormula>$Q$14*Tabel1[[#This Row],[revIndex]]^$Q$15</calculatedColumnFormula>
    </tableColumn>
    <tableColumn id="17" xr3:uid="{2B56E0BC-A959-477A-BE1D-F8E9EC51C9A5}" name="opjustering" dataDxfId="11">
      <calculatedColumnFormula>(1+Tabel1[[#This Row],[Aldersvægt]]/SUM(Tabel1[Aldersvægt]))*Tabel1[[#This Row],[% af sum]]</calculatedColumnFormula>
    </tableColumn>
    <tableColumn id="18" xr3:uid="{480DFD10-1DBA-48ED-853B-CA6775FBA5C0}" name="Nyt tal" dataDxfId="10">
      <calculatedColumnFormula>Tabel1[[#This Row],[opjustering]]/SUM(Tabel1[opjustering])</calculatedColumnFormula>
    </tableColumn>
    <tableColumn id="19" xr3:uid="{A5FB586F-7D26-46D5-B084-AD5F9A067048}" name="80% ny" dataDxfId="4">
      <calculatedColumnFormula>Tabel1[[#This Row],[Nyt tal]]*SUM(Tabel1[Antal])*80%</calculatedColumnFormula>
    </tableColumn>
    <tableColumn id="20" xr3:uid="{6EA97F2D-5CAC-425B-A253-9BFA884D25D6}" name="Kolonne1" dataDxfId="8">
      <calculatedColumnFormula>Tabel1[[#This Row],[80% ny]]&gt;Tabel1[[#This Row],[Antal]]</calculatedColumnFormula>
    </tableColumn>
    <tableColumn id="21" xr3:uid="{1021ED4D-5C17-4F8E-AC4B-B44FC0C5E073}" name="Døde efter korrekttion" dataDxfId="7">
      <calculatedColumnFormula>Tabel1[[#This Row],[80% ny]]*Tabel1[[#This Row],[m. underrap.]]</calculatedColumnFormula>
    </tableColumn>
    <tableColumn id="22" xr3:uid="{41045B26-AEB5-42B9-875E-E964159E08FD}" name="Døde før korrektion" dataDxfId="6">
      <calculatedColumnFormula>Tabel1[[#This Row],[Døde %]]*Tabel1[[#This Row],[80% ny]]</calculatedColumnFormula>
    </tableColumn>
    <tableColumn id="23" xr3:uid="{E0AFAAF7-E009-4027-A017-7A1A37278A9C}" name="Kolonne2" dataDxfId="5">
      <calculatedColumnFormula>Tabel1[[#This Row],[Antal]]-Tabel1[[#This Row],[80% ny]]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CC41CC-56BA-419B-B991-2F2649F56961}" name="Tabel5_2" displayName="Tabel5_2" ref="A1:F877" tableType="queryTable" totalsRowShown="0">
  <autoFilter ref="A1:F877" xr:uid="{BCCAE9D1-44B4-4D45-9AAA-C9E86DF18011}"/>
  <tableColumns count="6">
    <tableColumn id="1" xr3:uid="{70D65340-58FC-4A18-8C58-F5882407FFE9}" uniqueName="1" name="beskæftigelsesstatus" queryTableFieldId="1" dataDxfId="2"/>
    <tableColumn id="2" xr3:uid="{9D1AA458-4CE6-470B-99FA-8E6B38468646}" uniqueName="2" name="sæsonkorrigering" queryTableFieldId="2" dataDxfId="1"/>
    <tableColumn id="3" xr3:uid="{105E899D-6582-4C4D-9036-D6A5D2602D99}" uniqueName="3" name="alder" queryTableFieldId="3" dataDxfId="0"/>
    <tableColumn id="4" xr3:uid="{D53EEFF1-797A-4AE6-8DC9-68BBFF8975AF}" uniqueName="4" name="År" queryTableFieldId="4"/>
    <tableColumn id="5" xr3:uid="{FDB067D4-BCCF-4EC4-B9B6-037B12800CE4}" uniqueName="5" name="Måned" queryTableFieldId="5"/>
    <tableColumn id="6" xr3:uid="{47265977-560D-4EA4-B2CC-2C78328461EE}" uniqueName="6" name="Værdi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FD885-59F2-4733-961E-A97592EA16AB}" name="Tabel5" displayName="Tabel5" ref="A1:ET7" totalsRowShown="0">
  <autoFilter ref="A1:ET7" xr:uid="{6B1915B5-79DE-4361-A686-7879F8591E76}"/>
  <tableColumns count="150">
    <tableColumn id="1" xr3:uid="{843B7AE6-E016-4D74-BE3D-92F5BCB5DF0F}" name="beskæftigelsesstatus"/>
    <tableColumn id="2" xr3:uid="{7F9C1108-1027-45A3-9830-8D50AF7CDFCF}" name="sæsonkorrigering"/>
    <tableColumn id="3" xr3:uid="{CFCB1FAC-C855-401C-9759-0424E8DE850B}" name="alder"/>
    <tableColumn id="4" xr3:uid="{7015AA47-88F7-4B45-BF9A-DDDA29C8EF3D}" name="2008M01"/>
    <tableColumn id="5" xr3:uid="{3B817E77-B366-487D-ABB9-1AB00154E4A4}" name="2008M02"/>
    <tableColumn id="6" xr3:uid="{1F59562E-B63B-4FAD-B665-52D741DE7334}" name="2008M03"/>
    <tableColumn id="7" xr3:uid="{1F2B6CE9-1670-4703-85B7-B88F05CA7220}" name="2008M04"/>
    <tableColumn id="8" xr3:uid="{3744920E-E493-42DD-B083-25728312E53F}" name="2008M05"/>
    <tableColumn id="9" xr3:uid="{B8BD586B-2057-4A52-BC1D-DD10F8B4744C}" name="2008M06"/>
    <tableColumn id="10" xr3:uid="{C5E79B86-B4F3-4121-A4D6-19DE6C28947F}" name="2008M07"/>
    <tableColumn id="11" xr3:uid="{7213794F-FEA2-4E77-9A1E-0D5B5BA20D4E}" name="2008M08"/>
    <tableColumn id="12" xr3:uid="{3502E1A7-7556-4102-8092-5CE9908A53E3}" name="2008M09"/>
    <tableColumn id="13" xr3:uid="{2D820A59-2411-4E71-9B96-A58B7C88A6F3}" name="2008M10"/>
    <tableColumn id="14" xr3:uid="{A22AD7E9-14D2-4FCB-80FC-7E3224B5AACD}" name="2008M11"/>
    <tableColumn id="15" xr3:uid="{5E7032A2-4BBC-46CF-AC78-6A8625DDD586}" name="2008M12"/>
    <tableColumn id="16" xr3:uid="{87031B93-82CD-4701-ACD3-EACA17823ABF}" name="2009M01"/>
    <tableColumn id="17" xr3:uid="{78574E6D-9CF9-4B04-B4BF-02DC267A941E}" name="2009M02"/>
    <tableColumn id="18" xr3:uid="{33A86D9D-BC95-483E-84FA-127F46A55BDF}" name="2009M03"/>
    <tableColumn id="19" xr3:uid="{8F07DB5F-B4C8-44DC-8397-5BAA1C2C9D86}" name="2009M04"/>
    <tableColumn id="20" xr3:uid="{93B76F96-4B80-42E5-BE02-9E609265D322}" name="2009M05"/>
    <tableColumn id="21" xr3:uid="{7809334C-312D-4001-AF94-A06FE41BFCC4}" name="2009M06"/>
    <tableColumn id="22" xr3:uid="{9F746505-3152-4589-B92C-467A40CF6C73}" name="2009M07"/>
    <tableColumn id="23" xr3:uid="{6DBED291-1B16-49A3-8C2C-85F8707EA38E}" name="2009M08"/>
    <tableColumn id="24" xr3:uid="{48ACFD1D-36FF-4C78-A1AA-F855D7060BF2}" name="2009M09"/>
    <tableColumn id="25" xr3:uid="{2723FD57-5645-484A-8255-06FFE6229245}" name="2009M10"/>
    <tableColumn id="26" xr3:uid="{AD83C3DD-9A9F-4929-B53C-350D30C5F26E}" name="2009M11"/>
    <tableColumn id="27" xr3:uid="{CF17C903-2F0A-4F7E-8B63-E0917D0509FD}" name="2009M12"/>
    <tableColumn id="28" xr3:uid="{6121CB30-64BF-41A8-BBBC-189F8C5F99CF}" name="2010M01"/>
    <tableColumn id="29" xr3:uid="{2862403E-36EB-4763-9CA8-C5B3289EBB66}" name="2010M02"/>
    <tableColumn id="30" xr3:uid="{C3C94B37-8EF3-4155-8C66-E779211B06E5}" name="2010M03"/>
    <tableColumn id="31" xr3:uid="{B18FD907-E822-4BA2-A142-1F3A10A4A93E}" name="2010M04"/>
    <tableColumn id="32" xr3:uid="{1177290C-158C-4B92-B752-B6383999528E}" name="2010M05"/>
    <tableColumn id="33" xr3:uid="{357C3ECF-7BF7-4EFD-B6B1-D4751AF2BB5A}" name="2010M06"/>
    <tableColumn id="34" xr3:uid="{0C03A183-8AA8-4039-B0E4-5975CFCB2821}" name="2010M07"/>
    <tableColumn id="35" xr3:uid="{21FEA0DB-6459-48BC-967B-118251EE3899}" name="2010M08"/>
    <tableColumn id="36" xr3:uid="{1EB36406-DAFA-44DC-86EB-6BE41771686F}" name="2010M09"/>
    <tableColumn id="37" xr3:uid="{B178B2CC-1B85-46A0-BFCD-B9B653B787CA}" name="2010M10"/>
    <tableColumn id="38" xr3:uid="{C7427141-2D35-441F-B5C4-2BF26B0FAC21}" name="2010M11"/>
    <tableColumn id="39" xr3:uid="{EC3938EA-7800-4DB5-8337-26835A530D2D}" name="2010M12"/>
    <tableColumn id="40" xr3:uid="{30CC8A2B-EA87-4B8A-B1E7-9B95C5884708}" name="2011M01"/>
    <tableColumn id="41" xr3:uid="{BA50CB23-C603-4CC6-8089-09E56D4E141D}" name="2011M02"/>
    <tableColumn id="42" xr3:uid="{CA7E1797-AB4A-4525-9BAA-46E36FF764D3}" name="2011M03"/>
    <tableColumn id="43" xr3:uid="{3B62A1D3-B622-49C0-BC44-A8C360670864}" name="2011M04"/>
    <tableColumn id="44" xr3:uid="{F1C29676-79F4-4A2F-B2CE-1B778D4776AF}" name="2011M05"/>
    <tableColumn id="45" xr3:uid="{D9375809-55F7-4501-9DEC-B8823B04DAD5}" name="2011M06"/>
    <tableColumn id="46" xr3:uid="{75EA2F3E-E68F-4C5B-A4B3-DB8C88FF1C29}" name="2011M07"/>
    <tableColumn id="47" xr3:uid="{DDA9820F-BFA4-4BEE-ACC6-5FF9E1382F37}" name="2011M08"/>
    <tableColumn id="48" xr3:uid="{8DB8743C-C322-4C17-B3F4-928A39C0033E}" name="2011M09"/>
    <tableColumn id="49" xr3:uid="{DF4FD0D6-6440-45EF-8ACA-16E69BA0C09F}" name="2011M10"/>
    <tableColumn id="50" xr3:uid="{7BCABAAE-5EC1-4570-B957-6B939624ED79}" name="2011M11"/>
    <tableColumn id="51" xr3:uid="{50C0AC70-E268-4F84-A1B0-5A431C716D3B}" name="2011M12"/>
    <tableColumn id="52" xr3:uid="{057E3B0C-D6CC-48FE-92F5-1F4A83A5E212}" name="2012M01"/>
    <tableColumn id="53" xr3:uid="{1902F535-2AA1-46FA-A41E-24D3BBC4190C}" name="2012M02"/>
    <tableColumn id="54" xr3:uid="{030EF303-0DCC-4B3C-8864-4DAFD1474657}" name="2012M03"/>
    <tableColumn id="55" xr3:uid="{9643805F-DA08-4F8B-B57E-6CD3C018CC3E}" name="2012M04"/>
    <tableColumn id="56" xr3:uid="{9DBAFA33-495D-4CA2-9461-FD0516828C56}" name="2012M05"/>
    <tableColumn id="57" xr3:uid="{51DC8B26-D96C-4D1F-8C5D-F6AA35E67B84}" name="2012M06"/>
    <tableColumn id="58" xr3:uid="{EF8103FF-F210-4C12-A366-095AA6928084}" name="2012M07"/>
    <tableColumn id="59" xr3:uid="{CC15B7DD-FF1A-45F1-BAF2-B43B0B09FF62}" name="2012M08"/>
    <tableColumn id="60" xr3:uid="{24181A4F-54E3-4E77-9F2F-757BB224CF5A}" name="2012M09"/>
    <tableColumn id="61" xr3:uid="{EF72FE06-61F0-4E7F-92C9-23F73280EDCE}" name="2012M10"/>
    <tableColumn id="62" xr3:uid="{AE6608D5-88CF-4465-BDF9-D9DD5B8EB17A}" name="2012M11"/>
    <tableColumn id="63" xr3:uid="{194A7F17-209C-437E-9B76-80CCD0C6FE6C}" name="2012M12"/>
    <tableColumn id="64" xr3:uid="{916DF096-B7E0-4F3A-A5EF-D0E84C0D2EE7}" name="2013M01"/>
    <tableColumn id="65" xr3:uid="{9A2717A4-A7E6-4874-9C7E-E185B9CB6D3A}" name="2013M02"/>
    <tableColumn id="66" xr3:uid="{0F5347F9-8FCC-4CFB-A375-0C2A972CC351}" name="2013M03"/>
    <tableColumn id="67" xr3:uid="{FD0B1B03-1B2C-4090-BF0E-094EE111EB26}" name="2013M04"/>
    <tableColumn id="68" xr3:uid="{CC9BA4B3-8278-4FDC-8FFE-14E2683001A6}" name="2013M05"/>
    <tableColumn id="69" xr3:uid="{65FFD3CF-C41A-4B28-9561-FFC738275F21}" name="2013M06"/>
    <tableColumn id="70" xr3:uid="{E28BA829-BBAF-42D0-9CE6-7A0C027B2BEF}" name="2013M07"/>
    <tableColumn id="71" xr3:uid="{8F4D583F-D1B1-4079-87E5-44A9A25ABE21}" name="2013M08"/>
    <tableColumn id="72" xr3:uid="{3CF9ECE5-2282-448E-9F6F-F954C171ADFD}" name="2013M09"/>
    <tableColumn id="73" xr3:uid="{67F96504-3C94-4653-B399-77B4D3F7F6FD}" name="2013M10"/>
    <tableColumn id="74" xr3:uid="{15E58319-CC6B-440E-9317-C2DA66A93060}" name="2013M11"/>
    <tableColumn id="75" xr3:uid="{FCAA114C-DA13-4269-9E55-64E041F1E5DA}" name="2013M12"/>
    <tableColumn id="76" xr3:uid="{7B22DA59-46E1-487C-A595-5486467707E6}" name="2014M01"/>
    <tableColumn id="77" xr3:uid="{476D4A1F-EA19-4D17-8F8E-3B712FBD0612}" name="2014M02"/>
    <tableColumn id="78" xr3:uid="{43235C3B-F934-4723-B9D7-4C8A52072E42}" name="2014M03"/>
    <tableColumn id="79" xr3:uid="{8A5DC402-A78A-4D03-B128-8FD597373CB3}" name="2014M04"/>
    <tableColumn id="80" xr3:uid="{865B283F-6DBF-450A-8455-C31CE06D850B}" name="2014M05"/>
    <tableColumn id="81" xr3:uid="{981A3193-6C25-4318-AA73-76BF81125744}" name="2014M06"/>
    <tableColumn id="82" xr3:uid="{42C32A5B-A47A-4017-91B7-963E4681D826}" name="2014M07"/>
    <tableColumn id="83" xr3:uid="{C4FE9221-3141-4431-8E26-E4D76A34E5CB}" name="2014M08"/>
    <tableColumn id="84" xr3:uid="{4CC12B90-53AC-4B6A-AE74-3B279852FCD4}" name="2014M09"/>
    <tableColumn id="85" xr3:uid="{6B42E447-8593-432D-91C2-13DF4241F321}" name="2014M10"/>
    <tableColumn id="86" xr3:uid="{51FFB655-2EB8-4F9A-A55E-621680817328}" name="2014M11"/>
    <tableColumn id="87" xr3:uid="{F6F208CC-B3D6-4EE7-A505-DF1D1FAD55E7}" name="2014M12"/>
    <tableColumn id="88" xr3:uid="{596F70BB-9FE7-44D3-BBC9-732ADBFF4DDC}" name="2015M01"/>
    <tableColumn id="89" xr3:uid="{089274C7-02D7-4905-ACA3-B752E89AD0A8}" name="2015M02"/>
    <tableColumn id="90" xr3:uid="{9146DA19-A5F4-467E-A00D-CB84D8FE5D2A}" name="2015M03"/>
    <tableColumn id="91" xr3:uid="{F34E024B-6A32-415D-8F0A-889F6EC68B78}" name="2015M04"/>
    <tableColumn id="92" xr3:uid="{62A1E09F-1B3E-45B7-96ED-604A0AFADE57}" name="2015M05"/>
    <tableColumn id="93" xr3:uid="{5F6988C5-2028-4CFE-B017-D793517CC5A0}" name="2015M06"/>
    <tableColumn id="94" xr3:uid="{7A5F40D4-983E-4586-8F1E-C706F9174897}" name="2015M07"/>
    <tableColumn id="95" xr3:uid="{315DC9AB-E5E4-4ECA-B407-57B1F1C07313}" name="2015M08"/>
    <tableColumn id="96" xr3:uid="{60F3A8A3-BA6C-4CDD-8D0C-0D01BF647E3A}" name="2015M09"/>
    <tableColumn id="97" xr3:uid="{00C23948-541A-4CC7-81AC-3AE4E9D68DD7}" name="2015M10"/>
    <tableColumn id="98" xr3:uid="{3B83EC1A-F7E2-4459-BCC2-CB2A95382E27}" name="2015M11"/>
    <tableColumn id="99" xr3:uid="{B823B113-1C1E-4DA0-9B48-663B30E24E69}" name="2015M12"/>
    <tableColumn id="100" xr3:uid="{77128B61-62D9-4426-A044-CEDF73C5AA94}" name="2016M01"/>
    <tableColumn id="101" xr3:uid="{A8B52572-59CD-4C7F-AD6E-A5A4FCA55D51}" name="2016M02"/>
    <tableColumn id="102" xr3:uid="{43B44FFE-DEB5-469F-B06D-E8D6C15AB72B}" name="2016M03"/>
    <tableColumn id="103" xr3:uid="{F9616B9F-362E-41AC-A4F4-ACF03E430856}" name="2016M04"/>
    <tableColumn id="104" xr3:uid="{BCDF1E7F-F4E4-43B7-B4F0-C7DC2EB14BDE}" name="2016M05"/>
    <tableColumn id="105" xr3:uid="{E20126EF-3D9A-481E-9576-B1893E77B241}" name="2016M06"/>
    <tableColumn id="106" xr3:uid="{22C6E911-738C-4338-9A98-D8503E3188B6}" name="2016M07"/>
    <tableColumn id="107" xr3:uid="{E510EB8C-FF3C-4C77-B8C7-D71AD4883966}" name="2016M08"/>
    <tableColumn id="108" xr3:uid="{B6CEFE63-3122-4B33-9C9A-BB74A6F1F0F9}" name="2016M09"/>
    <tableColumn id="109" xr3:uid="{B8B7715A-1441-46EC-975D-D008D409DE3B}" name="2016M10"/>
    <tableColumn id="110" xr3:uid="{4C4EEB27-D804-4D24-A7BB-92671DC22151}" name="2016M11"/>
    <tableColumn id="111" xr3:uid="{AF1A4BED-1490-4505-A4BA-2B584D74D11D}" name="2016M12"/>
    <tableColumn id="112" xr3:uid="{04F47439-DE1E-417D-8708-447B2D088CFA}" name="2017M01"/>
    <tableColumn id="113" xr3:uid="{6F5D601C-C458-4FFE-9F8B-AEF653033936}" name="2017M02"/>
    <tableColumn id="114" xr3:uid="{536045AF-EAC0-42C2-B1D5-04C0988D3289}" name="2017M03"/>
    <tableColumn id="115" xr3:uid="{0C0786FB-B25F-466C-82A5-CD57101DE0DD}" name="2017M04"/>
    <tableColumn id="116" xr3:uid="{51186D7D-8FD5-4FE4-9F1B-E92735985B6F}" name="2017M05"/>
    <tableColumn id="117" xr3:uid="{09E5C5E8-7D29-476B-BA6D-DB184ECCE00E}" name="2017M06"/>
    <tableColumn id="118" xr3:uid="{B7B9C08B-07D2-4F2E-B12C-5A9A44F24693}" name="2017M07"/>
    <tableColumn id="119" xr3:uid="{947D43ED-7897-44DA-8807-6B8685647EF3}" name="2017M08"/>
    <tableColumn id="120" xr3:uid="{3C528C54-BCF6-4C63-B61C-7096FA5EDAE8}" name="2017M09"/>
    <tableColumn id="121" xr3:uid="{C138ACE7-21D7-455A-8D28-757B3094B161}" name="2017M10"/>
    <tableColumn id="122" xr3:uid="{64F0CFAB-99A4-4521-8B6A-6DE0F542A798}" name="2017M11"/>
    <tableColumn id="123" xr3:uid="{0D9D24AF-C0B8-4B28-A065-5071AB7BE395}" name="2017M12"/>
    <tableColumn id="124" xr3:uid="{E5E1D7DD-306B-473B-9F0A-4AA5EB79163A}" name="2018M01"/>
    <tableColumn id="125" xr3:uid="{F0DE2D62-0E3A-4E4F-A9CD-7773D22A57D6}" name="2018M02"/>
    <tableColumn id="126" xr3:uid="{4A8ADFF6-41C7-48AB-8E8D-F256044F4619}" name="2018M03"/>
    <tableColumn id="127" xr3:uid="{4975274B-7E85-43E6-ABF1-08CF02F87B63}" name="2018M04"/>
    <tableColumn id="128" xr3:uid="{475D82B1-EE9B-4CAB-A172-CD678494F1BB}" name="2018M05"/>
    <tableColumn id="129" xr3:uid="{BC975F3B-8351-4E35-9BBC-D34C59A78796}" name="2018M06"/>
    <tableColumn id="130" xr3:uid="{458C3E61-9B16-48CF-BF24-EFB46D083A32}" name="2018M07"/>
    <tableColumn id="131" xr3:uid="{9E66C8B5-1F8E-4ABC-B7CA-543783226CCE}" name="2018M08"/>
    <tableColumn id="132" xr3:uid="{D51DB791-94FF-4247-BAC5-A4A88BB0598A}" name="2018M09"/>
    <tableColumn id="133" xr3:uid="{F22AF937-43C8-4E44-9A1D-3D5B249BFE21}" name="2018M10"/>
    <tableColumn id="134" xr3:uid="{718C77A3-480C-4C3A-824F-BE519A5D14B6}" name="2018M11"/>
    <tableColumn id="135" xr3:uid="{EF67B03A-36D7-4C1A-9914-B0328F354679}" name="2018M12"/>
    <tableColumn id="136" xr3:uid="{271493AB-F208-4DA7-9E84-DE2D7CB86A33}" name="2019M01"/>
    <tableColumn id="137" xr3:uid="{524CFD2F-B589-42A7-8B72-460BB57B889D}" name="2019M02"/>
    <tableColumn id="138" xr3:uid="{9EEF3307-3927-408C-B1E1-1590DD96F050}" name="2019M03"/>
    <tableColumn id="139" xr3:uid="{B835E885-8614-421D-AF56-09ACEBD0278F}" name="2019M04"/>
    <tableColumn id="140" xr3:uid="{638C7182-8E69-4C71-8A5D-AD0078221355}" name="2019M05"/>
    <tableColumn id="141" xr3:uid="{E8579354-A700-4C24-9710-CB05D79D0497}" name="2019M06"/>
    <tableColumn id="142" xr3:uid="{2635DBF1-52C0-441A-A876-911D3AA5E2E9}" name="2019M07"/>
    <tableColumn id="143" xr3:uid="{0C98AA2B-2C5C-419B-8C48-409DAC908424}" name="2019M08"/>
    <tableColumn id="144" xr3:uid="{73510C17-E3CF-4080-86A4-A1670B3579AA}" name="2019M09"/>
    <tableColumn id="145" xr3:uid="{222A014A-30C0-43E0-8E0C-D6BA46DD82B7}" name="2019M10"/>
    <tableColumn id="146" xr3:uid="{2E8FF1A6-DD89-4FC7-93CF-AAB0A170EAD2}" name="2019M11"/>
    <tableColumn id="147" xr3:uid="{AC789685-73BA-44AB-800A-E655A7FAF17E}" name="2019M12"/>
    <tableColumn id="148" xr3:uid="{7E7D0D5D-2E4D-4981-A013-9649D13EFAF8}" name="2020M01"/>
    <tableColumn id="149" xr3:uid="{54B75D23-B586-4E68-A469-AAC75DEFEC1A}" name="2020M02"/>
    <tableColumn id="150" xr3:uid="{2A98D0C0-5C49-4EC9-8767-1A8F53F26241}" name="Kolonne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6BD9-C7C1-4E6E-ABCB-39745F3B6D5D}" name="Tabel3_2" displayName="Tabel3_2" ref="A1:D817" tableType="queryTable" totalsRowShown="0">
  <autoFilter ref="A1:D817" xr:uid="{805B32AB-470E-44F5-8731-D5FC5072B837}"/>
  <tableColumns count="4">
    <tableColumn id="1" xr3:uid="{84D9A342-C2FD-4DF8-8155-60F2085AD2F0}" uniqueName="1" name="branche" queryTableFieldId="1" dataDxfId="3"/>
    <tableColumn id="2" xr3:uid="{FD786448-4E8C-412F-9003-989E779B1330}" uniqueName="2" name="År" queryTableFieldId="2"/>
    <tableColumn id="3" xr3:uid="{DDAE5C01-0525-4640-8989-2A69CF56014B}" uniqueName="3" name="Måned" queryTableFieldId="3"/>
    <tableColumn id="4" xr3:uid="{653C2F31-347A-4CAD-938F-FC69BFABB73F}" uniqueName="4" name="Væ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D79-65C1-4EB0-974C-04AA86A3E24D}">
  <dimension ref="A1:AE127"/>
  <sheetViews>
    <sheetView workbookViewId="0">
      <selection activeCell="J16" sqref="J16"/>
    </sheetView>
  </sheetViews>
  <sheetFormatPr defaultRowHeight="12.75" x14ac:dyDescent="0.2"/>
  <cols>
    <col min="11" max="11" width="12" bestFit="1" customWidth="1"/>
  </cols>
  <sheetData>
    <row r="1" spans="1:3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K1" s="3">
        <v>0.05</v>
      </c>
      <c r="L1" s="3">
        <v>0.1</v>
      </c>
      <c r="M1" s="3">
        <v>0.15</v>
      </c>
      <c r="N1" s="3">
        <v>0.2</v>
      </c>
      <c r="O1" s="3">
        <v>0.25</v>
      </c>
      <c r="P1" s="3">
        <v>0.3</v>
      </c>
      <c r="Q1" s="3">
        <v>0.35</v>
      </c>
      <c r="R1" s="3">
        <v>0.4</v>
      </c>
      <c r="S1" s="3">
        <v>0.45</v>
      </c>
      <c r="T1" s="3">
        <v>0.5</v>
      </c>
      <c r="U1" s="3">
        <v>0.55000000000000004</v>
      </c>
      <c r="V1" s="3">
        <v>0.6</v>
      </c>
      <c r="W1" s="3">
        <v>0.65</v>
      </c>
      <c r="X1" s="3">
        <v>0.7</v>
      </c>
      <c r="Y1" s="3">
        <v>0.75</v>
      </c>
      <c r="Z1" s="3">
        <v>0.8</v>
      </c>
      <c r="AA1" s="3">
        <v>0.85</v>
      </c>
      <c r="AB1" s="3">
        <v>0.9</v>
      </c>
      <c r="AC1" s="3">
        <v>0.95</v>
      </c>
      <c r="AD1" s="3">
        <v>1</v>
      </c>
      <c r="AE1" s="3"/>
    </row>
    <row r="2" spans="1:31" x14ac:dyDescent="0.2">
      <c r="A2" s="1">
        <v>0</v>
      </c>
      <c r="B2">
        <v>61466</v>
      </c>
      <c r="D2">
        <v>90</v>
      </c>
      <c r="E2">
        <v>999</v>
      </c>
      <c r="F2" cm="1">
        <f t="array" ref="F2">SUMPRODUCT(--($A$2:$A$127&gt;=D2),--($A$2:$A$127&lt;=E2),$B$2:$B$127)</f>
        <v>45028</v>
      </c>
      <c r="G2">
        <v>1787</v>
      </c>
      <c r="H2" s="2">
        <f>F2/$F$13</f>
        <v>7.7330985307147142E-3</v>
      </c>
      <c r="I2" s="2">
        <f>G2/F2</f>
        <v>3.9686417340321578E-2</v>
      </c>
      <c r="K2">
        <f t="shared" ref="K2:K11" si="0">$F2*K$1*$I2</f>
        <v>89.350000000000009</v>
      </c>
      <c r="L2">
        <f t="shared" ref="L2:AD11" si="1">$F2*L$1*$I2</f>
        <v>178.70000000000002</v>
      </c>
      <c r="M2">
        <f t="shared" si="1"/>
        <v>268.05</v>
      </c>
      <c r="N2">
        <f t="shared" si="1"/>
        <v>357.40000000000003</v>
      </c>
      <c r="O2">
        <f t="shared" si="1"/>
        <v>446.75</v>
      </c>
      <c r="P2">
        <f t="shared" si="1"/>
        <v>536.1</v>
      </c>
      <c r="Q2">
        <f t="shared" si="1"/>
        <v>625.44999999999993</v>
      </c>
      <c r="R2">
        <f t="shared" si="1"/>
        <v>714.80000000000007</v>
      </c>
      <c r="S2">
        <f t="shared" si="1"/>
        <v>804.15000000000009</v>
      </c>
      <c r="T2">
        <f t="shared" si="1"/>
        <v>893.5</v>
      </c>
      <c r="U2">
        <f t="shared" si="1"/>
        <v>982.85</v>
      </c>
      <c r="V2">
        <f t="shared" si="1"/>
        <v>1072.2</v>
      </c>
      <c r="W2">
        <f t="shared" si="1"/>
        <v>1161.55</v>
      </c>
      <c r="X2">
        <f t="shared" si="1"/>
        <v>1250.8999999999999</v>
      </c>
      <c r="Y2">
        <f t="shared" si="1"/>
        <v>1340.25</v>
      </c>
      <c r="Z2">
        <f t="shared" si="1"/>
        <v>1429.6000000000001</v>
      </c>
      <c r="AA2">
        <f t="shared" si="1"/>
        <v>1518.9499999999998</v>
      </c>
      <c r="AB2">
        <f t="shared" si="1"/>
        <v>1608.3000000000002</v>
      </c>
      <c r="AC2">
        <f t="shared" si="1"/>
        <v>1697.6499999999999</v>
      </c>
      <c r="AD2">
        <f t="shared" si="1"/>
        <v>1787</v>
      </c>
    </row>
    <row r="3" spans="1:31" x14ac:dyDescent="0.2">
      <c r="A3" s="1">
        <v>1</v>
      </c>
      <c r="B3">
        <v>61916</v>
      </c>
      <c r="D3">
        <v>80</v>
      </c>
      <c r="E3">
        <v>89</v>
      </c>
      <c r="F3" cm="1">
        <f t="array" ref="F3">SUMPRODUCT(--($A$2:$A$127&gt;=D3),--($A$2:$A$127&lt;=E3),$B$2:$B$127)</f>
        <v>227298</v>
      </c>
      <c r="G3">
        <v>52313</v>
      </c>
      <c r="H3" s="2">
        <f t="shared" ref="H3:H11" si="2">F3/$F$13</f>
        <v>3.9036107085244583E-2</v>
      </c>
      <c r="I3" s="2">
        <f t="shared" ref="I3:I11" si="3">G3/F3</f>
        <v>0.23015160714128588</v>
      </c>
      <c r="K3">
        <f t="shared" si="0"/>
        <v>2615.65</v>
      </c>
      <c r="L3">
        <f t="shared" ref="L3:Z3" si="4">$F3*L$1*$I3</f>
        <v>5231.3</v>
      </c>
      <c r="M3">
        <f t="shared" si="4"/>
        <v>7846.9499999999989</v>
      </c>
      <c r="N3">
        <f t="shared" si="4"/>
        <v>10462.6</v>
      </c>
      <c r="O3">
        <f t="shared" si="4"/>
        <v>13078.25</v>
      </c>
      <c r="P3">
        <f t="shared" si="4"/>
        <v>15693.899999999998</v>
      </c>
      <c r="Q3">
        <f t="shared" si="4"/>
        <v>18309.549999999996</v>
      </c>
      <c r="R3">
        <f t="shared" si="4"/>
        <v>20925.2</v>
      </c>
      <c r="S3">
        <f t="shared" si="4"/>
        <v>23540.850000000002</v>
      </c>
      <c r="T3">
        <f t="shared" si="4"/>
        <v>26156.5</v>
      </c>
      <c r="U3">
        <f t="shared" si="4"/>
        <v>28772.15</v>
      </c>
      <c r="V3">
        <f t="shared" si="4"/>
        <v>31387.799999999996</v>
      </c>
      <c r="W3">
        <f t="shared" si="4"/>
        <v>34003.450000000004</v>
      </c>
      <c r="X3">
        <f t="shared" si="4"/>
        <v>36619.099999999991</v>
      </c>
      <c r="Y3">
        <f t="shared" si="4"/>
        <v>39234.75</v>
      </c>
      <c r="Z3">
        <f t="shared" si="4"/>
        <v>41850.400000000001</v>
      </c>
      <c r="AA3">
        <f t="shared" si="1"/>
        <v>44466.049999999996</v>
      </c>
      <c r="AB3">
        <f t="shared" si="1"/>
        <v>47081.700000000004</v>
      </c>
      <c r="AC3">
        <f t="shared" si="1"/>
        <v>49697.349999999991</v>
      </c>
      <c r="AD3">
        <f t="shared" si="1"/>
        <v>52313</v>
      </c>
    </row>
    <row r="4" spans="1:31" x14ac:dyDescent="0.2">
      <c r="A4" s="1">
        <v>2</v>
      </c>
      <c r="B4">
        <v>62148</v>
      </c>
      <c r="D4">
        <v>70</v>
      </c>
      <c r="E4">
        <v>79</v>
      </c>
      <c r="F4" cm="1">
        <f t="array" ref="F4">SUMPRODUCT(--($A$2:$A$127&gt;=D4),--($A$2:$A$127&lt;=E4),$B$2:$B$127)</f>
        <v>564390</v>
      </c>
      <c r="G4">
        <v>113975</v>
      </c>
      <c r="H4" s="2">
        <f t="shared" si="2"/>
        <v>9.6928210885450769E-2</v>
      </c>
      <c r="I4" s="2">
        <f t="shared" si="3"/>
        <v>0.20194369141905419</v>
      </c>
      <c r="K4">
        <f t="shared" si="0"/>
        <v>5698.75</v>
      </c>
      <c r="L4">
        <f t="shared" si="1"/>
        <v>11397.5</v>
      </c>
      <c r="M4">
        <f t="shared" si="1"/>
        <v>17096.25</v>
      </c>
      <c r="N4">
        <f t="shared" si="1"/>
        <v>22795</v>
      </c>
      <c r="O4">
        <f t="shared" si="1"/>
        <v>28493.75</v>
      </c>
      <c r="P4">
        <f t="shared" si="1"/>
        <v>34192.5</v>
      </c>
      <c r="Q4">
        <f t="shared" si="1"/>
        <v>39891.25</v>
      </c>
      <c r="R4">
        <f t="shared" si="1"/>
        <v>45590</v>
      </c>
      <c r="S4">
        <f t="shared" si="1"/>
        <v>51288.75</v>
      </c>
      <c r="T4">
        <f t="shared" si="1"/>
        <v>56987.5</v>
      </c>
      <c r="U4">
        <f t="shared" si="1"/>
        <v>62686.25</v>
      </c>
      <c r="V4">
        <f t="shared" si="1"/>
        <v>68385</v>
      </c>
      <c r="W4">
        <f t="shared" si="1"/>
        <v>74083.75</v>
      </c>
      <c r="X4">
        <f t="shared" si="1"/>
        <v>79782.5</v>
      </c>
      <c r="Y4">
        <f t="shared" si="1"/>
        <v>85481.25</v>
      </c>
      <c r="Z4">
        <f t="shared" si="1"/>
        <v>91180</v>
      </c>
      <c r="AA4">
        <f t="shared" si="1"/>
        <v>96878.75</v>
      </c>
      <c r="AB4">
        <f t="shared" si="1"/>
        <v>102577.5</v>
      </c>
      <c r="AC4">
        <f t="shared" si="1"/>
        <v>108276.25</v>
      </c>
      <c r="AD4">
        <f t="shared" si="1"/>
        <v>113975</v>
      </c>
    </row>
    <row r="5" spans="1:31" x14ac:dyDescent="0.2">
      <c r="A5" s="1">
        <v>3</v>
      </c>
      <c r="B5">
        <v>62697</v>
      </c>
      <c r="D5">
        <v>60</v>
      </c>
      <c r="E5">
        <v>69</v>
      </c>
      <c r="F5" cm="1">
        <f t="array" ref="F5">SUMPRODUCT(--($A$2:$A$127&gt;=D5),--($A$2:$A$127&lt;=E5),$B$2:$B$127)</f>
        <v>663646</v>
      </c>
      <c r="G5">
        <v>48395</v>
      </c>
      <c r="H5" s="2">
        <f t="shared" si="2"/>
        <v>0.11397441386503281</v>
      </c>
      <c r="I5" s="2">
        <f t="shared" si="3"/>
        <v>7.2922913722074725E-2</v>
      </c>
      <c r="K5">
        <f t="shared" si="0"/>
        <v>2419.7500000000005</v>
      </c>
      <c r="L5">
        <f t="shared" si="1"/>
        <v>4839.5000000000009</v>
      </c>
      <c r="M5">
        <f t="shared" si="1"/>
        <v>7259.25</v>
      </c>
      <c r="N5">
        <f t="shared" si="1"/>
        <v>9679.0000000000018</v>
      </c>
      <c r="O5">
        <f t="shared" si="1"/>
        <v>12098.75</v>
      </c>
      <c r="P5">
        <f t="shared" si="1"/>
        <v>14518.5</v>
      </c>
      <c r="Q5">
        <f t="shared" si="1"/>
        <v>16938.25</v>
      </c>
      <c r="R5">
        <f t="shared" si="1"/>
        <v>19358.000000000004</v>
      </c>
      <c r="S5">
        <f t="shared" si="1"/>
        <v>21777.750000000004</v>
      </c>
      <c r="T5">
        <f t="shared" si="1"/>
        <v>24197.5</v>
      </c>
      <c r="U5">
        <f t="shared" si="1"/>
        <v>26617.250000000004</v>
      </c>
      <c r="V5">
        <f t="shared" si="1"/>
        <v>29037</v>
      </c>
      <c r="W5">
        <f t="shared" si="1"/>
        <v>31456.750000000004</v>
      </c>
      <c r="X5">
        <f t="shared" si="1"/>
        <v>33876.5</v>
      </c>
      <c r="Y5">
        <f t="shared" si="1"/>
        <v>36296.25</v>
      </c>
      <c r="Z5">
        <f t="shared" si="1"/>
        <v>38716.000000000007</v>
      </c>
      <c r="AA5">
        <f t="shared" si="1"/>
        <v>41135.75</v>
      </c>
      <c r="AB5">
        <f t="shared" si="1"/>
        <v>43555.500000000007</v>
      </c>
      <c r="AC5">
        <f t="shared" si="1"/>
        <v>45975.25</v>
      </c>
      <c r="AD5">
        <f t="shared" si="1"/>
        <v>48395</v>
      </c>
    </row>
    <row r="6" spans="1:31" x14ac:dyDescent="0.2">
      <c r="A6" s="1">
        <v>4</v>
      </c>
      <c r="B6">
        <v>59661</v>
      </c>
      <c r="D6">
        <v>50</v>
      </c>
      <c r="E6">
        <v>59</v>
      </c>
      <c r="F6" cm="1">
        <f t="array" ref="F6">SUMPRODUCT(--($A$2:$A$127&gt;=D6),--($A$2:$A$127&lt;=E6),$B$2:$B$127)</f>
        <v>800444</v>
      </c>
      <c r="G6">
        <v>15354</v>
      </c>
      <c r="H6" s="2">
        <f t="shared" si="2"/>
        <v>0.13746807142931972</v>
      </c>
      <c r="I6" s="2">
        <f t="shared" si="3"/>
        <v>1.91818540709906E-2</v>
      </c>
      <c r="K6">
        <f t="shared" si="0"/>
        <v>767.7</v>
      </c>
      <c r="L6">
        <f t="shared" si="1"/>
        <v>1535.4</v>
      </c>
      <c r="M6">
        <f t="shared" si="1"/>
        <v>2303.1</v>
      </c>
      <c r="N6">
        <f t="shared" si="1"/>
        <v>3070.8</v>
      </c>
      <c r="O6">
        <f t="shared" si="1"/>
        <v>3838.5</v>
      </c>
      <c r="P6">
        <f t="shared" si="1"/>
        <v>4606.2</v>
      </c>
      <c r="Q6">
        <f t="shared" si="1"/>
        <v>5373.9</v>
      </c>
      <c r="R6">
        <f t="shared" si="1"/>
        <v>6141.6</v>
      </c>
      <c r="S6">
        <f t="shared" si="1"/>
        <v>6909.3</v>
      </c>
      <c r="T6">
        <f t="shared" si="1"/>
        <v>7677</v>
      </c>
      <c r="U6">
        <f t="shared" si="1"/>
        <v>8444.7000000000007</v>
      </c>
      <c r="V6">
        <f t="shared" si="1"/>
        <v>9212.4</v>
      </c>
      <c r="W6">
        <f t="shared" si="1"/>
        <v>9980.1</v>
      </c>
      <c r="X6">
        <f t="shared" si="1"/>
        <v>10747.8</v>
      </c>
      <c r="Y6">
        <f t="shared" si="1"/>
        <v>11515.5</v>
      </c>
      <c r="Z6">
        <f t="shared" si="1"/>
        <v>12283.2</v>
      </c>
      <c r="AA6">
        <f t="shared" si="1"/>
        <v>13050.900000000001</v>
      </c>
      <c r="AB6">
        <f t="shared" si="1"/>
        <v>13818.6</v>
      </c>
      <c r="AC6">
        <f t="shared" si="1"/>
        <v>14586.3</v>
      </c>
      <c r="AD6">
        <f t="shared" si="1"/>
        <v>15354</v>
      </c>
    </row>
    <row r="7" spans="1:31" x14ac:dyDescent="0.2">
      <c r="A7" s="1">
        <v>5</v>
      </c>
      <c r="B7">
        <v>58993</v>
      </c>
      <c r="D7">
        <v>40</v>
      </c>
      <c r="E7">
        <v>49</v>
      </c>
      <c r="F7" cm="1">
        <f t="array" ref="F7">SUMPRODUCT(--($A$2:$A$127&gt;=D7),--($A$2:$A$127&lt;=E7),$B$2:$B$127)</f>
        <v>756048</v>
      </c>
      <c r="G7">
        <v>5094</v>
      </c>
      <c r="H7" s="2">
        <f t="shared" si="2"/>
        <v>0.12984351243559114</v>
      </c>
      <c r="I7" s="2">
        <f t="shared" si="3"/>
        <v>6.7376674496857341E-3</v>
      </c>
      <c r="K7">
        <f t="shared" si="0"/>
        <v>254.70000000000002</v>
      </c>
      <c r="L7">
        <f t="shared" si="1"/>
        <v>509.40000000000003</v>
      </c>
      <c r="M7">
        <f t="shared" si="1"/>
        <v>764.09999999999991</v>
      </c>
      <c r="N7">
        <f t="shared" si="1"/>
        <v>1018.8000000000001</v>
      </c>
      <c r="O7">
        <f t="shared" si="1"/>
        <v>1273.5</v>
      </c>
      <c r="P7">
        <f t="shared" si="1"/>
        <v>1528.1999999999998</v>
      </c>
      <c r="Q7">
        <f t="shared" si="1"/>
        <v>1782.8999999999999</v>
      </c>
      <c r="R7">
        <f t="shared" si="1"/>
        <v>2037.6000000000001</v>
      </c>
      <c r="S7">
        <f t="shared" si="1"/>
        <v>2292.3000000000002</v>
      </c>
      <c r="T7">
        <f t="shared" si="1"/>
        <v>2547</v>
      </c>
      <c r="U7">
        <f t="shared" si="1"/>
        <v>2801.7000000000003</v>
      </c>
      <c r="V7">
        <f t="shared" si="1"/>
        <v>3056.3999999999996</v>
      </c>
      <c r="W7">
        <f t="shared" si="1"/>
        <v>3311.1</v>
      </c>
      <c r="X7">
        <f t="shared" si="1"/>
        <v>3565.7999999999997</v>
      </c>
      <c r="Y7">
        <f t="shared" si="1"/>
        <v>3820.5</v>
      </c>
      <c r="Z7">
        <f t="shared" si="1"/>
        <v>4075.2000000000003</v>
      </c>
      <c r="AA7">
        <f t="shared" si="1"/>
        <v>4329.8999999999996</v>
      </c>
      <c r="AB7">
        <f t="shared" si="1"/>
        <v>4584.6000000000004</v>
      </c>
      <c r="AC7">
        <f t="shared" si="1"/>
        <v>4839.3</v>
      </c>
      <c r="AD7">
        <f t="shared" si="1"/>
        <v>5094</v>
      </c>
    </row>
    <row r="8" spans="1:31" x14ac:dyDescent="0.2">
      <c r="A8" s="1">
        <v>6</v>
      </c>
      <c r="B8">
        <v>58415</v>
      </c>
      <c r="D8">
        <v>30</v>
      </c>
      <c r="E8">
        <v>39</v>
      </c>
      <c r="F8" cm="1">
        <f t="array" ref="F8">SUMPRODUCT(--($A$2:$A$127&gt;=D8),--($A$2:$A$127&lt;=E8),$B$2:$B$127)</f>
        <v>686808</v>
      </c>
      <c r="G8">
        <v>2384</v>
      </c>
      <c r="H8" s="2">
        <f t="shared" si="2"/>
        <v>0.11795225050375568</v>
      </c>
      <c r="I8" s="2">
        <f t="shared" si="3"/>
        <v>3.4711302139753758E-3</v>
      </c>
      <c r="K8">
        <f t="shared" si="0"/>
        <v>119.2</v>
      </c>
      <c r="L8">
        <f t="shared" si="1"/>
        <v>238.4</v>
      </c>
      <c r="M8">
        <f t="shared" si="1"/>
        <v>357.59999999999997</v>
      </c>
      <c r="N8">
        <f t="shared" si="1"/>
        <v>476.8</v>
      </c>
      <c r="O8">
        <f t="shared" si="1"/>
        <v>596</v>
      </c>
      <c r="P8">
        <f t="shared" si="1"/>
        <v>715.19999999999993</v>
      </c>
      <c r="Q8">
        <f t="shared" si="1"/>
        <v>834.4</v>
      </c>
      <c r="R8">
        <f t="shared" si="1"/>
        <v>953.6</v>
      </c>
      <c r="S8">
        <f t="shared" si="1"/>
        <v>1072.8000000000002</v>
      </c>
      <c r="T8">
        <f t="shared" si="1"/>
        <v>1192</v>
      </c>
      <c r="U8">
        <f t="shared" si="1"/>
        <v>1311.2</v>
      </c>
      <c r="V8">
        <f t="shared" si="1"/>
        <v>1430.3999999999999</v>
      </c>
      <c r="W8">
        <f t="shared" si="1"/>
        <v>1549.6</v>
      </c>
      <c r="X8">
        <f t="shared" si="1"/>
        <v>1668.8</v>
      </c>
      <c r="Y8">
        <f t="shared" si="1"/>
        <v>1788</v>
      </c>
      <c r="Z8">
        <f t="shared" si="1"/>
        <v>1907.2</v>
      </c>
      <c r="AA8">
        <f t="shared" si="1"/>
        <v>2026.3999999999996</v>
      </c>
      <c r="AB8">
        <f t="shared" si="1"/>
        <v>2145.6000000000004</v>
      </c>
      <c r="AC8">
        <f t="shared" si="1"/>
        <v>2264.7999999999997</v>
      </c>
      <c r="AD8">
        <f t="shared" si="1"/>
        <v>2384</v>
      </c>
    </row>
    <row r="9" spans="1:31" x14ac:dyDescent="0.2">
      <c r="A9" s="1">
        <v>7</v>
      </c>
      <c r="B9">
        <v>60745</v>
      </c>
      <c r="D9">
        <v>20</v>
      </c>
      <c r="E9">
        <v>29</v>
      </c>
      <c r="F9" cm="1">
        <f t="array" ref="F9">SUMPRODUCT(--($A$2:$A$127&gt;=D9),--($A$2:$A$127&lt;=E9),$B$2:$B$127)</f>
        <v>782701</v>
      </c>
      <c r="G9">
        <v>244</v>
      </c>
      <c r="H9" s="2">
        <f t="shared" si="2"/>
        <v>0.13442089262434345</v>
      </c>
      <c r="I9" s="2">
        <f t="shared" si="3"/>
        <v>3.1174100965758315E-4</v>
      </c>
      <c r="K9">
        <f t="shared" si="0"/>
        <v>12.200000000000001</v>
      </c>
      <c r="L9">
        <f t="shared" si="1"/>
        <v>24.400000000000002</v>
      </c>
      <c r="M9">
        <f t="shared" si="1"/>
        <v>36.599999999999994</v>
      </c>
      <c r="N9">
        <f t="shared" si="1"/>
        <v>48.800000000000004</v>
      </c>
      <c r="O9">
        <f t="shared" si="1"/>
        <v>61</v>
      </c>
      <c r="P9">
        <f t="shared" si="1"/>
        <v>73.199999999999989</v>
      </c>
      <c r="Q9">
        <f t="shared" si="1"/>
        <v>85.399999999999991</v>
      </c>
      <c r="R9">
        <f t="shared" si="1"/>
        <v>97.600000000000009</v>
      </c>
      <c r="S9">
        <f t="shared" si="1"/>
        <v>109.8</v>
      </c>
      <c r="T9">
        <f t="shared" si="1"/>
        <v>122</v>
      </c>
      <c r="U9">
        <f t="shared" si="1"/>
        <v>134.20000000000002</v>
      </c>
      <c r="V9">
        <f t="shared" si="1"/>
        <v>146.39999999999998</v>
      </c>
      <c r="W9">
        <f t="shared" si="1"/>
        <v>158.6</v>
      </c>
      <c r="X9">
        <f t="shared" si="1"/>
        <v>170.79999999999998</v>
      </c>
      <c r="Y9">
        <f t="shared" si="1"/>
        <v>183</v>
      </c>
      <c r="Z9">
        <f t="shared" si="1"/>
        <v>195.20000000000002</v>
      </c>
      <c r="AA9">
        <f t="shared" si="1"/>
        <v>207.39999999999998</v>
      </c>
      <c r="AB9">
        <f t="shared" si="1"/>
        <v>219.6</v>
      </c>
      <c r="AC9">
        <f t="shared" si="1"/>
        <v>231.79999999999998</v>
      </c>
      <c r="AD9">
        <f t="shared" si="1"/>
        <v>244</v>
      </c>
    </row>
    <row r="10" spans="1:31" x14ac:dyDescent="0.2">
      <c r="A10" s="1">
        <v>8</v>
      </c>
      <c r="B10">
        <v>61926</v>
      </c>
      <c r="D10">
        <v>10</v>
      </c>
      <c r="E10">
        <v>19</v>
      </c>
      <c r="F10" cm="1">
        <f t="array" ref="F10">SUMPRODUCT(--($A$2:$A$127&gt;=D10),--($A$2:$A$127&lt;=E10),$B$2:$B$127)</f>
        <v>681911</v>
      </c>
      <c r="G10">
        <v>0</v>
      </c>
      <c r="H10" s="2">
        <f t="shared" si="2"/>
        <v>0.11711124083188686</v>
      </c>
      <c r="I10" s="2">
        <f t="shared" si="3"/>
        <v>0</v>
      </c>
      <c r="K10">
        <f t="shared" si="0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</row>
    <row r="11" spans="1:31" x14ac:dyDescent="0.2">
      <c r="A11" s="1">
        <v>9</v>
      </c>
      <c r="B11">
        <v>66522</v>
      </c>
      <c r="D11">
        <v>0</v>
      </c>
      <c r="E11">
        <v>9</v>
      </c>
      <c r="F11" cm="1">
        <f t="array" ref="F11">SUMPRODUCT(--($A$2:$A$127&gt;=D11),--($A$2:$A$127&lt;=E11),$B$2:$B$127)</f>
        <v>614489</v>
      </c>
      <c r="G11">
        <v>385</v>
      </c>
      <c r="H11" s="2">
        <f t="shared" si="2"/>
        <v>0.10553220180866026</v>
      </c>
      <c r="I11" s="2">
        <f t="shared" si="3"/>
        <v>6.2653684606233794E-4</v>
      </c>
      <c r="K11">
        <f t="shared" si="0"/>
        <v>19.25</v>
      </c>
      <c r="L11">
        <f t="shared" si="1"/>
        <v>38.5</v>
      </c>
      <c r="M11">
        <f t="shared" si="1"/>
        <v>57.749999999999993</v>
      </c>
      <c r="N11">
        <f t="shared" si="1"/>
        <v>77</v>
      </c>
      <c r="O11">
        <f t="shared" si="1"/>
        <v>96.25</v>
      </c>
      <c r="P11">
        <f t="shared" si="1"/>
        <v>115.49999999999999</v>
      </c>
      <c r="Q11">
        <f t="shared" si="1"/>
        <v>134.75</v>
      </c>
      <c r="R11">
        <f t="shared" si="1"/>
        <v>154</v>
      </c>
      <c r="S11">
        <f t="shared" si="1"/>
        <v>173.24999999999997</v>
      </c>
      <c r="T11">
        <f t="shared" si="1"/>
        <v>192.5</v>
      </c>
      <c r="U11">
        <f t="shared" si="1"/>
        <v>211.75</v>
      </c>
      <c r="V11">
        <f t="shared" si="1"/>
        <v>230.99999999999997</v>
      </c>
      <c r="W11">
        <f t="shared" si="1"/>
        <v>250.25</v>
      </c>
      <c r="X11">
        <f t="shared" si="1"/>
        <v>269.5</v>
      </c>
      <c r="Y11">
        <f t="shared" si="1"/>
        <v>288.75</v>
      </c>
      <c r="Z11">
        <f t="shared" si="1"/>
        <v>308</v>
      </c>
      <c r="AA11">
        <f t="shared" si="1"/>
        <v>327.24999999999994</v>
      </c>
      <c r="AB11">
        <f t="shared" si="1"/>
        <v>346.49999999999994</v>
      </c>
      <c r="AC11">
        <f t="shared" si="1"/>
        <v>365.74999999999994</v>
      </c>
      <c r="AD11">
        <f t="shared" si="1"/>
        <v>385</v>
      </c>
    </row>
    <row r="12" spans="1:31" x14ac:dyDescent="0.2">
      <c r="A12" s="1">
        <v>10</v>
      </c>
      <c r="B12">
        <v>66254</v>
      </c>
    </row>
    <row r="13" spans="1:31" x14ac:dyDescent="0.2">
      <c r="A13" s="1">
        <v>11</v>
      </c>
      <c r="B13">
        <v>68649</v>
      </c>
      <c r="E13" t="s">
        <v>7</v>
      </c>
      <c r="F13">
        <f>SUM(B2:B127)</f>
        <v>5822763</v>
      </c>
      <c r="G13">
        <f>SUM(G2:G11)</f>
        <v>239931</v>
      </c>
      <c r="K13" s="3">
        <v>0.05</v>
      </c>
      <c r="L13" s="3">
        <v>0.1</v>
      </c>
      <c r="M13" s="3">
        <v>0.15</v>
      </c>
      <c r="N13" s="3">
        <v>0.2</v>
      </c>
      <c r="O13" s="3">
        <v>0.25</v>
      </c>
      <c r="P13" s="3">
        <v>0.3</v>
      </c>
      <c r="Q13" s="3">
        <v>0.35</v>
      </c>
      <c r="R13" s="3">
        <v>0.4</v>
      </c>
      <c r="S13" s="3">
        <v>0.45</v>
      </c>
      <c r="T13" s="3">
        <v>0.5</v>
      </c>
      <c r="U13" s="3">
        <v>0.55000000000000004</v>
      </c>
      <c r="V13" s="3">
        <v>0.6</v>
      </c>
      <c r="W13" s="3">
        <v>0.65</v>
      </c>
      <c r="X13" s="3">
        <v>0.7</v>
      </c>
      <c r="Y13" s="3">
        <v>0.75</v>
      </c>
      <c r="Z13" s="3">
        <v>0.8</v>
      </c>
      <c r="AA13" s="3">
        <v>0.85</v>
      </c>
      <c r="AB13" s="3">
        <v>0.9</v>
      </c>
      <c r="AC13" s="3">
        <v>0.95</v>
      </c>
      <c r="AD13" s="3">
        <v>1</v>
      </c>
    </row>
    <row r="14" spans="1:31" x14ac:dyDescent="0.2">
      <c r="A14" s="1">
        <v>12</v>
      </c>
      <c r="B14">
        <v>67673</v>
      </c>
      <c r="E14" t="s">
        <v>8</v>
      </c>
      <c r="F14" t="b">
        <f>SUM(F2:F11)=F13</f>
        <v>1</v>
      </c>
      <c r="J14" t="s">
        <v>5</v>
      </c>
      <c r="K14">
        <f t="shared" ref="K14:AD14" si="5">SUM(K2:K11)</f>
        <v>11996.550000000003</v>
      </c>
      <c r="L14">
        <f t="shared" si="5"/>
        <v>23993.100000000006</v>
      </c>
      <c r="M14">
        <f t="shared" si="5"/>
        <v>35989.649999999994</v>
      </c>
      <c r="N14">
        <f t="shared" si="5"/>
        <v>47986.200000000012</v>
      </c>
      <c r="O14">
        <f t="shared" si="5"/>
        <v>59982.75</v>
      </c>
      <c r="P14">
        <f t="shared" si="5"/>
        <v>71979.299999999988</v>
      </c>
      <c r="Q14">
        <f t="shared" si="5"/>
        <v>83975.849999999977</v>
      </c>
      <c r="R14">
        <f t="shared" si="5"/>
        <v>95972.400000000023</v>
      </c>
      <c r="S14">
        <f t="shared" si="5"/>
        <v>107968.95000000001</v>
      </c>
      <c r="T14">
        <f t="shared" si="5"/>
        <v>119965.5</v>
      </c>
      <c r="U14">
        <f t="shared" si="5"/>
        <v>131962.05000000002</v>
      </c>
      <c r="V14">
        <f t="shared" si="5"/>
        <v>143958.59999999998</v>
      </c>
      <c r="W14">
        <f t="shared" si="5"/>
        <v>155955.15000000002</v>
      </c>
      <c r="X14">
        <f t="shared" si="5"/>
        <v>167951.69999999995</v>
      </c>
      <c r="Y14">
        <f t="shared" si="5"/>
        <v>179948.25</v>
      </c>
      <c r="Z14">
        <f t="shared" si="5"/>
        <v>191944.80000000005</v>
      </c>
      <c r="AA14">
        <f t="shared" si="5"/>
        <v>203941.34999999998</v>
      </c>
      <c r="AB14">
        <f t="shared" si="5"/>
        <v>215937.90000000002</v>
      </c>
      <c r="AC14">
        <f t="shared" si="5"/>
        <v>227934.44999999995</v>
      </c>
      <c r="AD14">
        <f t="shared" si="5"/>
        <v>239931</v>
      </c>
    </row>
    <row r="15" spans="1:31" x14ac:dyDescent="0.2">
      <c r="A15" s="1">
        <v>13</v>
      </c>
      <c r="B15">
        <v>68523</v>
      </c>
    </row>
    <row r="16" spans="1:31" x14ac:dyDescent="0.2">
      <c r="A16" s="1">
        <v>14</v>
      </c>
      <c r="B16">
        <v>67530</v>
      </c>
    </row>
    <row r="17" spans="1:2" x14ac:dyDescent="0.2">
      <c r="A17" s="1">
        <v>15</v>
      </c>
      <c r="B17">
        <v>67768</v>
      </c>
    </row>
    <row r="18" spans="1:2" x14ac:dyDescent="0.2">
      <c r="A18" s="1">
        <v>16</v>
      </c>
      <c r="B18">
        <v>67948</v>
      </c>
    </row>
    <row r="19" spans="1:2" x14ac:dyDescent="0.2">
      <c r="A19" s="1">
        <v>17</v>
      </c>
      <c r="B19">
        <v>67304</v>
      </c>
    </row>
    <row r="20" spans="1:2" x14ac:dyDescent="0.2">
      <c r="A20" s="1">
        <v>18</v>
      </c>
      <c r="B20">
        <v>68639</v>
      </c>
    </row>
    <row r="21" spans="1:2" x14ac:dyDescent="0.2">
      <c r="A21" s="1">
        <v>19</v>
      </c>
      <c r="B21">
        <v>71623</v>
      </c>
    </row>
    <row r="22" spans="1:2" x14ac:dyDescent="0.2">
      <c r="A22" s="1">
        <v>20</v>
      </c>
      <c r="B22">
        <v>72131</v>
      </c>
    </row>
    <row r="23" spans="1:2" x14ac:dyDescent="0.2">
      <c r="A23" s="1">
        <v>21</v>
      </c>
      <c r="B23">
        <v>73901</v>
      </c>
    </row>
    <row r="24" spans="1:2" x14ac:dyDescent="0.2">
      <c r="A24" s="1">
        <v>22</v>
      </c>
      <c r="B24">
        <v>76462</v>
      </c>
    </row>
    <row r="25" spans="1:2" x14ac:dyDescent="0.2">
      <c r="A25" s="1">
        <v>23</v>
      </c>
      <c r="B25">
        <v>78029</v>
      </c>
    </row>
    <row r="26" spans="1:2" x14ac:dyDescent="0.2">
      <c r="A26" s="1">
        <v>24</v>
      </c>
      <c r="B26">
        <v>81368</v>
      </c>
    </row>
    <row r="27" spans="1:2" x14ac:dyDescent="0.2">
      <c r="A27" s="1">
        <v>25</v>
      </c>
      <c r="B27">
        <v>82438</v>
      </c>
    </row>
    <row r="28" spans="1:2" x14ac:dyDescent="0.2">
      <c r="A28" s="1">
        <v>26</v>
      </c>
      <c r="B28">
        <v>80189</v>
      </c>
    </row>
    <row r="29" spans="1:2" x14ac:dyDescent="0.2">
      <c r="A29" s="1">
        <v>27</v>
      </c>
      <c r="B29">
        <v>81165</v>
      </c>
    </row>
    <row r="30" spans="1:2" x14ac:dyDescent="0.2">
      <c r="A30" s="1">
        <v>28</v>
      </c>
      <c r="B30">
        <v>78497</v>
      </c>
    </row>
    <row r="31" spans="1:2" x14ac:dyDescent="0.2">
      <c r="A31" s="1">
        <v>29</v>
      </c>
      <c r="B31">
        <v>78521</v>
      </c>
    </row>
    <row r="32" spans="1:2" x14ac:dyDescent="0.2">
      <c r="A32" s="1">
        <v>30</v>
      </c>
      <c r="B32">
        <v>76209</v>
      </c>
    </row>
    <row r="33" spans="1:2" x14ac:dyDescent="0.2">
      <c r="A33" s="1">
        <v>31</v>
      </c>
      <c r="B33">
        <v>73803</v>
      </c>
    </row>
    <row r="34" spans="1:2" x14ac:dyDescent="0.2">
      <c r="A34" s="1">
        <v>32</v>
      </c>
      <c r="B34">
        <v>70680</v>
      </c>
    </row>
    <row r="35" spans="1:2" x14ac:dyDescent="0.2">
      <c r="A35" s="1">
        <v>33</v>
      </c>
      <c r="B35">
        <v>69626</v>
      </c>
    </row>
    <row r="36" spans="1:2" x14ac:dyDescent="0.2">
      <c r="A36" s="1">
        <v>34</v>
      </c>
      <c r="B36">
        <v>68028</v>
      </c>
    </row>
    <row r="37" spans="1:2" x14ac:dyDescent="0.2">
      <c r="A37" s="1">
        <v>35</v>
      </c>
      <c r="B37">
        <v>65478</v>
      </c>
    </row>
    <row r="38" spans="1:2" x14ac:dyDescent="0.2">
      <c r="A38" s="1">
        <v>36</v>
      </c>
      <c r="B38">
        <v>64089</v>
      </c>
    </row>
    <row r="39" spans="1:2" x14ac:dyDescent="0.2">
      <c r="A39" s="1">
        <v>37</v>
      </c>
      <c r="B39">
        <v>65452</v>
      </c>
    </row>
    <row r="40" spans="1:2" x14ac:dyDescent="0.2">
      <c r="A40" s="1">
        <v>38</v>
      </c>
      <c r="B40">
        <v>64948</v>
      </c>
    </row>
    <row r="41" spans="1:2" x14ac:dyDescent="0.2">
      <c r="A41" s="1">
        <v>39</v>
      </c>
      <c r="B41">
        <v>68495</v>
      </c>
    </row>
    <row r="42" spans="1:2" x14ac:dyDescent="0.2">
      <c r="A42" s="1">
        <v>40</v>
      </c>
      <c r="B42">
        <v>69580</v>
      </c>
    </row>
    <row r="43" spans="1:2" x14ac:dyDescent="0.2">
      <c r="A43" s="1">
        <v>41</v>
      </c>
      <c r="B43">
        <v>71301</v>
      </c>
    </row>
    <row r="44" spans="1:2" x14ac:dyDescent="0.2">
      <c r="A44" s="1">
        <v>42</v>
      </c>
      <c r="B44">
        <v>70755</v>
      </c>
    </row>
    <row r="45" spans="1:2" x14ac:dyDescent="0.2">
      <c r="A45" s="1">
        <v>43</v>
      </c>
      <c r="B45">
        <v>73376</v>
      </c>
    </row>
    <row r="46" spans="1:2" x14ac:dyDescent="0.2">
      <c r="A46" s="1">
        <v>44</v>
      </c>
      <c r="B46">
        <v>79147</v>
      </c>
    </row>
    <row r="47" spans="1:2" x14ac:dyDescent="0.2">
      <c r="A47" s="1">
        <v>45</v>
      </c>
      <c r="B47">
        <v>77918</v>
      </c>
    </row>
    <row r="48" spans="1:2" x14ac:dyDescent="0.2">
      <c r="A48" s="1">
        <v>46</v>
      </c>
      <c r="B48">
        <v>77451</v>
      </c>
    </row>
    <row r="49" spans="1:2" x14ac:dyDescent="0.2">
      <c r="A49" s="1">
        <v>47</v>
      </c>
      <c r="B49">
        <v>80790</v>
      </c>
    </row>
    <row r="50" spans="1:2" x14ac:dyDescent="0.2">
      <c r="A50" s="1">
        <v>48</v>
      </c>
      <c r="B50">
        <v>79589</v>
      </c>
    </row>
    <row r="51" spans="1:2" x14ac:dyDescent="0.2">
      <c r="A51" s="1">
        <v>49</v>
      </c>
      <c r="B51">
        <v>76141</v>
      </c>
    </row>
    <row r="52" spans="1:2" x14ac:dyDescent="0.2">
      <c r="A52" s="1">
        <v>50</v>
      </c>
      <c r="B52">
        <v>75628</v>
      </c>
    </row>
    <row r="53" spans="1:2" x14ac:dyDescent="0.2">
      <c r="A53" s="1">
        <v>51</v>
      </c>
      <c r="B53">
        <v>78262</v>
      </c>
    </row>
    <row r="54" spans="1:2" x14ac:dyDescent="0.2">
      <c r="A54" s="1">
        <v>52</v>
      </c>
      <c r="B54">
        <v>83275</v>
      </c>
    </row>
    <row r="55" spans="1:2" x14ac:dyDescent="0.2">
      <c r="A55" s="1">
        <v>53</v>
      </c>
      <c r="B55">
        <v>88906</v>
      </c>
    </row>
    <row r="56" spans="1:2" x14ac:dyDescent="0.2">
      <c r="A56" s="1">
        <v>54</v>
      </c>
      <c r="B56">
        <v>85835</v>
      </c>
    </row>
    <row r="57" spans="1:2" x14ac:dyDescent="0.2">
      <c r="A57" s="1">
        <v>55</v>
      </c>
      <c r="B57">
        <v>83408</v>
      </c>
    </row>
    <row r="58" spans="1:2" x14ac:dyDescent="0.2">
      <c r="A58" s="1">
        <v>56</v>
      </c>
      <c r="B58">
        <v>81314</v>
      </c>
    </row>
    <row r="59" spans="1:2" x14ac:dyDescent="0.2">
      <c r="A59" s="1">
        <v>57</v>
      </c>
      <c r="B59">
        <v>76439</v>
      </c>
    </row>
    <row r="60" spans="1:2" x14ac:dyDescent="0.2">
      <c r="A60" s="1">
        <v>58</v>
      </c>
      <c r="B60">
        <v>73951</v>
      </c>
    </row>
    <row r="61" spans="1:2" x14ac:dyDescent="0.2">
      <c r="A61" s="1">
        <v>59</v>
      </c>
      <c r="B61">
        <v>73426</v>
      </c>
    </row>
    <row r="62" spans="1:2" x14ac:dyDescent="0.2">
      <c r="A62" s="1">
        <v>60</v>
      </c>
      <c r="B62">
        <v>69935</v>
      </c>
    </row>
    <row r="63" spans="1:2" x14ac:dyDescent="0.2">
      <c r="A63" s="1">
        <v>61</v>
      </c>
      <c r="B63">
        <v>69869</v>
      </c>
    </row>
    <row r="64" spans="1:2" x14ac:dyDescent="0.2">
      <c r="A64" s="1">
        <v>62</v>
      </c>
      <c r="B64">
        <v>68816</v>
      </c>
    </row>
    <row r="65" spans="1:2" x14ac:dyDescent="0.2">
      <c r="A65" s="1">
        <v>63</v>
      </c>
      <c r="B65">
        <v>68692</v>
      </c>
    </row>
    <row r="66" spans="1:2" x14ac:dyDescent="0.2">
      <c r="A66" s="1">
        <v>64</v>
      </c>
      <c r="B66">
        <v>67059</v>
      </c>
    </row>
    <row r="67" spans="1:2" x14ac:dyDescent="0.2">
      <c r="A67" s="1">
        <v>65</v>
      </c>
      <c r="B67">
        <v>65209</v>
      </c>
    </row>
    <row r="68" spans="1:2" x14ac:dyDescent="0.2">
      <c r="A68" s="1">
        <v>66</v>
      </c>
      <c r="B68">
        <v>65611</v>
      </c>
    </row>
    <row r="69" spans="1:2" x14ac:dyDescent="0.2">
      <c r="A69" s="1">
        <v>67</v>
      </c>
      <c r="B69">
        <v>63587</v>
      </c>
    </row>
    <row r="70" spans="1:2" x14ac:dyDescent="0.2">
      <c r="A70" s="1">
        <v>68</v>
      </c>
      <c r="B70">
        <v>61861</v>
      </c>
    </row>
    <row r="71" spans="1:2" x14ac:dyDescent="0.2">
      <c r="A71" s="1">
        <v>69</v>
      </c>
      <c r="B71">
        <v>63007</v>
      </c>
    </row>
    <row r="72" spans="1:2" x14ac:dyDescent="0.2">
      <c r="A72" s="1">
        <v>70</v>
      </c>
      <c r="B72">
        <v>61805</v>
      </c>
    </row>
    <row r="73" spans="1:2" x14ac:dyDescent="0.2">
      <c r="A73" s="1">
        <v>71</v>
      </c>
      <c r="B73">
        <v>64190</v>
      </c>
    </row>
    <row r="74" spans="1:2" x14ac:dyDescent="0.2">
      <c r="A74" s="1">
        <v>72</v>
      </c>
      <c r="B74">
        <v>67036</v>
      </c>
    </row>
    <row r="75" spans="1:2" x14ac:dyDescent="0.2">
      <c r="A75" s="1">
        <v>73</v>
      </c>
      <c r="B75">
        <v>67743</v>
      </c>
    </row>
    <row r="76" spans="1:2" x14ac:dyDescent="0.2">
      <c r="A76" s="1">
        <v>74</v>
      </c>
      <c r="B76">
        <v>63780</v>
      </c>
    </row>
    <row r="77" spans="1:2" x14ac:dyDescent="0.2">
      <c r="A77" s="1">
        <v>75</v>
      </c>
      <c r="B77">
        <v>58778</v>
      </c>
    </row>
    <row r="78" spans="1:2" x14ac:dyDescent="0.2">
      <c r="A78" s="1">
        <v>76</v>
      </c>
      <c r="B78">
        <v>52778</v>
      </c>
    </row>
    <row r="79" spans="1:2" x14ac:dyDescent="0.2">
      <c r="A79" s="1">
        <v>77</v>
      </c>
      <c r="B79">
        <v>48254</v>
      </c>
    </row>
    <row r="80" spans="1:2" x14ac:dyDescent="0.2">
      <c r="A80" s="1">
        <v>78</v>
      </c>
      <c r="B80">
        <v>41368</v>
      </c>
    </row>
    <row r="81" spans="1:2" x14ac:dyDescent="0.2">
      <c r="A81" s="1">
        <v>79</v>
      </c>
      <c r="B81">
        <v>38658</v>
      </c>
    </row>
    <row r="82" spans="1:2" x14ac:dyDescent="0.2">
      <c r="A82" s="1">
        <v>80</v>
      </c>
      <c r="B82">
        <v>35232</v>
      </c>
    </row>
    <row r="83" spans="1:2" x14ac:dyDescent="0.2">
      <c r="A83" s="1">
        <v>81</v>
      </c>
      <c r="B83">
        <v>32993</v>
      </c>
    </row>
    <row r="84" spans="1:2" x14ac:dyDescent="0.2">
      <c r="A84" s="1">
        <v>82</v>
      </c>
      <c r="B84">
        <v>29985</v>
      </c>
    </row>
    <row r="85" spans="1:2" x14ac:dyDescent="0.2">
      <c r="A85" s="1">
        <v>83</v>
      </c>
      <c r="B85">
        <v>26583</v>
      </c>
    </row>
    <row r="86" spans="1:2" x14ac:dyDescent="0.2">
      <c r="A86" s="1">
        <v>84</v>
      </c>
      <c r="B86">
        <v>23170</v>
      </c>
    </row>
    <row r="87" spans="1:2" x14ac:dyDescent="0.2">
      <c r="A87" s="1">
        <v>85</v>
      </c>
      <c r="B87">
        <v>20704</v>
      </c>
    </row>
    <row r="88" spans="1:2" x14ac:dyDescent="0.2">
      <c r="A88" s="1">
        <v>86</v>
      </c>
      <c r="B88">
        <v>17963</v>
      </c>
    </row>
    <row r="89" spans="1:2" x14ac:dyDescent="0.2">
      <c r="A89" s="1">
        <v>87</v>
      </c>
      <c r="B89">
        <v>15647</v>
      </c>
    </row>
    <row r="90" spans="1:2" x14ac:dyDescent="0.2">
      <c r="A90" s="1">
        <v>88</v>
      </c>
      <c r="B90">
        <v>13431</v>
      </c>
    </row>
    <row r="91" spans="1:2" x14ac:dyDescent="0.2">
      <c r="A91" s="1">
        <v>89</v>
      </c>
      <c r="B91">
        <v>11590</v>
      </c>
    </row>
    <row r="92" spans="1:2" x14ac:dyDescent="0.2">
      <c r="A92" s="1">
        <v>90</v>
      </c>
      <c r="B92">
        <v>9717</v>
      </c>
    </row>
    <row r="93" spans="1:2" x14ac:dyDescent="0.2">
      <c r="A93" s="1">
        <v>91</v>
      </c>
      <c r="B93">
        <v>8368</v>
      </c>
    </row>
    <row r="94" spans="1:2" x14ac:dyDescent="0.2">
      <c r="A94" s="1">
        <v>92</v>
      </c>
      <c r="B94">
        <v>6701</v>
      </c>
    </row>
    <row r="95" spans="1:2" x14ac:dyDescent="0.2">
      <c r="A95" s="1">
        <v>93</v>
      </c>
      <c r="B95">
        <v>5605</v>
      </c>
    </row>
    <row r="96" spans="1:2" x14ac:dyDescent="0.2">
      <c r="A96" s="1">
        <v>94</v>
      </c>
      <c r="B96">
        <v>4323</v>
      </c>
    </row>
    <row r="97" spans="1:2" x14ac:dyDescent="0.2">
      <c r="A97" s="1">
        <v>95</v>
      </c>
      <c r="B97">
        <v>3265</v>
      </c>
    </row>
    <row r="98" spans="1:2" x14ac:dyDescent="0.2">
      <c r="A98" s="1">
        <v>96</v>
      </c>
      <c r="B98">
        <v>2322</v>
      </c>
    </row>
    <row r="99" spans="1:2" x14ac:dyDescent="0.2">
      <c r="A99" s="1">
        <v>97</v>
      </c>
      <c r="B99">
        <v>1578</v>
      </c>
    </row>
    <row r="100" spans="1:2" x14ac:dyDescent="0.2">
      <c r="A100" s="1">
        <v>98</v>
      </c>
      <c r="B100">
        <v>1193</v>
      </c>
    </row>
    <row r="101" spans="1:2" x14ac:dyDescent="0.2">
      <c r="A101" s="1">
        <v>99</v>
      </c>
      <c r="B101">
        <v>822</v>
      </c>
    </row>
    <row r="102" spans="1:2" x14ac:dyDescent="0.2">
      <c r="A102" s="1">
        <v>100</v>
      </c>
      <c r="B102">
        <v>490</v>
      </c>
    </row>
    <row r="103" spans="1:2" x14ac:dyDescent="0.2">
      <c r="A103" s="1">
        <v>101</v>
      </c>
      <c r="B103">
        <v>290</v>
      </c>
    </row>
    <row r="104" spans="1:2" x14ac:dyDescent="0.2">
      <c r="A104" s="1">
        <v>102</v>
      </c>
      <c r="B104">
        <v>134</v>
      </c>
    </row>
    <row r="105" spans="1:2" x14ac:dyDescent="0.2">
      <c r="A105" s="1">
        <v>103</v>
      </c>
      <c r="B105">
        <v>108</v>
      </c>
    </row>
    <row r="106" spans="1:2" x14ac:dyDescent="0.2">
      <c r="A106" s="1">
        <v>104</v>
      </c>
      <c r="B106">
        <v>54</v>
      </c>
    </row>
    <row r="107" spans="1:2" x14ac:dyDescent="0.2">
      <c r="A107" s="1">
        <v>105</v>
      </c>
      <c r="B107">
        <v>30</v>
      </c>
    </row>
    <row r="108" spans="1:2" x14ac:dyDescent="0.2">
      <c r="A108" s="1">
        <v>106</v>
      </c>
      <c r="B108">
        <v>18</v>
      </c>
    </row>
    <row r="109" spans="1:2" x14ac:dyDescent="0.2">
      <c r="A109" s="1">
        <v>107</v>
      </c>
      <c r="B109">
        <v>8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1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1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859-97CB-4ACD-8CA7-7C645F9399C7}">
  <dimension ref="A1:AZ17"/>
  <sheetViews>
    <sheetView workbookViewId="0">
      <selection activeCell="C18" sqref="C18"/>
    </sheetView>
  </sheetViews>
  <sheetFormatPr defaultRowHeight="12.75" x14ac:dyDescent="0.2"/>
  <cols>
    <col min="1" max="1" width="10.125" customWidth="1"/>
    <col min="2" max="52" width="11" customWidth="1"/>
  </cols>
  <sheetData>
    <row r="1" spans="1:52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</row>
    <row r="2" spans="1:52" x14ac:dyDescent="0.2">
      <c r="A2" t="s">
        <v>90</v>
      </c>
      <c r="B2">
        <v>223</v>
      </c>
      <c r="C2">
        <v>166</v>
      </c>
      <c r="D2">
        <v>153</v>
      </c>
      <c r="E2">
        <v>203</v>
      </c>
      <c r="F2">
        <v>116</v>
      </c>
      <c r="G2">
        <v>129</v>
      </c>
      <c r="H2">
        <v>97</v>
      </c>
      <c r="I2">
        <v>95</v>
      </c>
      <c r="J2">
        <v>114</v>
      </c>
      <c r="K2">
        <v>107</v>
      </c>
      <c r="L2">
        <v>236</v>
      </c>
      <c r="M2">
        <v>193</v>
      </c>
      <c r="N2">
        <v>117</v>
      </c>
      <c r="O2">
        <v>101</v>
      </c>
      <c r="P2">
        <v>154</v>
      </c>
      <c r="Q2">
        <v>160</v>
      </c>
      <c r="R2">
        <v>111</v>
      </c>
      <c r="S2">
        <v>162</v>
      </c>
      <c r="T2">
        <v>116</v>
      </c>
      <c r="U2">
        <v>108</v>
      </c>
      <c r="V2">
        <v>142</v>
      </c>
      <c r="W2">
        <v>173</v>
      </c>
      <c r="X2">
        <v>219</v>
      </c>
      <c r="Y2">
        <v>411</v>
      </c>
      <c r="Z2">
        <v>132</v>
      </c>
      <c r="AA2">
        <v>147</v>
      </c>
      <c r="AB2">
        <v>183</v>
      </c>
      <c r="AC2">
        <v>144</v>
      </c>
      <c r="AD2">
        <v>235</v>
      </c>
      <c r="AE2">
        <v>176</v>
      </c>
      <c r="AF2">
        <v>176</v>
      </c>
      <c r="AG2">
        <v>125</v>
      </c>
      <c r="AH2">
        <v>154</v>
      </c>
      <c r="AI2">
        <v>190</v>
      </c>
      <c r="AJ2">
        <v>302</v>
      </c>
      <c r="AK2">
        <v>229</v>
      </c>
      <c r="AL2">
        <v>215</v>
      </c>
      <c r="AM2">
        <v>148</v>
      </c>
      <c r="AN2">
        <v>337</v>
      </c>
      <c r="AO2">
        <v>302</v>
      </c>
      <c r="AP2">
        <v>219</v>
      </c>
      <c r="AQ2">
        <v>146</v>
      </c>
      <c r="AR2">
        <v>188</v>
      </c>
      <c r="AS2">
        <v>126</v>
      </c>
      <c r="AT2">
        <v>140</v>
      </c>
      <c r="AU2">
        <v>261</v>
      </c>
      <c r="AV2">
        <v>292</v>
      </c>
      <c r="AW2">
        <v>233</v>
      </c>
      <c r="AX2">
        <v>157</v>
      </c>
      <c r="AY2">
        <v>122</v>
      </c>
      <c r="AZ2">
        <v>96</v>
      </c>
    </row>
    <row r="3" spans="1:52" x14ac:dyDescent="0.2">
      <c r="A3" t="s">
        <v>91</v>
      </c>
      <c r="B3">
        <v>148</v>
      </c>
      <c r="C3">
        <v>111</v>
      </c>
      <c r="D3">
        <v>106</v>
      </c>
      <c r="E3">
        <v>135</v>
      </c>
      <c r="F3">
        <v>62</v>
      </c>
      <c r="G3">
        <v>86</v>
      </c>
      <c r="H3">
        <v>61</v>
      </c>
      <c r="I3">
        <v>57</v>
      </c>
      <c r="J3">
        <v>75</v>
      </c>
      <c r="K3">
        <v>71</v>
      </c>
      <c r="L3">
        <v>164</v>
      </c>
      <c r="M3">
        <v>134</v>
      </c>
      <c r="N3">
        <v>73</v>
      </c>
      <c r="O3">
        <v>71</v>
      </c>
      <c r="P3">
        <v>96</v>
      </c>
      <c r="Q3">
        <v>102</v>
      </c>
      <c r="R3">
        <v>75</v>
      </c>
      <c r="S3">
        <v>106</v>
      </c>
      <c r="T3">
        <v>77</v>
      </c>
      <c r="U3">
        <v>77</v>
      </c>
      <c r="V3">
        <v>89</v>
      </c>
      <c r="W3">
        <v>105</v>
      </c>
      <c r="X3">
        <v>134</v>
      </c>
      <c r="Y3">
        <v>263</v>
      </c>
      <c r="Z3">
        <v>75</v>
      </c>
      <c r="AA3">
        <v>81</v>
      </c>
      <c r="AB3">
        <v>113</v>
      </c>
      <c r="AC3">
        <v>90</v>
      </c>
      <c r="AD3">
        <v>138</v>
      </c>
      <c r="AE3">
        <v>109</v>
      </c>
      <c r="AF3">
        <v>102</v>
      </c>
      <c r="AG3">
        <v>77</v>
      </c>
      <c r="AH3">
        <v>84</v>
      </c>
      <c r="AI3">
        <v>120</v>
      </c>
      <c r="AJ3">
        <v>189</v>
      </c>
      <c r="AK3">
        <v>136</v>
      </c>
      <c r="AL3">
        <v>129</v>
      </c>
      <c r="AM3">
        <v>87</v>
      </c>
      <c r="AN3">
        <v>205</v>
      </c>
      <c r="AO3">
        <v>171</v>
      </c>
      <c r="AP3">
        <v>117</v>
      </c>
      <c r="AQ3">
        <v>90</v>
      </c>
      <c r="AR3">
        <v>117</v>
      </c>
      <c r="AS3">
        <v>75</v>
      </c>
      <c r="AT3">
        <v>82</v>
      </c>
      <c r="AU3">
        <v>151</v>
      </c>
      <c r="AV3">
        <v>152</v>
      </c>
      <c r="AW3">
        <v>147</v>
      </c>
      <c r="AX3">
        <v>88</v>
      </c>
      <c r="AY3">
        <v>80</v>
      </c>
      <c r="AZ3">
        <v>61</v>
      </c>
    </row>
    <row r="4" spans="1:52" x14ac:dyDescent="0.2">
      <c r="A4" t="s">
        <v>92</v>
      </c>
      <c r="B4">
        <v>11</v>
      </c>
      <c r="C4">
        <v>13</v>
      </c>
      <c r="D4">
        <v>13</v>
      </c>
      <c r="E4">
        <v>19</v>
      </c>
      <c r="F4">
        <v>9</v>
      </c>
      <c r="G4">
        <v>9</v>
      </c>
      <c r="H4">
        <v>8</v>
      </c>
      <c r="I4">
        <v>6</v>
      </c>
      <c r="J4">
        <v>10</v>
      </c>
      <c r="K4">
        <v>11</v>
      </c>
      <c r="L4">
        <v>15</v>
      </c>
      <c r="M4">
        <v>18</v>
      </c>
      <c r="N4">
        <v>8</v>
      </c>
      <c r="O4">
        <v>10</v>
      </c>
      <c r="P4">
        <v>15</v>
      </c>
      <c r="Q4">
        <v>16</v>
      </c>
      <c r="R4">
        <v>9</v>
      </c>
      <c r="S4">
        <v>11</v>
      </c>
      <c r="T4">
        <v>8</v>
      </c>
      <c r="U4">
        <v>14</v>
      </c>
      <c r="V4">
        <v>15</v>
      </c>
      <c r="W4">
        <v>20</v>
      </c>
      <c r="X4">
        <v>16</v>
      </c>
      <c r="Y4">
        <v>42</v>
      </c>
      <c r="Z4">
        <v>10</v>
      </c>
      <c r="AA4">
        <v>8</v>
      </c>
      <c r="AB4">
        <v>12</v>
      </c>
      <c r="AC4">
        <v>6</v>
      </c>
      <c r="AD4">
        <v>15</v>
      </c>
      <c r="AE4">
        <v>15</v>
      </c>
      <c r="AF4">
        <v>20</v>
      </c>
      <c r="AG4">
        <v>10</v>
      </c>
      <c r="AH4">
        <v>10</v>
      </c>
      <c r="AI4">
        <v>16</v>
      </c>
      <c r="AJ4">
        <v>23</v>
      </c>
      <c r="AK4">
        <v>13</v>
      </c>
      <c r="AL4">
        <v>8</v>
      </c>
      <c r="AM4">
        <v>14</v>
      </c>
      <c r="AN4">
        <v>25</v>
      </c>
      <c r="AO4">
        <v>10</v>
      </c>
      <c r="AP4">
        <v>17</v>
      </c>
      <c r="AQ4">
        <v>11</v>
      </c>
      <c r="AR4">
        <v>24</v>
      </c>
      <c r="AS4">
        <v>11</v>
      </c>
      <c r="AT4">
        <v>8</v>
      </c>
      <c r="AU4">
        <v>26</v>
      </c>
      <c r="AV4">
        <v>16</v>
      </c>
      <c r="AW4">
        <v>20</v>
      </c>
      <c r="AX4">
        <v>16</v>
      </c>
      <c r="AY4">
        <v>12</v>
      </c>
      <c r="AZ4">
        <v>7</v>
      </c>
    </row>
    <row r="5" spans="1:52" x14ac:dyDescent="0.2">
      <c r="A5" t="s">
        <v>93</v>
      </c>
      <c r="B5">
        <v>56</v>
      </c>
      <c r="C5">
        <v>55</v>
      </c>
      <c r="D5">
        <v>45</v>
      </c>
      <c r="E5">
        <v>60</v>
      </c>
      <c r="F5">
        <v>26</v>
      </c>
      <c r="G5">
        <v>35</v>
      </c>
      <c r="H5">
        <v>21</v>
      </c>
      <c r="I5">
        <v>23</v>
      </c>
      <c r="J5">
        <v>21</v>
      </c>
      <c r="K5">
        <v>26</v>
      </c>
      <c r="L5">
        <v>63</v>
      </c>
      <c r="M5">
        <v>62</v>
      </c>
      <c r="N5">
        <v>25</v>
      </c>
      <c r="O5">
        <v>35</v>
      </c>
      <c r="P5">
        <v>33</v>
      </c>
      <c r="Q5">
        <v>36</v>
      </c>
      <c r="R5">
        <v>30</v>
      </c>
      <c r="S5">
        <v>38</v>
      </c>
      <c r="T5">
        <v>33</v>
      </c>
      <c r="U5">
        <v>33</v>
      </c>
      <c r="V5">
        <v>32</v>
      </c>
      <c r="W5">
        <v>38</v>
      </c>
      <c r="X5">
        <v>53</v>
      </c>
      <c r="Y5">
        <v>86</v>
      </c>
      <c r="Z5">
        <v>22</v>
      </c>
      <c r="AA5">
        <v>35</v>
      </c>
      <c r="AB5">
        <v>45</v>
      </c>
      <c r="AC5">
        <v>28</v>
      </c>
      <c r="AD5">
        <v>47</v>
      </c>
      <c r="AE5">
        <v>32</v>
      </c>
      <c r="AF5">
        <v>42</v>
      </c>
      <c r="AG5">
        <v>27</v>
      </c>
      <c r="AH5">
        <v>30</v>
      </c>
      <c r="AI5">
        <v>36</v>
      </c>
      <c r="AJ5">
        <v>70</v>
      </c>
      <c r="AK5">
        <v>50</v>
      </c>
      <c r="AL5">
        <v>52</v>
      </c>
      <c r="AM5">
        <v>30</v>
      </c>
      <c r="AN5">
        <v>69</v>
      </c>
      <c r="AO5">
        <v>46</v>
      </c>
      <c r="AP5">
        <v>47</v>
      </c>
      <c r="AQ5">
        <v>37</v>
      </c>
      <c r="AR5">
        <v>40</v>
      </c>
      <c r="AS5">
        <v>30</v>
      </c>
      <c r="AT5">
        <v>28</v>
      </c>
      <c r="AU5">
        <v>46</v>
      </c>
      <c r="AV5">
        <v>53</v>
      </c>
      <c r="AW5">
        <v>45</v>
      </c>
      <c r="AX5">
        <v>34</v>
      </c>
      <c r="AY5">
        <v>29</v>
      </c>
      <c r="AZ5">
        <v>27</v>
      </c>
    </row>
    <row r="6" spans="1:52" x14ac:dyDescent="0.2">
      <c r="A6" t="s">
        <v>94</v>
      </c>
      <c r="B6">
        <v>81</v>
      </c>
      <c r="C6">
        <v>43</v>
      </c>
      <c r="D6">
        <v>48</v>
      </c>
      <c r="E6">
        <v>56</v>
      </c>
      <c r="F6">
        <v>27</v>
      </c>
      <c r="G6">
        <v>42</v>
      </c>
      <c r="H6">
        <v>32</v>
      </c>
      <c r="I6">
        <v>28</v>
      </c>
      <c r="J6">
        <v>44</v>
      </c>
      <c r="K6">
        <v>34</v>
      </c>
      <c r="L6">
        <v>86</v>
      </c>
      <c r="M6">
        <v>54</v>
      </c>
      <c r="N6">
        <v>40</v>
      </c>
      <c r="O6">
        <v>26</v>
      </c>
      <c r="P6">
        <v>48</v>
      </c>
      <c r="Q6">
        <v>50</v>
      </c>
      <c r="R6">
        <v>36</v>
      </c>
      <c r="S6">
        <v>57</v>
      </c>
      <c r="T6">
        <v>36</v>
      </c>
      <c r="U6">
        <v>30</v>
      </c>
      <c r="V6">
        <v>42</v>
      </c>
      <c r="W6">
        <v>47</v>
      </c>
      <c r="X6">
        <v>65</v>
      </c>
      <c r="Y6">
        <v>135</v>
      </c>
      <c r="Z6">
        <v>43</v>
      </c>
      <c r="AA6">
        <v>38</v>
      </c>
      <c r="AB6">
        <v>56</v>
      </c>
      <c r="AC6">
        <v>56</v>
      </c>
      <c r="AD6">
        <v>76</v>
      </c>
      <c r="AE6">
        <v>62</v>
      </c>
      <c r="AF6">
        <v>40</v>
      </c>
      <c r="AG6">
        <v>40</v>
      </c>
      <c r="AH6">
        <v>44</v>
      </c>
      <c r="AI6">
        <v>68</v>
      </c>
      <c r="AJ6">
        <v>96</v>
      </c>
      <c r="AK6">
        <v>73</v>
      </c>
      <c r="AL6">
        <v>69</v>
      </c>
      <c r="AM6">
        <v>43</v>
      </c>
      <c r="AN6">
        <v>111</v>
      </c>
      <c r="AO6">
        <v>115</v>
      </c>
      <c r="AP6">
        <v>53</v>
      </c>
      <c r="AQ6">
        <v>42</v>
      </c>
      <c r="AR6">
        <v>53</v>
      </c>
      <c r="AS6">
        <v>34</v>
      </c>
      <c r="AT6">
        <v>46</v>
      </c>
      <c r="AU6">
        <v>79</v>
      </c>
      <c r="AV6">
        <v>83</v>
      </c>
      <c r="AW6">
        <v>82</v>
      </c>
      <c r="AX6">
        <v>38</v>
      </c>
      <c r="AY6">
        <v>39</v>
      </c>
      <c r="AZ6">
        <v>27</v>
      </c>
    </row>
    <row r="7" spans="1:52" x14ac:dyDescent="0.2">
      <c r="A7" t="s">
        <v>95</v>
      </c>
      <c r="B7">
        <v>25</v>
      </c>
      <c r="C7">
        <v>16</v>
      </c>
      <c r="D7">
        <v>14</v>
      </c>
      <c r="E7">
        <v>21</v>
      </c>
      <c r="F7">
        <v>22</v>
      </c>
      <c r="G7">
        <v>17</v>
      </c>
      <c r="H7">
        <v>8</v>
      </c>
      <c r="I7">
        <v>13</v>
      </c>
      <c r="J7">
        <v>16</v>
      </c>
      <c r="K7">
        <v>13</v>
      </c>
      <c r="L7">
        <v>25</v>
      </c>
      <c r="M7">
        <v>24</v>
      </c>
      <c r="N7">
        <v>20</v>
      </c>
      <c r="O7">
        <v>12</v>
      </c>
      <c r="P7">
        <v>28</v>
      </c>
      <c r="Q7">
        <v>21</v>
      </c>
      <c r="R7">
        <v>13</v>
      </c>
      <c r="S7">
        <v>27</v>
      </c>
      <c r="T7">
        <v>12</v>
      </c>
      <c r="U7">
        <v>8</v>
      </c>
      <c r="V7">
        <v>20</v>
      </c>
      <c r="W7">
        <v>27</v>
      </c>
      <c r="X7">
        <v>32</v>
      </c>
      <c r="Y7">
        <v>66</v>
      </c>
      <c r="Z7">
        <v>28</v>
      </c>
      <c r="AA7">
        <v>25</v>
      </c>
      <c r="AB7">
        <v>27</v>
      </c>
      <c r="AC7">
        <v>22</v>
      </c>
      <c r="AD7">
        <v>42</v>
      </c>
      <c r="AE7">
        <v>25</v>
      </c>
      <c r="AF7">
        <v>25</v>
      </c>
      <c r="AG7">
        <v>16</v>
      </c>
      <c r="AH7">
        <v>34</v>
      </c>
      <c r="AI7">
        <v>22</v>
      </c>
      <c r="AJ7">
        <v>46</v>
      </c>
      <c r="AK7">
        <v>36</v>
      </c>
      <c r="AL7">
        <v>41</v>
      </c>
      <c r="AM7">
        <v>28</v>
      </c>
      <c r="AN7">
        <v>79</v>
      </c>
      <c r="AO7">
        <v>63</v>
      </c>
      <c r="AP7">
        <v>44</v>
      </c>
      <c r="AQ7">
        <v>24</v>
      </c>
      <c r="AR7">
        <v>30</v>
      </c>
      <c r="AS7">
        <v>31</v>
      </c>
      <c r="AT7">
        <v>23</v>
      </c>
      <c r="AU7">
        <v>48</v>
      </c>
      <c r="AV7">
        <v>65</v>
      </c>
      <c r="AW7">
        <v>45</v>
      </c>
      <c r="AX7">
        <v>24</v>
      </c>
      <c r="AY7">
        <v>12</v>
      </c>
      <c r="AZ7">
        <v>21</v>
      </c>
    </row>
    <row r="8" spans="1:52" x14ac:dyDescent="0.2">
      <c r="A8" t="s">
        <v>96</v>
      </c>
      <c r="B8">
        <v>50</v>
      </c>
      <c r="C8">
        <v>39</v>
      </c>
      <c r="D8">
        <v>33</v>
      </c>
      <c r="E8">
        <v>47</v>
      </c>
      <c r="F8">
        <v>32</v>
      </c>
      <c r="G8">
        <v>26</v>
      </c>
      <c r="H8">
        <v>28</v>
      </c>
      <c r="I8">
        <v>25</v>
      </c>
      <c r="J8">
        <v>23</v>
      </c>
      <c r="K8">
        <v>23</v>
      </c>
      <c r="L8">
        <v>47</v>
      </c>
      <c r="M8">
        <v>35</v>
      </c>
      <c r="N8">
        <v>24</v>
      </c>
      <c r="O8">
        <v>18</v>
      </c>
      <c r="P8">
        <v>30</v>
      </c>
      <c r="Q8">
        <v>37</v>
      </c>
      <c r="R8">
        <v>23</v>
      </c>
      <c r="S8">
        <v>29</v>
      </c>
      <c r="T8">
        <v>27</v>
      </c>
      <c r="U8">
        <v>23</v>
      </c>
      <c r="V8">
        <v>33</v>
      </c>
      <c r="W8">
        <v>41</v>
      </c>
      <c r="X8">
        <v>53</v>
      </c>
      <c r="Y8">
        <v>82</v>
      </c>
      <c r="Z8">
        <v>29</v>
      </c>
      <c r="AA8">
        <v>41</v>
      </c>
      <c r="AB8">
        <v>43</v>
      </c>
      <c r="AC8">
        <v>32</v>
      </c>
      <c r="AD8">
        <v>55</v>
      </c>
      <c r="AE8">
        <v>42</v>
      </c>
      <c r="AF8">
        <v>49</v>
      </c>
      <c r="AG8">
        <v>32</v>
      </c>
      <c r="AH8">
        <v>36</v>
      </c>
      <c r="AI8">
        <v>48</v>
      </c>
      <c r="AJ8">
        <v>67</v>
      </c>
      <c r="AK8">
        <v>57</v>
      </c>
      <c r="AL8">
        <v>45</v>
      </c>
      <c r="AM8">
        <v>33</v>
      </c>
      <c r="AN8">
        <v>53</v>
      </c>
      <c r="AO8">
        <v>68</v>
      </c>
      <c r="AP8">
        <v>58</v>
      </c>
      <c r="AQ8">
        <v>32</v>
      </c>
      <c r="AR8">
        <v>41</v>
      </c>
      <c r="AS8">
        <v>20</v>
      </c>
      <c r="AT8">
        <v>35</v>
      </c>
      <c r="AU8">
        <v>62</v>
      </c>
      <c r="AV8">
        <v>75</v>
      </c>
      <c r="AW8">
        <v>41</v>
      </c>
      <c r="AX8">
        <v>45</v>
      </c>
      <c r="AY8">
        <v>30</v>
      </c>
      <c r="AZ8">
        <v>14</v>
      </c>
    </row>
    <row r="9" spans="1:52" x14ac:dyDescent="0.2">
      <c r="A9" t="s">
        <v>97</v>
      </c>
      <c r="B9">
        <v>0</v>
      </c>
      <c r="C9">
        <v>2</v>
      </c>
      <c r="D9">
        <v>1</v>
      </c>
      <c r="E9">
        <v>1</v>
      </c>
      <c r="F9">
        <v>0</v>
      </c>
      <c r="G9">
        <v>2</v>
      </c>
      <c r="H9">
        <v>2</v>
      </c>
      <c r="I9">
        <v>1</v>
      </c>
      <c r="J9">
        <v>3</v>
      </c>
      <c r="K9">
        <v>0</v>
      </c>
      <c r="L9">
        <v>1</v>
      </c>
      <c r="M9">
        <v>1</v>
      </c>
      <c r="N9">
        <v>2</v>
      </c>
      <c r="O9">
        <v>0</v>
      </c>
      <c r="P9">
        <v>1</v>
      </c>
      <c r="Q9">
        <v>3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5</v>
      </c>
      <c r="AA9">
        <v>4</v>
      </c>
      <c r="AB9">
        <v>4</v>
      </c>
      <c r="AC9">
        <v>1</v>
      </c>
      <c r="AD9">
        <v>4</v>
      </c>
      <c r="AE9">
        <v>0</v>
      </c>
      <c r="AF9">
        <v>3</v>
      </c>
      <c r="AG9">
        <v>0</v>
      </c>
      <c r="AH9">
        <v>3</v>
      </c>
      <c r="AI9">
        <v>4</v>
      </c>
      <c r="AJ9">
        <v>1</v>
      </c>
      <c r="AK9">
        <v>1</v>
      </c>
      <c r="AL9">
        <v>3</v>
      </c>
      <c r="AM9">
        <v>1</v>
      </c>
      <c r="AN9">
        <v>0</v>
      </c>
      <c r="AO9">
        <v>1</v>
      </c>
      <c r="AP9">
        <v>5</v>
      </c>
      <c r="AQ9">
        <v>0</v>
      </c>
      <c r="AR9">
        <v>2</v>
      </c>
      <c r="AS9">
        <v>0</v>
      </c>
      <c r="AT9">
        <v>1</v>
      </c>
      <c r="AU9">
        <v>2</v>
      </c>
      <c r="AV9">
        <v>7</v>
      </c>
      <c r="AW9">
        <v>4</v>
      </c>
      <c r="AX9">
        <v>0</v>
      </c>
      <c r="AY9">
        <v>0</v>
      </c>
      <c r="AZ9">
        <v>0</v>
      </c>
    </row>
    <row r="10" spans="1:52" x14ac:dyDescent="0.2">
      <c r="A10" t="s">
        <v>98</v>
      </c>
      <c r="B10">
        <v>50</v>
      </c>
      <c r="C10">
        <v>37</v>
      </c>
      <c r="D10">
        <v>32</v>
      </c>
      <c r="E10">
        <v>46</v>
      </c>
      <c r="F10">
        <v>32</v>
      </c>
      <c r="G10">
        <v>24</v>
      </c>
      <c r="H10">
        <v>26</v>
      </c>
      <c r="I10">
        <v>24</v>
      </c>
      <c r="J10">
        <v>20</v>
      </c>
      <c r="K10">
        <v>23</v>
      </c>
      <c r="L10">
        <v>46</v>
      </c>
      <c r="M10">
        <v>34</v>
      </c>
      <c r="N10">
        <v>22</v>
      </c>
      <c r="O10">
        <v>18</v>
      </c>
      <c r="P10">
        <v>29</v>
      </c>
      <c r="Q10">
        <v>34</v>
      </c>
      <c r="R10">
        <v>22</v>
      </c>
      <c r="S10">
        <v>28</v>
      </c>
      <c r="T10">
        <v>27</v>
      </c>
      <c r="U10">
        <v>23</v>
      </c>
      <c r="V10">
        <v>32</v>
      </c>
      <c r="W10">
        <v>40</v>
      </c>
      <c r="X10">
        <v>53</v>
      </c>
      <c r="Y10">
        <v>81</v>
      </c>
      <c r="Z10">
        <v>24</v>
      </c>
      <c r="AA10">
        <v>37</v>
      </c>
      <c r="AB10">
        <v>39</v>
      </c>
      <c r="AC10">
        <v>31</v>
      </c>
      <c r="AD10">
        <v>51</v>
      </c>
      <c r="AE10">
        <v>42</v>
      </c>
      <c r="AF10">
        <v>46</v>
      </c>
      <c r="AG10">
        <v>32</v>
      </c>
      <c r="AH10">
        <v>33</v>
      </c>
      <c r="AI10">
        <v>44</v>
      </c>
      <c r="AJ10">
        <v>66</v>
      </c>
      <c r="AK10">
        <v>56</v>
      </c>
      <c r="AL10">
        <v>42</v>
      </c>
      <c r="AM10">
        <v>32</v>
      </c>
      <c r="AN10">
        <v>53</v>
      </c>
      <c r="AO10">
        <v>67</v>
      </c>
      <c r="AP10">
        <v>53</v>
      </c>
      <c r="AQ10">
        <v>32</v>
      </c>
      <c r="AR10">
        <v>39</v>
      </c>
      <c r="AS10">
        <v>20</v>
      </c>
      <c r="AT10">
        <v>34</v>
      </c>
      <c r="AU10">
        <v>60</v>
      </c>
      <c r="AV10">
        <v>68</v>
      </c>
      <c r="AW10">
        <v>37</v>
      </c>
      <c r="AX10">
        <v>45</v>
      </c>
      <c r="AY10">
        <v>30</v>
      </c>
      <c r="AZ10">
        <v>14</v>
      </c>
    </row>
    <row r="11" spans="1:52" x14ac:dyDescent="0.2">
      <c r="A11" t="s">
        <v>99</v>
      </c>
      <c r="B11">
        <v>52</v>
      </c>
      <c r="C11">
        <v>26</v>
      </c>
      <c r="D11">
        <v>20</v>
      </c>
      <c r="E11">
        <v>26</v>
      </c>
      <c r="F11">
        <v>21</v>
      </c>
      <c r="G11">
        <v>20</v>
      </c>
      <c r="H11">
        <v>25</v>
      </c>
      <c r="I11">
        <v>13</v>
      </c>
      <c r="J11">
        <v>28</v>
      </c>
      <c r="K11">
        <v>21</v>
      </c>
      <c r="L11">
        <v>57</v>
      </c>
      <c r="M11">
        <v>40</v>
      </c>
      <c r="N11">
        <v>39</v>
      </c>
      <c r="O11">
        <v>16</v>
      </c>
      <c r="P11">
        <v>34</v>
      </c>
      <c r="Q11">
        <v>28</v>
      </c>
      <c r="R11">
        <v>25</v>
      </c>
      <c r="S11">
        <v>20</v>
      </c>
      <c r="T11">
        <v>24</v>
      </c>
      <c r="U11">
        <v>14</v>
      </c>
      <c r="V11">
        <v>19</v>
      </c>
      <c r="W11">
        <v>30</v>
      </c>
      <c r="X11">
        <v>56</v>
      </c>
      <c r="Y11">
        <v>129</v>
      </c>
      <c r="Z11">
        <v>19</v>
      </c>
      <c r="AA11">
        <v>29</v>
      </c>
      <c r="AB11">
        <v>38</v>
      </c>
      <c r="AC11">
        <v>22</v>
      </c>
      <c r="AD11">
        <v>53</v>
      </c>
      <c r="AE11">
        <v>39</v>
      </c>
      <c r="AF11">
        <v>35</v>
      </c>
      <c r="AG11">
        <v>24</v>
      </c>
      <c r="AH11">
        <v>15</v>
      </c>
      <c r="AI11">
        <v>46</v>
      </c>
      <c r="AJ11">
        <v>82</v>
      </c>
      <c r="AK11">
        <v>51</v>
      </c>
      <c r="AL11">
        <v>58</v>
      </c>
      <c r="AM11">
        <v>30</v>
      </c>
      <c r="AN11">
        <v>93</v>
      </c>
      <c r="AO11">
        <v>85</v>
      </c>
      <c r="AP11">
        <v>32</v>
      </c>
      <c r="AQ11">
        <v>20</v>
      </c>
      <c r="AR11">
        <v>53</v>
      </c>
      <c r="AS11">
        <v>20</v>
      </c>
      <c r="AT11">
        <v>27</v>
      </c>
      <c r="AU11">
        <v>63</v>
      </c>
      <c r="AV11">
        <v>50</v>
      </c>
      <c r="AW11">
        <v>43</v>
      </c>
      <c r="AX11">
        <v>27</v>
      </c>
      <c r="AY11">
        <v>27</v>
      </c>
      <c r="AZ11">
        <v>15</v>
      </c>
    </row>
    <row r="12" spans="1:52" x14ac:dyDescent="0.2">
      <c r="A12" t="s">
        <v>100</v>
      </c>
      <c r="B12">
        <v>93</v>
      </c>
      <c r="C12">
        <v>53</v>
      </c>
      <c r="D12">
        <v>36</v>
      </c>
      <c r="E12">
        <v>57</v>
      </c>
      <c r="F12">
        <v>39</v>
      </c>
      <c r="G12">
        <v>46</v>
      </c>
      <c r="H12">
        <v>31</v>
      </c>
      <c r="I12">
        <v>22</v>
      </c>
      <c r="J12">
        <v>33</v>
      </c>
      <c r="K12">
        <v>26</v>
      </c>
      <c r="L12">
        <v>103</v>
      </c>
      <c r="M12">
        <v>66</v>
      </c>
      <c r="N12">
        <v>49</v>
      </c>
      <c r="O12">
        <v>22</v>
      </c>
      <c r="P12">
        <v>30</v>
      </c>
      <c r="Q12">
        <v>59</v>
      </c>
      <c r="R12">
        <v>29</v>
      </c>
      <c r="S12">
        <v>44</v>
      </c>
      <c r="T12">
        <v>34</v>
      </c>
      <c r="U12">
        <v>28</v>
      </c>
      <c r="V12">
        <v>34</v>
      </c>
      <c r="W12">
        <v>33</v>
      </c>
      <c r="X12">
        <v>54</v>
      </c>
      <c r="Y12">
        <v>216</v>
      </c>
      <c r="Z12">
        <v>25</v>
      </c>
      <c r="AA12">
        <v>36</v>
      </c>
      <c r="AB12">
        <v>55</v>
      </c>
      <c r="AC12">
        <v>46</v>
      </c>
      <c r="AD12">
        <v>117</v>
      </c>
      <c r="AE12">
        <v>83</v>
      </c>
      <c r="AF12">
        <v>72</v>
      </c>
      <c r="AG12">
        <v>40</v>
      </c>
      <c r="AH12">
        <v>26</v>
      </c>
      <c r="AI12">
        <v>74</v>
      </c>
      <c r="AJ12">
        <v>173</v>
      </c>
      <c r="AK12">
        <v>133</v>
      </c>
      <c r="AL12">
        <v>88</v>
      </c>
      <c r="AM12">
        <v>57</v>
      </c>
      <c r="AN12">
        <v>213</v>
      </c>
      <c r="AO12">
        <v>184</v>
      </c>
      <c r="AP12">
        <v>65</v>
      </c>
      <c r="AQ12">
        <v>62</v>
      </c>
      <c r="AR12">
        <v>80</v>
      </c>
      <c r="AS12">
        <v>47</v>
      </c>
      <c r="AT12">
        <v>41</v>
      </c>
      <c r="AU12">
        <v>107</v>
      </c>
      <c r="AV12">
        <v>130</v>
      </c>
      <c r="AW12">
        <v>120</v>
      </c>
      <c r="AX12">
        <v>56</v>
      </c>
      <c r="AY12">
        <v>46</v>
      </c>
      <c r="AZ12">
        <v>25</v>
      </c>
    </row>
    <row r="13" spans="1:52" x14ac:dyDescent="0.2">
      <c r="A13" t="s">
        <v>101</v>
      </c>
      <c r="B13">
        <v>33</v>
      </c>
      <c r="C13">
        <v>28</v>
      </c>
      <c r="D13">
        <v>21</v>
      </c>
      <c r="E13">
        <v>13</v>
      </c>
      <c r="F13">
        <v>17</v>
      </c>
      <c r="G13">
        <v>26</v>
      </c>
      <c r="H13">
        <v>16</v>
      </c>
      <c r="I13">
        <v>17</v>
      </c>
      <c r="J13">
        <v>13</v>
      </c>
      <c r="K13">
        <v>19</v>
      </c>
      <c r="L13">
        <v>31</v>
      </c>
      <c r="M13">
        <v>23</v>
      </c>
      <c r="N13">
        <v>18</v>
      </c>
      <c r="O13">
        <v>16</v>
      </c>
      <c r="P13">
        <v>18</v>
      </c>
      <c r="Q13">
        <v>13</v>
      </c>
      <c r="R13">
        <v>11</v>
      </c>
      <c r="S13">
        <v>17</v>
      </c>
      <c r="T13">
        <v>10</v>
      </c>
      <c r="U13">
        <v>11</v>
      </c>
      <c r="V13">
        <v>9</v>
      </c>
      <c r="W13">
        <v>11</v>
      </c>
      <c r="X13">
        <v>15</v>
      </c>
      <c r="Y13">
        <v>32</v>
      </c>
      <c r="Z13">
        <v>13</v>
      </c>
      <c r="AA13">
        <v>10</v>
      </c>
      <c r="AB13">
        <v>15</v>
      </c>
      <c r="AC13">
        <v>12</v>
      </c>
      <c r="AD13">
        <v>18</v>
      </c>
      <c r="AE13">
        <v>17</v>
      </c>
      <c r="AF13">
        <v>16</v>
      </c>
      <c r="AG13">
        <v>7</v>
      </c>
      <c r="AH13">
        <v>12</v>
      </c>
      <c r="AI13">
        <v>17</v>
      </c>
      <c r="AJ13">
        <v>25</v>
      </c>
      <c r="AK13">
        <v>13</v>
      </c>
      <c r="AL13">
        <v>16</v>
      </c>
      <c r="AM13">
        <v>18</v>
      </c>
      <c r="AN13">
        <v>25</v>
      </c>
      <c r="AO13">
        <v>16</v>
      </c>
      <c r="AP13">
        <v>16</v>
      </c>
      <c r="AQ13">
        <v>10</v>
      </c>
      <c r="AR13">
        <v>17</v>
      </c>
      <c r="AS13">
        <v>11</v>
      </c>
      <c r="AT13">
        <v>12</v>
      </c>
      <c r="AU13">
        <v>21</v>
      </c>
      <c r="AV13">
        <v>14</v>
      </c>
      <c r="AW13">
        <v>16</v>
      </c>
      <c r="AX13">
        <v>14</v>
      </c>
      <c r="AY13">
        <v>11</v>
      </c>
      <c r="AZ13">
        <v>9</v>
      </c>
    </row>
    <row r="14" spans="1:52" x14ac:dyDescent="0.2">
      <c r="A14" t="s">
        <v>102</v>
      </c>
      <c r="B14">
        <v>115</v>
      </c>
      <c r="C14">
        <v>77</v>
      </c>
      <c r="D14">
        <v>62</v>
      </c>
      <c r="E14">
        <v>110</v>
      </c>
      <c r="F14">
        <v>56</v>
      </c>
      <c r="G14">
        <v>72</v>
      </c>
      <c r="H14">
        <v>48</v>
      </c>
      <c r="I14">
        <v>44</v>
      </c>
      <c r="J14">
        <v>57</v>
      </c>
      <c r="K14">
        <v>67</v>
      </c>
      <c r="L14">
        <v>141</v>
      </c>
      <c r="M14">
        <v>112</v>
      </c>
      <c r="N14">
        <v>85</v>
      </c>
      <c r="O14">
        <v>38</v>
      </c>
      <c r="P14">
        <v>70</v>
      </c>
      <c r="Q14">
        <v>76</v>
      </c>
      <c r="R14">
        <v>54</v>
      </c>
      <c r="S14">
        <v>59</v>
      </c>
      <c r="T14">
        <v>46</v>
      </c>
      <c r="U14">
        <v>61</v>
      </c>
      <c r="V14">
        <v>60</v>
      </c>
      <c r="W14">
        <v>95</v>
      </c>
      <c r="X14">
        <v>115</v>
      </c>
      <c r="Y14">
        <v>263</v>
      </c>
      <c r="Z14">
        <v>54</v>
      </c>
      <c r="AA14">
        <v>68</v>
      </c>
      <c r="AB14">
        <v>91</v>
      </c>
      <c r="AC14">
        <v>68</v>
      </c>
      <c r="AD14">
        <v>152</v>
      </c>
      <c r="AE14">
        <v>104</v>
      </c>
      <c r="AF14">
        <v>97</v>
      </c>
      <c r="AG14">
        <v>49</v>
      </c>
      <c r="AH14">
        <v>71</v>
      </c>
      <c r="AI14">
        <v>98</v>
      </c>
      <c r="AJ14">
        <v>185</v>
      </c>
      <c r="AK14">
        <v>131</v>
      </c>
      <c r="AL14">
        <v>120</v>
      </c>
      <c r="AM14">
        <v>79</v>
      </c>
      <c r="AN14">
        <v>224</v>
      </c>
      <c r="AO14">
        <v>138</v>
      </c>
      <c r="AP14">
        <v>95</v>
      </c>
      <c r="AQ14">
        <v>71</v>
      </c>
      <c r="AR14">
        <v>104</v>
      </c>
      <c r="AS14">
        <v>70</v>
      </c>
      <c r="AT14">
        <v>69</v>
      </c>
      <c r="AU14">
        <v>144</v>
      </c>
      <c r="AV14">
        <v>158</v>
      </c>
      <c r="AW14">
        <v>144</v>
      </c>
      <c r="AX14">
        <v>107</v>
      </c>
      <c r="AY14">
        <v>98</v>
      </c>
      <c r="AZ14">
        <v>47</v>
      </c>
    </row>
    <row r="15" spans="1:52" x14ac:dyDescent="0.2">
      <c r="A15" t="s">
        <v>103</v>
      </c>
      <c r="B15">
        <v>17</v>
      </c>
      <c r="C15">
        <v>12</v>
      </c>
      <c r="D15">
        <v>4</v>
      </c>
      <c r="E15">
        <v>12</v>
      </c>
      <c r="F15">
        <v>4</v>
      </c>
      <c r="G15">
        <v>8</v>
      </c>
      <c r="H15">
        <v>13</v>
      </c>
      <c r="I15">
        <v>7</v>
      </c>
      <c r="J15">
        <v>8</v>
      </c>
      <c r="K15">
        <v>15</v>
      </c>
      <c r="L15">
        <v>23</v>
      </c>
      <c r="M15">
        <v>11</v>
      </c>
      <c r="N15">
        <v>9</v>
      </c>
      <c r="O15">
        <v>8</v>
      </c>
      <c r="P15">
        <v>10</v>
      </c>
      <c r="Q15">
        <v>12</v>
      </c>
      <c r="R15">
        <v>10</v>
      </c>
      <c r="S15">
        <v>9</v>
      </c>
      <c r="T15">
        <v>6</v>
      </c>
      <c r="U15">
        <v>10</v>
      </c>
      <c r="V15">
        <v>7</v>
      </c>
      <c r="W15">
        <v>4</v>
      </c>
      <c r="X15">
        <v>14</v>
      </c>
      <c r="Y15">
        <v>28</v>
      </c>
      <c r="Z15">
        <v>4</v>
      </c>
      <c r="AA15">
        <v>8</v>
      </c>
      <c r="AB15">
        <v>13</v>
      </c>
      <c r="AC15">
        <v>9</v>
      </c>
      <c r="AD15">
        <v>20</v>
      </c>
      <c r="AE15">
        <v>6</v>
      </c>
      <c r="AF15">
        <v>14</v>
      </c>
      <c r="AG15">
        <v>7</v>
      </c>
      <c r="AH15">
        <v>10</v>
      </c>
      <c r="AI15">
        <v>8</v>
      </c>
      <c r="AJ15">
        <v>21</v>
      </c>
      <c r="AK15">
        <v>10</v>
      </c>
      <c r="AL15">
        <v>12</v>
      </c>
      <c r="AM15">
        <v>11</v>
      </c>
      <c r="AN15">
        <v>39</v>
      </c>
      <c r="AO15">
        <v>27</v>
      </c>
      <c r="AP15">
        <v>19</v>
      </c>
      <c r="AQ15">
        <v>12</v>
      </c>
      <c r="AR15">
        <v>15</v>
      </c>
      <c r="AS15">
        <v>12</v>
      </c>
      <c r="AT15">
        <v>9</v>
      </c>
      <c r="AU15">
        <v>17</v>
      </c>
      <c r="AV15">
        <v>16</v>
      </c>
      <c r="AW15">
        <v>16</v>
      </c>
      <c r="AX15">
        <v>12</v>
      </c>
      <c r="AY15">
        <v>8</v>
      </c>
      <c r="AZ15">
        <v>4</v>
      </c>
    </row>
    <row r="16" spans="1:52" x14ac:dyDescent="0.2">
      <c r="A16" t="s">
        <v>104</v>
      </c>
      <c r="B16">
        <v>8</v>
      </c>
      <c r="C16">
        <v>10</v>
      </c>
      <c r="D16">
        <v>18</v>
      </c>
      <c r="E16">
        <v>18</v>
      </c>
      <c r="F16">
        <v>15</v>
      </c>
      <c r="G16">
        <v>17</v>
      </c>
      <c r="H16">
        <v>12</v>
      </c>
      <c r="I16">
        <v>7</v>
      </c>
      <c r="J16">
        <v>12</v>
      </c>
      <c r="K16">
        <v>8</v>
      </c>
      <c r="L16">
        <v>15</v>
      </c>
      <c r="M16">
        <v>19</v>
      </c>
      <c r="N16">
        <v>15</v>
      </c>
      <c r="O16">
        <v>6</v>
      </c>
      <c r="P16">
        <v>11</v>
      </c>
      <c r="Q16">
        <v>13</v>
      </c>
      <c r="R16">
        <v>5</v>
      </c>
      <c r="S16">
        <v>17</v>
      </c>
      <c r="T16">
        <v>8</v>
      </c>
      <c r="U16">
        <v>4</v>
      </c>
      <c r="V16">
        <v>11</v>
      </c>
      <c r="W16">
        <v>15</v>
      </c>
      <c r="X16">
        <v>23</v>
      </c>
      <c r="Y16">
        <v>49</v>
      </c>
      <c r="Z16">
        <v>10</v>
      </c>
      <c r="AA16">
        <v>16</v>
      </c>
      <c r="AB16">
        <v>29</v>
      </c>
      <c r="AC16">
        <v>11</v>
      </c>
      <c r="AD16">
        <v>28</v>
      </c>
      <c r="AE16">
        <v>21</v>
      </c>
      <c r="AF16">
        <v>10</v>
      </c>
      <c r="AG16">
        <v>16</v>
      </c>
      <c r="AH16">
        <v>14</v>
      </c>
      <c r="AI16">
        <v>15</v>
      </c>
      <c r="AJ16">
        <v>48</v>
      </c>
      <c r="AK16">
        <v>25</v>
      </c>
      <c r="AL16">
        <v>27</v>
      </c>
      <c r="AM16">
        <v>19</v>
      </c>
      <c r="AN16">
        <v>35</v>
      </c>
      <c r="AO16">
        <v>28</v>
      </c>
      <c r="AP16">
        <v>13</v>
      </c>
      <c r="AQ16">
        <v>11</v>
      </c>
      <c r="AR16">
        <v>19</v>
      </c>
      <c r="AS16">
        <v>13</v>
      </c>
      <c r="AT16">
        <v>13</v>
      </c>
      <c r="AU16">
        <v>22</v>
      </c>
      <c r="AV16">
        <v>33</v>
      </c>
      <c r="AW16">
        <v>23</v>
      </c>
      <c r="AX16">
        <v>20</v>
      </c>
      <c r="AY16">
        <v>17</v>
      </c>
      <c r="AZ16">
        <v>8</v>
      </c>
    </row>
    <row r="17" spans="1:52" x14ac:dyDescent="0.2">
      <c r="A17" t="s">
        <v>105</v>
      </c>
      <c r="B17">
        <v>169</v>
      </c>
      <c r="C17">
        <v>76</v>
      </c>
      <c r="D17">
        <v>60</v>
      </c>
      <c r="E17">
        <v>97</v>
      </c>
      <c r="F17">
        <v>44</v>
      </c>
      <c r="G17">
        <v>57</v>
      </c>
      <c r="H17">
        <v>50</v>
      </c>
      <c r="I17">
        <v>38</v>
      </c>
      <c r="J17">
        <v>49</v>
      </c>
      <c r="K17">
        <v>48</v>
      </c>
      <c r="L17">
        <v>184</v>
      </c>
      <c r="M17">
        <v>141</v>
      </c>
      <c r="N17">
        <v>85</v>
      </c>
      <c r="O17">
        <v>25</v>
      </c>
      <c r="P17">
        <v>25</v>
      </c>
      <c r="Q17">
        <v>17</v>
      </c>
      <c r="R17">
        <v>23</v>
      </c>
      <c r="S17">
        <v>24</v>
      </c>
      <c r="T17">
        <v>18</v>
      </c>
      <c r="U17">
        <v>16</v>
      </c>
      <c r="V17">
        <v>13</v>
      </c>
      <c r="W17">
        <v>56</v>
      </c>
      <c r="X17">
        <v>88</v>
      </c>
      <c r="Y17">
        <v>216</v>
      </c>
      <c r="Z17">
        <v>15</v>
      </c>
      <c r="AA17">
        <v>27</v>
      </c>
      <c r="AB17">
        <v>45</v>
      </c>
      <c r="AC17">
        <v>20</v>
      </c>
      <c r="AD17">
        <v>85</v>
      </c>
      <c r="AE17">
        <v>35</v>
      </c>
      <c r="AF17">
        <v>33</v>
      </c>
      <c r="AG17">
        <v>20</v>
      </c>
      <c r="AH17">
        <v>18</v>
      </c>
      <c r="AI17">
        <v>28</v>
      </c>
      <c r="AJ17">
        <v>63</v>
      </c>
      <c r="AK17">
        <v>56</v>
      </c>
      <c r="AL17">
        <v>27</v>
      </c>
      <c r="AM17">
        <v>22</v>
      </c>
      <c r="AN17">
        <v>55</v>
      </c>
      <c r="AO17">
        <v>49</v>
      </c>
      <c r="AP17">
        <v>23</v>
      </c>
      <c r="AQ17">
        <v>16</v>
      </c>
      <c r="AR17">
        <v>17</v>
      </c>
      <c r="AS17">
        <v>11</v>
      </c>
      <c r="AT17">
        <v>20</v>
      </c>
      <c r="AU17">
        <v>37</v>
      </c>
      <c r="AV17">
        <v>40</v>
      </c>
      <c r="AW17">
        <v>29</v>
      </c>
      <c r="AX17">
        <v>18</v>
      </c>
      <c r="AY17">
        <v>17</v>
      </c>
      <c r="AZ17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8E9B-5007-4403-8D2A-9F3A519A99F4}">
  <dimension ref="A2:W17"/>
  <sheetViews>
    <sheetView topLeftCell="G1" workbookViewId="0">
      <selection activeCell="C3" sqref="C3:C12"/>
    </sheetView>
  </sheetViews>
  <sheetFormatPr defaultRowHeight="12.75" x14ac:dyDescent="0.2"/>
  <cols>
    <col min="4" max="4" width="11.75" customWidth="1"/>
    <col min="5" max="5" width="11.625" customWidth="1"/>
    <col min="7" max="7" width="15.75" bestFit="1" customWidth="1"/>
    <col min="8" max="8" width="14.875" bestFit="1" customWidth="1"/>
    <col min="9" max="9" width="11.5" customWidth="1"/>
    <col min="10" max="10" width="13.75" bestFit="1" customWidth="1"/>
    <col min="11" max="11" width="9.5" bestFit="1" customWidth="1"/>
    <col min="13" max="13" width="16.25" bestFit="1" customWidth="1"/>
    <col min="14" max="14" width="20" bestFit="1" customWidth="1"/>
    <col min="16" max="16" width="11.625" customWidth="1"/>
    <col min="19" max="19" width="12" bestFit="1" customWidth="1"/>
    <col min="21" max="21" width="13.25" customWidth="1"/>
  </cols>
  <sheetData>
    <row r="2" spans="1:23" ht="14.25" customHeight="1" x14ac:dyDescent="0.2">
      <c r="A2" t="s">
        <v>10</v>
      </c>
      <c r="B2" t="s">
        <v>12</v>
      </c>
      <c r="C2" t="s">
        <v>11</v>
      </c>
      <c r="D2" t="s">
        <v>2</v>
      </c>
      <c r="E2" t="s">
        <v>3</v>
      </c>
      <c r="F2" t="s">
        <v>4</v>
      </c>
      <c r="G2" t="s">
        <v>5</v>
      </c>
      <c r="H2" t="s">
        <v>13</v>
      </c>
      <c r="I2" t="s">
        <v>6</v>
      </c>
      <c r="J2" t="s">
        <v>9</v>
      </c>
      <c r="K2" s="5" t="s">
        <v>20</v>
      </c>
      <c r="L2" s="5" t="s">
        <v>21</v>
      </c>
      <c r="M2" s="3" t="s">
        <v>15</v>
      </c>
      <c r="N2" t="s">
        <v>14</v>
      </c>
      <c r="O2" t="s">
        <v>24</v>
      </c>
      <c r="P2" t="s">
        <v>28</v>
      </c>
      <c r="Q2" t="s">
        <v>29</v>
      </c>
      <c r="R2" t="s">
        <v>30</v>
      </c>
      <c r="S2" t="s">
        <v>32</v>
      </c>
      <c r="T2" t="s">
        <v>33</v>
      </c>
      <c r="U2" t="s">
        <v>34</v>
      </c>
      <c r="V2" t="s">
        <v>25</v>
      </c>
      <c r="W2" t="s">
        <v>37</v>
      </c>
    </row>
    <row r="3" spans="1:23" x14ac:dyDescent="0.2">
      <c r="A3">
        <v>1</v>
      </c>
      <c r="B3">
        <v>10</v>
      </c>
      <c r="C3" t="str">
        <f>Tabel1[[#This Row],[Min. Alder]]&amp;"-"&amp;Tabel1[[#This Row],[Max alder]]&amp; " år"</f>
        <v>0-9 år</v>
      </c>
      <c r="D3">
        <v>0</v>
      </c>
      <c r="E3">
        <v>9</v>
      </c>
      <c r="F3">
        <v>614489</v>
      </c>
      <c r="G3">
        <v>385</v>
      </c>
      <c r="H3">
        <f>Tabel1[[#This Row],[Døde %]]/($H$16*$H$14^(Tabel1[[#This Row],[revIndex]]*$H$15))</f>
        <v>2.8913421801016508E-5</v>
      </c>
      <c r="I3">
        <f>Tabel1[[#This Row],[Antal]]/SUM(Tabel1[Antal])</f>
        <v>0.10553220180866026</v>
      </c>
      <c r="J3">
        <v>6.2653684606233805E-4</v>
      </c>
      <c r="K3" s="2">
        <f>Tabel1[[#This Row],[m. underrap.]]-Tabel1[[#This Row],[Døde %]]</f>
        <v>-5.9762342426132153E-4</v>
      </c>
      <c r="L3" s="6">
        <f>-(1-Tabel1[[#This Row],[m. underrap.]]/Tabel1[[#This Row],[Døde %]])</f>
        <v>-0.95385200091146793</v>
      </c>
      <c r="M3">
        <f>Tabel1[[#This Row],[Antal]]*$N$14</f>
        <v>491591.2</v>
      </c>
      <c r="N3">
        <f>Tabel1[[#This Row],[80% smittede]]*Tabel1[[#This Row],[m. underrap.]]</f>
        <v>14.213583719267866</v>
      </c>
      <c r="O3">
        <f>Tabel1[[#This Row],[80% smittede]]*Tabel1[[#This Row],[Døde %]]</f>
        <v>308.00000000000006</v>
      </c>
      <c r="P3" s="1">
        <f>$Q$14*Tabel1[[#This Row],[revIndex]]^$Q$15</f>
        <v>20000</v>
      </c>
      <c r="Q3" s="1">
        <f>(1+Tabel1[[#This Row],[Aldersvægt]]/SUM(Tabel1[Aldersvægt]))*Tabel1[[#This Row],[% af sum]]</f>
        <v>0.14719019802255526</v>
      </c>
      <c r="R3" s="1">
        <f>Tabel1[[#This Row],[opjustering]]/SUM(Tabel1[opjustering])</f>
        <v>0.13184092368243322</v>
      </c>
      <c r="S3" s="1">
        <f>Tabel1[[#This Row],[Nyt tal]]*SUM(Tabel1[Antal])*80%</f>
        <v>614142.76184311684</v>
      </c>
      <c r="T3" s="1" t="b">
        <f>Tabel1[[#This Row],[80% ny]]&gt;Tabel1[[#This Row],[Antal]]</f>
        <v>0</v>
      </c>
      <c r="U3" s="1">
        <f>Tabel1[[#This Row],[80% ny]]*Tabel1[[#This Row],[m. underrap.]]</f>
        <v>17.756968719211262</v>
      </c>
      <c r="V3" s="1">
        <f>Tabel1[[#This Row],[Døde %]]*Tabel1[[#This Row],[80% ny]]</f>
        <v>384.78306903720005</v>
      </c>
      <c r="W3" s="1">
        <f>Tabel1[[#This Row],[Antal]]-Tabel1[[#This Row],[80% ny]]</f>
        <v>346.23815688316245</v>
      </c>
    </row>
    <row r="4" spans="1:23" x14ac:dyDescent="0.2">
      <c r="A4">
        <v>2</v>
      </c>
      <c r="B4">
        <v>9</v>
      </c>
      <c r="C4" t="str">
        <f>Tabel1[[#This Row],[Min. Alder]]&amp;"-"&amp;Tabel1[[#This Row],[Max alder]]&amp; " år"</f>
        <v>10-19 år</v>
      </c>
      <c r="D4">
        <v>10</v>
      </c>
      <c r="E4">
        <v>19</v>
      </c>
      <c r="F4">
        <v>681911</v>
      </c>
      <c r="G4">
        <v>1E-8</v>
      </c>
      <c r="H4">
        <f>Tabel1[[#This Row],[Døde %]]/($H$16*$H$14^(Tabel1[[#This Row],[revIndex]]*$H$15))</f>
        <v>1.7569356006292375E-5</v>
      </c>
      <c r="I4">
        <f>Tabel1[[#This Row],[Antal]]/SUM(Tabel1[Antal])</f>
        <v>0.11711124083188686</v>
      </c>
      <c r="J4">
        <v>2.9999999999999997E-4</v>
      </c>
      <c r="K4" s="2">
        <f>Tabel1[[#This Row],[m. underrap.]]-Tabel1[[#This Row],[Døde %]]</f>
        <v>-2.8243064399370761E-4</v>
      </c>
      <c r="L4" s="4">
        <f>-(1-Tabel1[[#This Row],[m. underrap.]]/Tabel1[[#This Row],[Døde %]])</f>
        <v>-0.94143547997902544</v>
      </c>
      <c r="M4">
        <f>Tabel1[[#This Row],[Antal]]*$N$14</f>
        <v>545528.80000000005</v>
      </c>
      <c r="N4">
        <f>Tabel1[[#This Row],[80% smittede]]*Tabel1[[#This Row],[m. underrap.]]</f>
        <v>9.5845896988854733</v>
      </c>
      <c r="O4">
        <f>Tabel1[[#This Row],[80% smittede]]*Tabel1[[#This Row],[Døde %]]</f>
        <v>163.65863999999999</v>
      </c>
      <c r="P4" s="1">
        <f>$Q$14*Tabel1[[#This Row],[revIndex]]^$Q$15</f>
        <v>13122</v>
      </c>
      <c r="Q4" s="1">
        <f>(1+Tabel1[[#This Row],[Aldersvægt]]/SUM(Tabel1[Aldersvægt]))*Tabel1[[#This Row],[% af sum]]</f>
        <v>0.14744191035772311</v>
      </c>
      <c r="R4" s="1">
        <f>Tabel1[[#This Row],[opjustering]]/SUM(Tabel1[opjustering])</f>
        <v>0.1320663869756187</v>
      </c>
      <c r="S4" s="1">
        <f>Tabel1[[#This Row],[Nyt tal]]*SUM(Tabel1[Antal])*80%</f>
        <v>615193.01730025164</v>
      </c>
      <c r="T4" s="1" t="b">
        <f>Tabel1[[#This Row],[80% ny]]&gt;Tabel1[[#This Row],[Antal]]</f>
        <v>0</v>
      </c>
      <c r="U4" s="1">
        <f>Tabel1[[#This Row],[80% ny]]*Tabel1[[#This Row],[m. underrap.]]</f>
        <v>10.808545133533306</v>
      </c>
      <c r="V4" s="1">
        <f>Tabel1[[#This Row],[Døde %]]*Tabel1[[#This Row],[80% ny]]</f>
        <v>184.55790519007547</v>
      </c>
      <c r="W4" s="1">
        <f>Tabel1[[#This Row],[Antal]]-Tabel1[[#This Row],[80% ny]]</f>
        <v>66717.982699748361</v>
      </c>
    </row>
    <row r="5" spans="1:23" x14ac:dyDescent="0.2">
      <c r="A5">
        <v>3</v>
      </c>
      <c r="B5">
        <v>8</v>
      </c>
      <c r="C5" t="str">
        <f>Tabel1[[#This Row],[Min. Alder]]&amp;"-"&amp;Tabel1[[#This Row],[Max alder]]&amp; " år"</f>
        <v>20-29 år</v>
      </c>
      <c r="D5">
        <v>20</v>
      </c>
      <c r="E5">
        <v>29</v>
      </c>
      <c r="F5">
        <v>782701</v>
      </c>
      <c r="G5">
        <v>244</v>
      </c>
      <c r="H5">
        <f>Tabel1[[#This Row],[Døde %]]/($H$16*$H$14^(Tabel1[[#This Row],[revIndex]]*$H$15))</f>
        <v>2.3169157339706356E-5</v>
      </c>
      <c r="I5">
        <f>Tabel1[[#This Row],[Antal]]/SUM(Tabel1[Antal])</f>
        <v>0.13442089262434345</v>
      </c>
      <c r="J5">
        <v>3.1174100965758315E-4</v>
      </c>
      <c r="K5" s="2">
        <f>Tabel1[[#This Row],[m. underrap.]]-Tabel1[[#This Row],[Døde %]]</f>
        <v>-2.8857185231787681E-4</v>
      </c>
      <c r="L5" s="4">
        <f>-(1-Tabel1[[#This Row],[m. underrap.]]/Tabel1[[#This Row],[Døde %]])</f>
        <v>-0.92567818598792828</v>
      </c>
      <c r="M5">
        <f>Tabel1[[#This Row],[Antal]]*$N$14</f>
        <v>626160.80000000005</v>
      </c>
      <c r="N5">
        <f>Tabel1[[#This Row],[80% smittede]]*Tabel1[[#This Row],[m. underrap.]]</f>
        <v>14.507618095156404</v>
      </c>
      <c r="O5">
        <f>Tabel1[[#This Row],[80% smittede]]*Tabel1[[#This Row],[Døde %]]</f>
        <v>195.20000000000002</v>
      </c>
      <c r="P5" s="1">
        <f>$Q$14*Tabel1[[#This Row],[revIndex]]^$Q$15</f>
        <v>8192</v>
      </c>
      <c r="Q5" s="1">
        <f>(1+Tabel1[[#This Row],[Aldersvægt]]/SUM(Tabel1[Aldersvægt]))*Tabel1[[#This Row],[% af sum]]</f>
        <v>0.15615491450052513</v>
      </c>
      <c r="R5" s="1">
        <f>Tabel1[[#This Row],[opjustering]]/SUM(Tabel1[opjustering])</f>
        <v>0.1398707824426311</v>
      </c>
      <c r="S5" s="1">
        <f>Tabel1[[#This Row],[Nyt tal]]*SUM(Tabel1[Antal])*80%</f>
        <v>651547.5334304017</v>
      </c>
      <c r="T5" s="1" t="b">
        <f>Tabel1[[#This Row],[80% ny]]&gt;Tabel1[[#This Row],[Antal]]</f>
        <v>0</v>
      </c>
      <c r="U5" s="1">
        <f>Tabel1[[#This Row],[80% ny]]*Tabel1[[#This Row],[m. underrap.]]</f>
        <v>15.095807316346564</v>
      </c>
      <c r="V5" s="1">
        <f>Tabel1[[#This Row],[Døde %]]*Tabel1[[#This Row],[80% ny]]</f>
        <v>203.11408591150135</v>
      </c>
      <c r="W5" s="1">
        <f>Tabel1[[#This Row],[Antal]]-Tabel1[[#This Row],[80% ny]]</f>
        <v>131153.4665695983</v>
      </c>
    </row>
    <row r="6" spans="1:23" x14ac:dyDescent="0.2">
      <c r="A6">
        <v>4</v>
      </c>
      <c r="B6">
        <v>7</v>
      </c>
      <c r="C6" t="str">
        <f>Tabel1[[#This Row],[Min. Alder]]&amp;"-"&amp;Tabel1[[#This Row],[Max alder]]&amp; " år"</f>
        <v>30-39 år</v>
      </c>
      <c r="D6">
        <v>30</v>
      </c>
      <c r="E6">
        <v>39</v>
      </c>
      <c r="F6">
        <v>686808</v>
      </c>
      <c r="G6">
        <v>2384</v>
      </c>
      <c r="H6">
        <f>Tabel1[[#This Row],[Døde %]]/($H$16*$H$14^(Tabel1[[#This Row],[revIndex]]*$H$15))</f>
        <v>3.2739264599615595E-4</v>
      </c>
      <c r="I6">
        <f>Tabel1[[#This Row],[Antal]]/SUM(Tabel1[Antal])</f>
        <v>0.11795225050375568</v>
      </c>
      <c r="J6">
        <v>3.4711302139753758E-3</v>
      </c>
      <c r="K6" s="2">
        <f>Tabel1[[#This Row],[m. underrap.]]-Tabel1[[#This Row],[Døde %]]</f>
        <v>-3.1437375679792198E-3</v>
      </c>
      <c r="L6" s="4">
        <f>-(1-Tabel1[[#This Row],[m. underrap.]]/Tabel1[[#This Row],[Døde %]])</f>
        <v>-0.90568125486102014</v>
      </c>
      <c r="M6">
        <f>Tabel1[[#This Row],[Antal]]*$N$14</f>
        <v>549446.40000000002</v>
      </c>
      <c r="N6">
        <f>Tabel1[[#This Row],[80% smittede]]*Tabel1[[#This Row],[m. underrap.]]</f>
        <v>179.88471072906231</v>
      </c>
      <c r="O6">
        <f>Tabel1[[#This Row],[80% smittede]]*Tabel1[[#This Row],[Døde %]]</f>
        <v>1907.2</v>
      </c>
      <c r="P6" s="1">
        <f>$Q$14*Tabel1[[#This Row],[revIndex]]^$Q$15</f>
        <v>4802</v>
      </c>
      <c r="Q6" s="1">
        <f>(1+Tabel1[[#This Row],[Aldersvægt]]/SUM(Tabel1[Aldersvægt]))*Tabel1[[#This Row],[% af sum]]</f>
        <v>0.12913147734066871</v>
      </c>
      <c r="R6" s="1">
        <f>Tabel1[[#This Row],[opjustering]]/SUM(Tabel1[opjustering])</f>
        <v>0.11566540080652717</v>
      </c>
      <c r="S6" s="1">
        <f>Tabel1[[#This Row],[Nyt tal]]*SUM(Tabel1[Antal])*80%</f>
        <v>538793.77295713325</v>
      </c>
      <c r="T6" s="1" t="b">
        <f>Tabel1[[#This Row],[80% ny]]&gt;Tabel1[[#This Row],[Antal]]</f>
        <v>0</v>
      </c>
      <c r="U6" s="1">
        <f>Tabel1[[#This Row],[80% ny]]*Tabel1[[#This Row],[m. underrap.]]</f>
        <v>176.39711897468794</v>
      </c>
      <c r="V6" s="1">
        <f>Tabel1[[#This Row],[Døde %]]*Tabel1[[#This Row],[80% ny]]</f>
        <v>1870.2233444132939</v>
      </c>
      <c r="W6" s="1">
        <f>Tabel1[[#This Row],[Antal]]-Tabel1[[#This Row],[80% ny]]</f>
        <v>148014.22704286675</v>
      </c>
    </row>
    <row r="7" spans="1:23" x14ac:dyDescent="0.2">
      <c r="A7">
        <v>5</v>
      </c>
      <c r="B7">
        <v>6</v>
      </c>
      <c r="C7" t="str">
        <f>Tabel1[[#This Row],[Min. Alder]]&amp;"-"&amp;Tabel1[[#This Row],[Max alder]]&amp; " år"</f>
        <v>40-49 år</v>
      </c>
      <c r="D7">
        <v>40</v>
      </c>
      <c r="E7">
        <v>49</v>
      </c>
      <c r="F7">
        <v>756048</v>
      </c>
      <c r="G7">
        <v>5094</v>
      </c>
      <c r="H7">
        <f>Tabel1[[#This Row],[Døde %]]/($H$16*$H$14^(Tabel1[[#This Row],[revIndex]]*$H$15))</f>
        <v>8.0647200937408628E-4</v>
      </c>
      <c r="I7">
        <f>Tabel1[[#This Row],[Antal]]/SUM(Tabel1[Antal])</f>
        <v>0.12984351243559114</v>
      </c>
      <c r="J7">
        <v>6.7376674496857341E-3</v>
      </c>
      <c r="K7" s="2">
        <f>Tabel1[[#This Row],[m. underrap.]]-Tabel1[[#This Row],[Døde %]]</f>
        <v>-5.9311954403116476E-3</v>
      </c>
      <c r="L7" s="4">
        <f>-(1-Tabel1[[#This Row],[m. underrap.]]/Tabel1[[#This Row],[Døde %]])</f>
        <v>-0.88030397531541826</v>
      </c>
      <c r="M7">
        <f>Tabel1[[#This Row],[Antal]]*$N$14</f>
        <v>604838.40000000002</v>
      </c>
      <c r="N7">
        <f>Tabel1[[#This Row],[80% smittede]]*Tabel1[[#This Row],[m. underrap.]]</f>
        <v>487.78523979460738</v>
      </c>
      <c r="O7">
        <f>Tabel1[[#This Row],[80% smittede]]*Tabel1[[#This Row],[Døde %]]</f>
        <v>4075.2000000000003</v>
      </c>
      <c r="P7" s="1">
        <f>$Q$14*Tabel1[[#This Row],[revIndex]]^$Q$15</f>
        <v>2592</v>
      </c>
      <c r="Q7" s="1">
        <f>(1+Tabel1[[#This Row],[Aldersvægt]]/SUM(Tabel1[Aldersvægt]))*Tabel1[[#This Row],[% af sum]]</f>
        <v>0.13648612057977169</v>
      </c>
      <c r="R7" s="1">
        <f>Tabel1[[#This Row],[opjustering]]/SUM(Tabel1[opjustering])</f>
        <v>0.12225308783341406</v>
      </c>
      <c r="S7" s="1">
        <f>Tabel1[[#This Row],[Nyt tal]]*SUM(Tabel1[Antal])*80%</f>
        <v>569480.60517772287</v>
      </c>
      <c r="T7" s="1" t="b">
        <f>Tabel1[[#This Row],[80% ny]]&gt;Tabel1[[#This Row],[Antal]]</f>
        <v>0</v>
      </c>
      <c r="U7" s="1">
        <f>Tabel1[[#This Row],[80% ny]]*Tabel1[[#This Row],[m. underrap.]]</f>
        <v>459.27016795724887</v>
      </c>
      <c r="V7" s="1">
        <f>Tabel1[[#This Row],[Døde %]]*Tabel1[[#This Row],[80% ny]]</f>
        <v>3836.9709367332766</v>
      </c>
      <c r="W7" s="1">
        <f>Tabel1[[#This Row],[Antal]]-Tabel1[[#This Row],[80% ny]]</f>
        <v>186567.39482227713</v>
      </c>
    </row>
    <row r="8" spans="1:23" x14ac:dyDescent="0.2">
      <c r="A8">
        <v>6</v>
      </c>
      <c r="B8">
        <v>5</v>
      </c>
      <c r="C8" t="str">
        <f>Tabel1[[#This Row],[Min. Alder]]&amp;"-"&amp;Tabel1[[#This Row],[Max alder]]&amp; " år"</f>
        <v>50-59 år</v>
      </c>
      <c r="D8">
        <v>50</v>
      </c>
      <c r="E8">
        <v>59</v>
      </c>
      <c r="F8">
        <v>800444</v>
      </c>
      <c r="G8">
        <v>15354</v>
      </c>
      <c r="H8">
        <f>Tabel1[[#This Row],[Døde %]]/($H$16*$H$14^(Tabel1[[#This Row],[revIndex]]*$H$15))</f>
        <v>2.9137482290046948E-3</v>
      </c>
      <c r="I8">
        <f>Tabel1[[#This Row],[Antal]]/SUM(Tabel1[Antal])</f>
        <v>0.13746807142931972</v>
      </c>
      <c r="J8">
        <v>1.91818540709906E-2</v>
      </c>
      <c r="K8" s="2">
        <f>Tabel1[[#This Row],[m. underrap.]]-Tabel1[[#This Row],[Døde %]]</f>
        <v>-1.6268105841985906E-2</v>
      </c>
      <c r="L8" s="4">
        <f>-(1-Tabel1[[#This Row],[m. underrap.]]/Tabel1[[#This Row],[Døde %]])</f>
        <v>-0.84809871776622159</v>
      </c>
      <c r="M8">
        <f>Tabel1[[#This Row],[Antal]]*$N$14</f>
        <v>640355.20000000007</v>
      </c>
      <c r="N8">
        <f>Tabel1[[#This Row],[80% smittede]]*Tabel1[[#This Row],[m. underrap.]]</f>
        <v>1865.8338299339473</v>
      </c>
      <c r="O8">
        <f>Tabel1[[#This Row],[80% smittede]]*Tabel1[[#This Row],[Døde %]]</f>
        <v>12283.2</v>
      </c>
      <c r="P8" s="1">
        <f>$Q$14*Tabel1[[#This Row],[revIndex]]^$Q$15</f>
        <v>1250</v>
      </c>
      <c r="Q8" s="1">
        <f>(1+Tabel1[[#This Row],[Aldersvægt]]/SUM(Tabel1[Aldersvægt]))*Tabel1[[#This Row],[% af sum]]</f>
        <v>0.14085959808006476</v>
      </c>
      <c r="R8" s="1">
        <f>Tabel1[[#This Row],[opjustering]]/SUM(Tabel1[opjustering])</f>
        <v>0.12617049076573852</v>
      </c>
      <c r="S8" s="1">
        <f>Tabel1[[#This Row],[Nyt tal]]*SUM(Tabel1[Antal])*80%</f>
        <v>587728.6922580672</v>
      </c>
      <c r="T8" s="1" t="b">
        <f>Tabel1[[#This Row],[80% ny]]&gt;Tabel1[[#This Row],[Antal]]</f>
        <v>0</v>
      </c>
      <c r="U8" s="1">
        <f>Tabel1[[#This Row],[80% ny]]*Tabel1[[#This Row],[m. underrap.]]</f>
        <v>1712.4934362021886</v>
      </c>
      <c r="V8" s="1">
        <f>Tabel1[[#This Row],[Døde %]]*Tabel1[[#This Row],[80% ny]]</f>
        <v>11273.726008228388</v>
      </c>
      <c r="W8" s="1">
        <f>Tabel1[[#This Row],[Antal]]-Tabel1[[#This Row],[80% ny]]</f>
        <v>212715.3077419328</v>
      </c>
    </row>
    <row r="9" spans="1:23" x14ac:dyDescent="0.2">
      <c r="A9">
        <v>7</v>
      </c>
      <c r="B9">
        <v>4</v>
      </c>
      <c r="C9" t="str">
        <f>Tabel1[[#This Row],[Min. Alder]]&amp;"-"&amp;Tabel1[[#This Row],[Max alder]]&amp; " år"</f>
        <v>60-69 år</v>
      </c>
      <c r="D9">
        <v>60</v>
      </c>
      <c r="E9">
        <v>69</v>
      </c>
      <c r="F9">
        <v>663646</v>
      </c>
      <c r="G9">
        <v>48395</v>
      </c>
      <c r="H9">
        <f>Tabel1[[#This Row],[Døde %]]/($H$16*$H$14^(Tabel1[[#This Row],[revIndex]]*$H$15))</f>
        <v>1.4057470015597304E-2</v>
      </c>
      <c r="I9">
        <f>Tabel1[[#This Row],[Antal]]/SUM(Tabel1[Antal])</f>
        <v>0.11397441386503281</v>
      </c>
      <c r="J9">
        <v>7.2922913722074725E-2</v>
      </c>
      <c r="K9" s="2">
        <f>Tabel1[[#This Row],[m. underrap.]]-Tabel1[[#This Row],[Døde %]]</f>
        <v>-5.8865443706477422E-2</v>
      </c>
      <c r="L9" s="4">
        <f>-(1-Tabel1[[#This Row],[m. underrap.]]/Tabel1[[#This Row],[Døde %]])</f>
        <v>-0.80722835528523429</v>
      </c>
      <c r="M9">
        <f>Tabel1[[#This Row],[Antal]]*$N$14</f>
        <v>530916.80000000005</v>
      </c>
      <c r="N9">
        <f>Tabel1[[#This Row],[80% smittede]]*Tabel1[[#This Row],[m. underrap.]]</f>
        <v>7463.3469967768715</v>
      </c>
      <c r="O9">
        <f>Tabel1[[#This Row],[80% smittede]]*Tabel1[[#This Row],[Døde %]]</f>
        <v>38716.000000000007</v>
      </c>
      <c r="P9" s="1">
        <f>$Q$14*Tabel1[[#This Row],[revIndex]]^$Q$15</f>
        <v>512</v>
      </c>
      <c r="Q9" s="1">
        <f>(1+Tabel1[[#This Row],[Aldersvægt]]/SUM(Tabel1[Aldersvægt]))*Tabel1[[#This Row],[% af sum]]</f>
        <v>0.11512617046509788</v>
      </c>
      <c r="R9" s="1">
        <f>Tabel1[[#This Row],[opjustering]]/SUM(Tabel1[opjustering])</f>
        <v>0.10312059402089978</v>
      </c>
      <c r="S9" s="1">
        <f>Tabel1[[#This Row],[Nyt tal]]*SUM(Tabel1[Antal])*80%</f>
        <v>480357.42352233315</v>
      </c>
      <c r="T9" s="1" t="b">
        <f>Tabel1[[#This Row],[80% ny]]&gt;Tabel1[[#This Row],[Antal]]</f>
        <v>0</v>
      </c>
      <c r="U9" s="1">
        <f>Tabel1[[#This Row],[80% ny]]*Tabel1[[#This Row],[m. underrap.]]</f>
        <v>6752.6100779347735</v>
      </c>
      <c r="V9" s="1">
        <f>Tabel1[[#This Row],[Døde %]]*Tabel1[[#This Row],[80% ny]]</f>
        <v>35029.062951277207</v>
      </c>
      <c r="W9" s="1">
        <f>Tabel1[[#This Row],[Antal]]-Tabel1[[#This Row],[80% ny]]</f>
        <v>183288.57647766685</v>
      </c>
    </row>
    <row r="10" spans="1:23" x14ac:dyDescent="0.2">
      <c r="A10">
        <v>8</v>
      </c>
      <c r="B10">
        <v>3</v>
      </c>
      <c r="C10" t="str">
        <f>Tabel1[[#This Row],[Min. Alder]]&amp;"-"&amp;Tabel1[[#This Row],[Max alder]]&amp; " år"</f>
        <v>70-79 år</v>
      </c>
      <c r="D10">
        <v>70</v>
      </c>
      <c r="E10">
        <v>79</v>
      </c>
      <c r="F10">
        <v>564390</v>
      </c>
      <c r="G10">
        <v>113975</v>
      </c>
      <c r="H10">
        <f>Tabel1[[#This Row],[Døde %]]/($H$16*$H$14^(Tabel1[[#This Row],[revIndex]]*$H$15))</f>
        <v>4.8927706810064517E-2</v>
      </c>
      <c r="I10">
        <f>Tabel1[[#This Row],[Antal]]/SUM(Tabel1[Antal])</f>
        <v>9.6928210885450769E-2</v>
      </c>
      <c r="J10">
        <v>0.2</v>
      </c>
      <c r="K10" s="2">
        <f>Tabel1[[#This Row],[m. underrap.]]-Tabel1[[#This Row],[Døde %]]</f>
        <v>-0.15107229318993548</v>
      </c>
      <c r="L10" s="4">
        <f>-(1-Tabel1[[#This Row],[m. underrap.]]/Tabel1[[#This Row],[Døde %]])</f>
        <v>-0.75536146594967746</v>
      </c>
      <c r="M10">
        <f>Tabel1[[#This Row],[Antal]]*$N$14</f>
        <v>451512</v>
      </c>
      <c r="N10">
        <f>Tabel1[[#This Row],[80% smittede]]*Tabel1[[#This Row],[m. underrap.]]</f>
        <v>22091.446757225851</v>
      </c>
      <c r="O10">
        <f>Tabel1[[#This Row],[80% smittede]]*Tabel1[[#This Row],[Døde %]]</f>
        <v>90302.400000000009</v>
      </c>
      <c r="P10" s="1">
        <f>$Q$14*Tabel1[[#This Row],[revIndex]]^$Q$15</f>
        <v>162</v>
      </c>
      <c r="Q10" s="1">
        <f>(1+Tabel1[[#This Row],[Aldersvægt]]/SUM(Tabel1[Aldersvægt]))*Tabel1[[#This Row],[% af sum]]</f>
        <v>9.7238130163930292E-2</v>
      </c>
      <c r="R10" s="1">
        <f>Tabel1[[#This Row],[opjustering]]/SUM(Tabel1[opjustering])</f>
        <v>8.7097952650357358E-2</v>
      </c>
      <c r="S10" s="1">
        <f>Tabel1[[#This Row],[Nyt tal]]*SUM(Tabel1[Antal])*80%</f>
        <v>405720.58885460225</v>
      </c>
      <c r="T10" s="1" t="b">
        <f>Tabel1[[#This Row],[80% ny]]&gt;Tabel1[[#This Row],[Antal]]</f>
        <v>0</v>
      </c>
      <c r="U10" s="1">
        <f>Tabel1[[#This Row],[80% ny]]*Tabel1[[#This Row],[m. underrap.]]</f>
        <v>19850.97801828471</v>
      </c>
      <c r="V10" s="1">
        <f>Tabel1[[#This Row],[Døde %]]*Tabel1[[#This Row],[80% ny]]</f>
        <v>81144.117770920449</v>
      </c>
      <c r="W10" s="1">
        <f>Tabel1[[#This Row],[Antal]]-Tabel1[[#This Row],[80% ny]]</f>
        <v>158669.41114539775</v>
      </c>
    </row>
    <row r="11" spans="1:23" x14ac:dyDescent="0.2">
      <c r="A11">
        <v>9</v>
      </c>
      <c r="B11">
        <v>2</v>
      </c>
      <c r="C11" t="str">
        <f>Tabel1[[#This Row],[Min. Alder]]&amp;"-"&amp;Tabel1[[#This Row],[Max alder]]&amp; " år"</f>
        <v>80-89 år</v>
      </c>
      <c r="D11">
        <v>80</v>
      </c>
      <c r="E11">
        <v>89</v>
      </c>
      <c r="F11">
        <v>227298</v>
      </c>
      <c r="G11">
        <v>52313</v>
      </c>
      <c r="H11">
        <f>Tabel1[[#This Row],[Døde %]]/($H$16*$H$14^(Tabel1[[#This Row],[revIndex]]*$H$15))</f>
        <v>7.1453020205179046E-2</v>
      </c>
      <c r="I11">
        <f>Tabel1[[#This Row],[Antal]]/SUM(Tabel1[Antal])</f>
        <v>3.9036107085244583E-2</v>
      </c>
      <c r="J11">
        <v>0.23015160714128588</v>
      </c>
      <c r="K11" s="2">
        <f>Tabel1[[#This Row],[m. underrap.]]-Tabel1[[#This Row],[Døde %]]</f>
        <v>-0.15869858693610683</v>
      </c>
      <c r="L11" s="4">
        <f>-(1-Tabel1[[#This Row],[m. underrap.]]/Tabel1[[#This Row],[Døde %]])</f>
        <v>-0.68953933847042248</v>
      </c>
      <c r="M11">
        <f>Tabel1[[#This Row],[Antal]]*$N$14</f>
        <v>181838.40000000002</v>
      </c>
      <c r="N11">
        <f>Tabel1[[#This Row],[80% smittede]]*Tabel1[[#This Row],[m. underrap.]]</f>
        <v>12992.902869277432</v>
      </c>
      <c r="O11">
        <f>Tabel1[[#This Row],[80% smittede]]*Tabel1[[#This Row],[Døde %]]</f>
        <v>41850.400000000001</v>
      </c>
      <c r="P11" s="1">
        <f>$Q$14*Tabel1[[#This Row],[revIndex]]^$Q$15</f>
        <v>32</v>
      </c>
      <c r="Q11" s="1">
        <f>(1+Tabel1[[#This Row],[Aldersvægt]]/SUM(Tabel1[Aldersvægt]))*Tabel1[[#This Row],[% af sum]]</f>
        <v>3.9060761793070893E-2</v>
      </c>
      <c r="R11" s="1">
        <f>Tabel1[[#This Row],[opjustering]]/SUM(Tabel1[opjustering])</f>
        <v>3.4987431117857536E-2</v>
      </c>
      <c r="S11" s="1">
        <f>Tabel1[[#This Row],[Nyt tal]]*SUM(Tabel1[Antal])*80%</f>
        <v>162978.81550248759</v>
      </c>
      <c r="T11" s="1" t="b">
        <f>Tabel1[[#This Row],[80% ny]]&gt;Tabel1[[#This Row],[Antal]]</f>
        <v>0</v>
      </c>
      <c r="U11" s="1">
        <f>Tabel1[[#This Row],[80% ny]]*Tabel1[[#This Row],[m. underrap.]]</f>
        <v>11645.328597115393</v>
      </c>
      <c r="V11" s="1">
        <f>Tabel1[[#This Row],[Døde %]]*Tabel1[[#This Row],[80% ny]]</f>
        <v>37509.836317880639</v>
      </c>
      <c r="W11" s="1">
        <f>Tabel1[[#This Row],[Antal]]-Tabel1[[#This Row],[80% ny]]</f>
        <v>64319.184497512411</v>
      </c>
    </row>
    <row r="12" spans="1:23" x14ac:dyDescent="0.2">
      <c r="A12">
        <v>10</v>
      </c>
      <c r="B12">
        <v>1</v>
      </c>
      <c r="C12" t="str">
        <f>Tabel1[[#This Row],[Min. Alder]]&amp;"-"&amp;Tabel1[[#This Row],[Max alder]]&amp; " år"</f>
        <v>90-999 år</v>
      </c>
      <c r="D12">
        <v>90</v>
      </c>
      <c r="E12">
        <v>999</v>
      </c>
      <c r="F12">
        <v>45028</v>
      </c>
      <c r="G12">
        <v>1787</v>
      </c>
      <c r="H12">
        <f>Tabel1[[#This Row],[Døde %]]/($H$16*$H$14^(Tabel1[[#This Row],[revIndex]]*$H$15))</f>
        <v>9.455827331361244E-2</v>
      </c>
      <c r="I12">
        <f>Tabel1[[#This Row],[Antal]]/SUM(Tabel1[Antal])</f>
        <v>7.7330985307147142E-3</v>
      </c>
      <c r="J12">
        <v>0.24</v>
      </c>
      <c r="K12" s="2">
        <f>Tabel1[[#This Row],[m. underrap.]]-Tabel1[[#This Row],[Døde %]]</f>
        <v>-0.14544172668638755</v>
      </c>
      <c r="L12" s="4">
        <f>-(1-Tabel1[[#This Row],[m. underrap.]]/Tabel1[[#This Row],[Døde %]])</f>
        <v>-0.60600719452661478</v>
      </c>
      <c r="M12">
        <f>Tabel1[[#This Row],[Antal]]*$N$14</f>
        <v>36022.400000000001</v>
      </c>
      <c r="N12">
        <f>Tabel1[[#This Row],[80% smittede]]*Tabel1[[#This Row],[m. underrap.]]</f>
        <v>3406.2159446122728</v>
      </c>
      <c r="O12">
        <f>Tabel1[[#This Row],[80% smittede]]*Tabel1[[#This Row],[Døde %]]</f>
        <v>8645.3760000000002</v>
      </c>
      <c r="P12" s="1">
        <f>$Q$14*Tabel1[[#This Row],[revIndex]]^$Q$15</f>
        <v>2</v>
      </c>
      <c r="Q12" s="1">
        <f>(1+Tabel1[[#This Row],[Aldersvægt]]/SUM(Tabel1[Aldersvægt]))*Tabel1[[#This Row],[% af sum]]</f>
        <v>7.7334037886206347E-3</v>
      </c>
      <c r="R12" s="1">
        <f>Tabel1[[#This Row],[opjustering]]/SUM(Tabel1[opjustering])</f>
        <v>6.9269497045226737E-3</v>
      </c>
      <c r="S12" s="1">
        <f>Tabel1[[#This Row],[Nyt tal]]*SUM(Tabel1[Antal])*80%</f>
        <v>32267.189153884447</v>
      </c>
      <c r="T12" s="1" t="b">
        <f>Tabel1[[#This Row],[80% ny]]&gt;Tabel1[[#This Row],[Antal]]</f>
        <v>0</v>
      </c>
      <c r="U12" s="1">
        <f>Tabel1[[#This Row],[80% ny]]*Tabel1[[#This Row],[m. underrap.]]</f>
        <v>3051.1296910750366</v>
      </c>
      <c r="V12" s="1">
        <f>Tabel1[[#This Row],[Døde %]]*Tabel1[[#This Row],[80% ny]]</f>
        <v>7744.125396932267</v>
      </c>
      <c r="W12" s="1">
        <f>Tabel1[[#This Row],[Antal]]-Tabel1[[#This Row],[80% ny]]</f>
        <v>12760.810846115553</v>
      </c>
    </row>
    <row r="14" spans="1:23" x14ac:dyDescent="0.2">
      <c r="G14" s="7" t="s">
        <v>19</v>
      </c>
      <c r="H14" s="8">
        <v>1.1000000000000001</v>
      </c>
      <c r="J14" s="7" t="s">
        <v>16</v>
      </c>
      <c r="K14" s="13">
        <f>SUM(Tabel1[Døde])/SUM(Tabel1[Antal])</f>
        <v>4.120569564655302E-2</v>
      </c>
      <c r="M14" t="s">
        <v>23</v>
      </c>
      <c r="N14" s="3">
        <v>0.8</v>
      </c>
      <c r="P14" t="s">
        <v>31</v>
      </c>
      <c r="Q14">
        <v>2</v>
      </c>
      <c r="U14" t="s">
        <v>35</v>
      </c>
      <c r="V14">
        <f>SUM(Tabel1[Døde før korrektion])</f>
        <v>179180.51778652429</v>
      </c>
    </row>
    <row r="15" spans="1:23" x14ac:dyDescent="0.2">
      <c r="G15" s="9" t="s">
        <v>18</v>
      </c>
      <c r="H15" s="10">
        <v>2.5</v>
      </c>
      <c r="J15" s="11" t="s">
        <v>17</v>
      </c>
      <c r="K15" s="14">
        <f>SUMPRODUCT(Tabel1[m. underrap.],Tabel1[Antal])/SUM(Tabel1[Antal])</f>
        <v>1.0417245674403918E-2</v>
      </c>
      <c r="M15" t="s">
        <v>25</v>
      </c>
      <c r="N15" s="15">
        <f>SUM(Tabel1[Døde grn.])</f>
        <v>198446.63464</v>
      </c>
      <c r="P15" t="s">
        <v>18</v>
      </c>
      <c r="Q15">
        <v>4</v>
      </c>
      <c r="U15" t="s">
        <v>36</v>
      </c>
      <c r="V15">
        <f>SUM(Tabel1[Døde efter korrekttion])</f>
        <v>43691.868428713133</v>
      </c>
    </row>
    <row r="16" spans="1:23" x14ac:dyDescent="0.2">
      <c r="G16" s="11" t="s">
        <v>22</v>
      </c>
      <c r="H16" s="12">
        <v>2</v>
      </c>
      <c r="M16" t="s">
        <v>26</v>
      </c>
      <c r="N16" s="15">
        <f>SUM(Tabel1[80% m. underrap.])</f>
        <v>48525.722139863356</v>
      </c>
    </row>
    <row r="17" spans="13:14" x14ac:dyDescent="0.2">
      <c r="M17" t="s">
        <v>27</v>
      </c>
      <c r="N17" s="15">
        <f>N15-N16</f>
        <v>149920.91250013665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52C-B0E5-4E40-8BB0-CFF3EB36C383}">
  <dimension ref="A1:O18"/>
  <sheetViews>
    <sheetView tabSelected="1" topLeftCell="A7" workbookViewId="0">
      <selection activeCell="O18" sqref="K9:O18"/>
    </sheetView>
  </sheetViews>
  <sheetFormatPr defaultRowHeight="12.75" x14ac:dyDescent="0.2"/>
  <sheetData>
    <row r="1" spans="1:15" x14ac:dyDescent="0.2">
      <c r="B1" t="s">
        <v>227</v>
      </c>
      <c r="C1" t="s">
        <v>228</v>
      </c>
      <c r="D1" t="s">
        <v>229</v>
      </c>
    </row>
    <row r="2" spans="1:15" ht="38.25" x14ac:dyDescent="0.2">
      <c r="A2" s="19" t="s">
        <v>219</v>
      </c>
      <c r="B2">
        <v>80</v>
      </c>
      <c r="C2">
        <v>100</v>
      </c>
      <c r="D2" s="21">
        <v>0.14799999999999999</v>
      </c>
      <c r="E2" s="20"/>
    </row>
    <row r="3" spans="1:15" ht="38.25" x14ac:dyDescent="0.2">
      <c r="A3" s="19" t="s">
        <v>220</v>
      </c>
      <c r="B3">
        <v>70</v>
      </c>
      <c r="C3">
        <v>79</v>
      </c>
      <c r="D3" s="21">
        <v>0.08</v>
      </c>
      <c r="E3" s="20"/>
    </row>
    <row r="4" spans="1:15" ht="38.25" x14ac:dyDescent="0.2">
      <c r="A4" s="19" t="s">
        <v>221</v>
      </c>
      <c r="B4">
        <v>60</v>
      </c>
      <c r="C4">
        <v>69</v>
      </c>
      <c r="D4" s="21">
        <v>3.5999999999999997E-2</v>
      </c>
      <c r="E4" s="20"/>
    </row>
    <row r="5" spans="1:15" ht="38.25" x14ac:dyDescent="0.2">
      <c r="A5" s="19" t="s">
        <v>222</v>
      </c>
      <c r="B5">
        <v>50</v>
      </c>
      <c r="C5">
        <v>59</v>
      </c>
      <c r="D5" s="21">
        <v>1.2999999999999999E-2</v>
      </c>
      <c r="E5" s="20"/>
    </row>
    <row r="6" spans="1:15" ht="38.25" x14ac:dyDescent="0.2">
      <c r="A6" s="19" t="s">
        <v>223</v>
      </c>
      <c r="B6">
        <v>40</v>
      </c>
      <c r="C6">
        <v>49</v>
      </c>
      <c r="D6" s="21">
        <v>4.0000000000000001E-3</v>
      </c>
      <c r="E6" s="20"/>
    </row>
    <row r="7" spans="1:15" ht="38.25" x14ac:dyDescent="0.2">
      <c r="A7" s="19" t="s">
        <v>224</v>
      </c>
      <c r="B7">
        <v>30</v>
      </c>
      <c r="C7">
        <v>39</v>
      </c>
      <c r="D7" s="21">
        <v>2E-3</v>
      </c>
      <c r="E7" s="20"/>
    </row>
    <row r="8" spans="1:15" ht="38.25" x14ac:dyDescent="0.2">
      <c r="A8" s="19" t="s">
        <v>225</v>
      </c>
      <c r="B8">
        <v>20</v>
      </c>
      <c r="C8">
        <v>29</v>
      </c>
      <c r="D8" s="21">
        <v>2E-3</v>
      </c>
      <c r="E8" s="20"/>
    </row>
    <row r="9" spans="1:15" ht="38.25" x14ac:dyDescent="0.2">
      <c r="A9" s="19" t="s">
        <v>226</v>
      </c>
      <c r="B9">
        <v>10</v>
      </c>
      <c r="C9">
        <v>19</v>
      </c>
      <c r="D9" s="21">
        <v>2E-3</v>
      </c>
      <c r="E9" s="20"/>
      <c r="K9" t="s">
        <v>227</v>
      </c>
      <c r="L9" t="s">
        <v>228</v>
      </c>
      <c r="M9" t="s">
        <v>230</v>
      </c>
      <c r="N9" t="s">
        <v>231</v>
      </c>
      <c r="O9" t="s">
        <v>232</v>
      </c>
    </row>
    <row r="10" spans="1:15" x14ac:dyDescent="0.2">
      <c r="E10" s="4"/>
      <c r="K10">
        <v>0</v>
      </c>
      <c r="L10">
        <v>9</v>
      </c>
      <c r="M10">
        <v>0</v>
      </c>
      <c r="N10">
        <v>9.5000000000000001E-2</v>
      </c>
      <c r="O10">
        <v>2.5999999999999999E-3</v>
      </c>
    </row>
    <row r="11" spans="1:15" x14ac:dyDescent="0.2">
      <c r="K11">
        <v>10</v>
      </c>
      <c r="L11">
        <v>19</v>
      </c>
      <c r="M11">
        <v>0.182</v>
      </c>
      <c r="N11">
        <v>0.35199999999999998</v>
      </c>
      <c r="O11">
        <v>1.4800000000000001E-2</v>
      </c>
    </row>
    <row r="12" spans="1:15" x14ac:dyDescent="0.2">
      <c r="K12">
        <v>20</v>
      </c>
      <c r="L12">
        <v>29</v>
      </c>
      <c r="M12">
        <v>0.193</v>
      </c>
      <c r="N12">
        <v>0.29599999999999999</v>
      </c>
      <c r="O12">
        <v>0.06</v>
      </c>
    </row>
    <row r="13" spans="1:15" x14ac:dyDescent="0.2">
      <c r="K13">
        <v>30</v>
      </c>
      <c r="L13">
        <v>39</v>
      </c>
      <c r="M13">
        <v>0.23699999999999999</v>
      </c>
      <c r="N13">
        <v>0.34799999999999998</v>
      </c>
      <c r="O13">
        <v>0.14599999999999999</v>
      </c>
    </row>
    <row r="14" spans="1:15" x14ac:dyDescent="0.2">
      <c r="K14">
        <v>40</v>
      </c>
      <c r="L14">
        <v>49</v>
      </c>
      <c r="M14">
        <v>0.44</v>
      </c>
      <c r="N14">
        <v>0.71</v>
      </c>
      <c r="O14">
        <v>0.3</v>
      </c>
    </row>
    <row r="15" spans="1:15" x14ac:dyDescent="0.2">
      <c r="K15">
        <v>50</v>
      </c>
      <c r="L15">
        <v>59</v>
      </c>
      <c r="M15">
        <v>1.3</v>
      </c>
      <c r="N15">
        <v>2.1</v>
      </c>
      <c r="O15">
        <v>1.3</v>
      </c>
    </row>
    <row r="16" spans="1:15" x14ac:dyDescent="0.2">
      <c r="K16">
        <v>60</v>
      </c>
      <c r="L16">
        <v>69</v>
      </c>
      <c r="M16">
        <v>3.6</v>
      </c>
      <c r="N16">
        <v>5.8</v>
      </c>
      <c r="O16">
        <v>4</v>
      </c>
    </row>
    <row r="17" spans="11:15" x14ac:dyDescent="0.2">
      <c r="K17">
        <v>70</v>
      </c>
      <c r="L17">
        <v>79</v>
      </c>
      <c r="M17">
        <v>8</v>
      </c>
      <c r="N17">
        <v>12.7</v>
      </c>
      <c r="O17">
        <v>8.6</v>
      </c>
    </row>
    <row r="18" spans="11:15" x14ac:dyDescent="0.2">
      <c r="K18">
        <v>80</v>
      </c>
      <c r="L18">
        <v>89</v>
      </c>
      <c r="M18">
        <v>14.8</v>
      </c>
      <c r="N18">
        <v>23.3</v>
      </c>
      <c r="O18">
        <v>13.4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CC01-8054-4FAD-BFDA-626ACEA4EC79}">
  <dimension ref="A2:D47"/>
  <sheetViews>
    <sheetView workbookViewId="0">
      <selection activeCell="G26" sqref="G26"/>
    </sheetView>
  </sheetViews>
  <sheetFormatPr defaultRowHeight="12.75" x14ac:dyDescent="0.2"/>
  <cols>
    <col min="1" max="1" width="18.25" bestFit="1" customWidth="1"/>
    <col min="2" max="2" width="13.375" bestFit="1" customWidth="1"/>
  </cols>
  <sheetData>
    <row r="2" spans="1:4" x14ac:dyDescent="0.2">
      <c r="D2" t="s">
        <v>112</v>
      </c>
    </row>
    <row r="3" spans="1:4" x14ac:dyDescent="0.2">
      <c r="A3" s="16" t="s">
        <v>109</v>
      </c>
      <c r="B3" t="s">
        <v>111</v>
      </c>
    </row>
    <row r="4" spans="1:4" x14ac:dyDescent="0.2">
      <c r="A4" s="17">
        <v>2017</v>
      </c>
      <c r="B4" s="1">
        <v>8815</v>
      </c>
    </row>
    <row r="5" spans="1:4" x14ac:dyDescent="0.2">
      <c r="A5" s="18">
        <v>1</v>
      </c>
      <c r="B5" s="1">
        <v>631</v>
      </c>
    </row>
    <row r="6" spans="1:4" x14ac:dyDescent="0.2">
      <c r="A6" s="18">
        <v>2</v>
      </c>
      <c r="B6" s="1">
        <v>422</v>
      </c>
    </row>
    <row r="7" spans="1:4" x14ac:dyDescent="0.2">
      <c r="A7" s="18">
        <v>3</v>
      </c>
      <c r="B7" s="1">
        <v>632</v>
      </c>
    </row>
    <row r="8" spans="1:4" x14ac:dyDescent="0.2">
      <c r="A8" s="18">
        <v>4</v>
      </c>
      <c r="B8" s="1">
        <v>677</v>
      </c>
    </row>
    <row r="9" spans="1:4" x14ac:dyDescent="0.2">
      <c r="A9" s="18">
        <v>5</v>
      </c>
      <c r="B9" s="1">
        <v>477</v>
      </c>
    </row>
    <row r="10" spans="1:4" x14ac:dyDescent="0.2">
      <c r="A10" s="18">
        <v>6</v>
      </c>
      <c r="B10" s="1">
        <v>649</v>
      </c>
    </row>
    <row r="11" spans="1:4" x14ac:dyDescent="0.2">
      <c r="A11" s="18">
        <v>7</v>
      </c>
      <c r="B11" s="1">
        <v>482</v>
      </c>
    </row>
    <row r="12" spans="1:4" x14ac:dyDescent="0.2">
      <c r="A12" s="18">
        <v>8</v>
      </c>
      <c r="B12" s="1">
        <v>460</v>
      </c>
    </row>
    <row r="13" spans="1:4" x14ac:dyDescent="0.2">
      <c r="A13" s="18">
        <v>9</v>
      </c>
      <c r="B13" s="1">
        <v>559</v>
      </c>
    </row>
    <row r="14" spans="1:4" x14ac:dyDescent="0.2">
      <c r="A14" s="18">
        <v>10</v>
      </c>
      <c r="B14" s="1">
        <v>736</v>
      </c>
    </row>
    <row r="15" spans="1:4" x14ac:dyDescent="0.2">
      <c r="A15" s="18">
        <v>11</v>
      </c>
      <c r="B15" s="1">
        <v>990</v>
      </c>
    </row>
    <row r="16" spans="1:4" x14ac:dyDescent="0.2">
      <c r="A16" s="18">
        <v>12</v>
      </c>
      <c r="B16" s="1">
        <v>2100</v>
      </c>
    </row>
    <row r="17" spans="1:2" x14ac:dyDescent="0.2">
      <c r="A17" s="17">
        <v>2018</v>
      </c>
      <c r="B17" s="1">
        <v>9725</v>
      </c>
    </row>
    <row r="18" spans="1:2" x14ac:dyDescent="0.2">
      <c r="A18" s="18">
        <v>1</v>
      </c>
      <c r="B18" s="1">
        <v>508</v>
      </c>
    </row>
    <row r="19" spans="1:2" x14ac:dyDescent="0.2">
      <c r="A19" s="18">
        <v>2</v>
      </c>
      <c r="B19" s="1">
        <v>610</v>
      </c>
    </row>
    <row r="20" spans="1:2" x14ac:dyDescent="0.2">
      <c r="A20" s="18">
        <v>3</v>
      </c>
      <c r="B20" s="1">
        <v>808</v>
      </c>
    </row>
    <row r="21" spans="1:2" x14ac:dyDescent="0.2">
      <c r="A21" s="18">
        <v>4</v>
      </c>
      <c r="B21" s="1">
        <v>598</v>
      </c>
    </row>
    <row r="22" spans="1:2" x14ac:dyDescent="0.2">
      <c r="A22" s="18">
        <v>5</v>
      </c>
      <c r="B22" s="1">
        <v>1136</v>
      </c>
    </row>
    <row r="23" spans="1:2" x14ac:dyDescent="0.2">
      <c r="A23" s="18">
        <v>6</v>
      </c>
      <c r="B23" s="1">
        <v>808</v>
      </c>
    </row>
    <row r="24" spans="1:2" x14ac:dyDescent="0.2">
      <c r="A24" s="18">
        <v>7</v>
      </c>
      <c r="B24" s="1">
        <v>780</v>
      </c>
    </row>
    <row r="25" spans="1:2" x14ac:dyDescent="0.2">
      <c r="A25" s="18">
        <v>8</v>
      </c>
      <c r="B25" s="1">
        <v>522</v>
      </c>
    </row>
    <row r="26" spans="1:2" x14ac:dyDescent="0.2">
      <c r="A26" s="18">
        <v>9</v>
      </c>
      <c r="B26" s="1">
        <v>594</v>
      </c>
    </row>
    <row r="27" spans="1:2" x14ac:dyDescent="0.2">
      <c r="A27" s="18">
        <v>10</v>
      </c>
      <c r="B27" s="1">
        <v>834</v>
      </c>
    </row>
    <row r="28" spans="1:2" x14ac:dyDescent="0.2">
      <c r="A28" s="18">
        <v>11</v>
      </c>
      <c r="B28" s="1">
        <v>1457</v>
      </c>
    </row>
    <row r="29" spans="1:2" x14ac:dyDescent="0.2">
      <c r="A29" s="18">
        <v>12</v>
      </c>
      <c r="B29" s="1">
        <v>1070</v>
      </c>
    </row>
    <row r="30" spans="1:2" x14ac:dyDescent="0.2">
      <c r="A30" s="17">
        <v>2019</v>
      </c>
      <c r="B30" s="1">
        <v>11483</v>
      </c>
    </row>
    <row r="31" spans="1:2" x14ac:dyDescent="0.2">
      <c r="A31" s="18">
        <v>1</v>
      </c>
      <c r="B31" s="1">
        <v>952</v>
      </c>
    </row>
    <row r="32" spans="1:2" x14ac:dyDescent="0.2">
      <c r="A32" s="18">
        <v>2</v>
      </c>
      <c r="B32" s="1">
        <v>652</v>
      </c>
    </row>
    <row r="33" spans="1:2" x14ac:dyDescent="0.2">
      <c r="A33" s="18">
        <v>3</v>
      </c>
      <c r="B33" s="1">
        <v>1616</v>
      </c>
    </row>
    <row r="34" spans="1:2" x14ac:dyDescent="0.2">
      <c r="A34" s="18">
        <v>4</v>
      </c>
      <c r="B34" s="1">
        <v>1370</v>
      </c>
    </row>
    <row r="35" spans="1:2" x14ac:dyDescent="0.2">
      <c r="A35" s="18">
        <v>5</v>
      </c>
      <c r="B35" s="1">
        <v>876</v>
      </c>
    </row>
    <row r="36" spans="1:2" x14ac:dyDescent="0.2">
      <c r="A36" s="18">
        <v>6</v>
      </c>
      <c r="B36" s="1">
        <v>616</v>
      </c>
    </row>
    <row r="37" spans="1:2" x14ac:dyDescent="0.2">
      <c r="A37" s="18">
        <v>7</v>
      </c>
      <c r="B37" s="1">
        <v>839</v>
      </c>
    </row>
    <row r="38" spans="1:2" x14ac:dyDescent="0.2">
      <c r="A38" s="18">
        <v>8</v>
      </c>
      <c r="B38" s="1">
        <v>531</v>
      </c>
    </row>
    <row r="39" spans="1:2" x14ac:dyDescent="0.2">
      <c r="A39" s="18">
        <v>9</v>
      </c>
      <c r="B39" s="1">
        <v>588</v>
      </c>
    </row>
    <row r="40" spans="1:2" x14ac:dyDescent="0.2">
      <c r="A40" s="18">
        <v>10</v>
      </c>
      <c r="B40" s="1">
        <v>1146</v>
      </c>
    </row>
    <row r="41" spans="1:2" x14ac:dyDescent="0.2">
      <c r="A41" s="18">
        <v>11</v>
      </c>
      <c r="B41" s="1">
        <v>1252</v>
      </c>
    </row>
    <row r="42" spans="1:2" x14ac:dyDescent="0.2">
      <c r="A42" s="18">
        <v>12</v>
      </c>
      <c r="B42" s="1">
        <v>1045</v>
      </c>
    </row>
    <row r="43" spans="1:2" x14ac:dyDescent="0.2">
      <c r="A43" s="17">
        <v>2020</v>
      </c>
      <c r="B43" s="1">
        <v>1660</v>
      </c>
    </row>
    <row r="44" spans="1:2" x14ac:dyDescent="0.2">
      <c r="A44" s="18">
        <v>1</v>
      </c>
      <c r="B44" s="1">
        <v>701</v>
      </c>
    </row>
    <row r="45" spans="1:2" x14ac:dyDescent="0.2">
      <c r="A45" s="18">
        <v>2</v>
      </c>
      <c r="B45" s="1">
        <v>578</v>
      </c>
    </row>
    <row r="46" spans="1:2" x14ac:dyDescent="0.2">
      <c r="A46" s="18">
        <v>3</v>
      </c>
      <c r="B46" s="1">
        <v>381</v>
      </c>
    </row>
    <row r="47" spans="1:2" x14ac:dyDescent="0.2">
      <c r="A47" s="17" t="s">
        <v>110</v>
      </c>
      <c r="B47" s="1">
        <v>31683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A7DA-0310-4AA5-9DDD-DC9AA0CCB58F}">
  <dimension ref="A3:F164"/>
  <sheetViews>
    <sheetView workbookViewId="0">
      <selection activeCell="F4" sqref="F4"/>
    </sheetView>
  </sheetViews>
  <sheetFormatPr defaultRowHeight="12.75" x14ac:dyDescent="0.2"/>
  <cols>
    <col min="1" max="1" width="18.25" bestFit="1" customWidth="1"/>
    <col min="2" max="2" width="20.75" bestFit="1" customWidth="1"/>
    <col min="3" max="3" width="16.375" bestFit="1" customWidth="1"/>
    <col min="4" max="4" width="11.25" bestFit="1" customWidth="1"/>
  </cols>
  <sheetData>
    <row r="3" spans="1:6" x14ac:dyDescent="0.2">
      <c r="A3" s="16" t="s">
        <v>111</v>
      </c>
      <c r="B3" s="16" t="s">
        <v>217</v>
      </c>
      <c r="F3" t="s">
        <v>218</v>
      </c>
    </row>
    <row r="4" spans="1:6" x14ac:dyDescent="0.2">
      <c r="A4" s="16" t="s">
        <v>109</v>
      </c>
      <c r="B4" t="s">
        <v>216</v>
      </c>
      <c r="C4" t="s">
        <v>212</v>
      </c>
      <c r="D4" t="s">
        <v>110</v>
      </c>
    </row>
    <row r="5" spans="1:6" x14ac:dyDescent="0.2">
      <c r="A5" s="17">
        <v>2008</v>
      </c>
      <c r="B5" s="1">
        <v>2600</v>
      </c>
      <c r="C5" s="1">
        <v>2598</v>
      </c>
      <c r="D5" s="1">
        <v>5198</v>
      </c>
    </row>
    <row r="6" spans="1:6" x14ac:dyDescent="0.2">
      <c r="A6" s="18">
        <v>1</v>
      </c>
      <c r="B6" s="1">
        <v>200</v>
      </c>
      <c r="C6" s="1">
        <v>186</v>
      </c>
      <c r="D6" s="1">
        <v>386</v>
      </c>
    </row>
    <row r="7" spans="1:6" x14ac:dyDescent="0.2">
      <c r="A7" s="18">
        <v>2</v>
      </c>
      <c r="B7" s="1">
        <v>214</v>
      </c>
      <c r="C7" s="1">
        <v>184</v>
      </c>
      <c r="D7" s="1">
        <v>398</v>
      </c>
    </row>
    <row r="8" spans="1:6" x14ac:dyDescent="0.2">
      <c r="A8" s="18">
        <v>3</v>
      </c>
      <c r="B8" s="1">
        <v>216</v>
      </c>
      <c r="C8" s="1">
        <v>188</v>
      </c>
      <c r="D8" s="1">
        <v>404</v>
      </c>
    </row>
    <row r="9" spans="1:6" x14ac:dyDescent="0.2">
      <c r="A9" s="18">
        <v>4</v>
      </c>
      <c r="B9" s="1">
        <v>198</v>
      </c>
      <c r="C9" s="1">
        <v>192</v>
      </c>
      <c r="D9" s="1">
        <v>390</v>
      </c>
    </row>
    <row r="10" spans="1:6" x14ac:dyDescent="0.2">
      <c r="A10" s="18">
        <v>5</v>
      </c>
      <c r="B10" s="1">
        <v>198</v>
      </c>
      <c r="C10" s="1">
        <v>202</v>
      </c>
      <c r="D10" s="1">
        <v>400</v>
      </c>
    </row>
    <row r="11" spans="1:6" x14ac:dyDescent="0.2">
      <c r="A11" s="18">
        <v>6</v>
      </c>
      <c r="B11" s="1">
        <v>218</v>
      </c>
      <c r="C11" s="1">
        <v>214</v>
      </c>
      <c r="D11" s="1">
        <v>432</v>
      </c>
    </row>
    <row r="12" spans="1:6" x14ac:dyDescent="0.2">
      <c r="A12" s="18">
        <v>7</v>
      </c>
      <c r="B12" s="1">
        <v>228</v>
      </c>
      <c r="C12" s="1">
        <v>219</v>
      </c>
      <c r="D12" s="1">
        <v>447</v>
      </c>
    </row>
    <row r="13" spans="1:6" x14ac:dyDescent="0.2">
      <c r="A13" s="18">
        <v>8</v>
      </c>
      <c r="B13" s="1">
        <v>220</v>
      </c>
      <c r="C13" s="1">
        <v>228</v>
      </c>
      <c r="D13" s="1">
        <v>448</v>
      </c>
    </row>
    <row r="14" spans="1:6" x14ac:dyDescent="0.2">
      <c r="A14" s="18">
        <v>9</v>
      </c>
      <c r="B14" s="1">
        <v>206</v>
      </c>
      <c r="C14" s="1">
        <v>226</v>
      </c>
      <c r="D14" s="1">
        <v>432</v>
      </c>
    </row>
    <row r="15" spans="1:6" x14ac:dyDescent="0.2">
      <c r="A15" s="18">
        <v>10</v>
      </c>
      <c r="B15" s="1">
        <v>206</v>
      </c>
      <c r="C15" s="1">
        <v>229</v>
      </c>
      <c r="D15" s="1">
        <v>435</v>
      </c>
    </row>
    <row r="16" spans="1:6" x14ac:dyDescent="0.2">
      <c r="A16" s="18">
        <v>11</v>
      </c>
      <c r="B16" s="1">
        <v>228</v>
      </c>
      <c r="C16" s="1">
        <v>252</v>
      </c>
      <c r="D16" s="1">
        <v>480</v>
      </c>
    </row>
    <row r="17" spans="1:4" x14ac:dyDescent="0.2">
      <c r="A17" s="18">
        <v>12</v>
      </c>
      <c r="B17" s="1">
        <v>268</v>
      </c>
      <c r="C17" s="1">
        <v>278</v>
      </c>
      <c r="D17" s="1">
        <v>546</v>
      </c>
    </row>
    <row r="18" spans="1:4" x14ac:dyDescent="0.2">
      <c r="A18" s="17">
        <v>2009</v>
      </c>
      <c r="B18" s="1">
        <v>4466</v>
      </c>
      <c r="C18" s="1">
        <v>4463</v>
      </c>
      <c r="D18" s="1">
        <v>8929</v>
      </c>
    </row>
    <row r="19" spans="1:4" x14ac:dyDescent="0.2">
      <c r="A19" s="18">
        <v>1</v>
      </c>
      <c r="B19" s="1">
        <v>298</v>
      </c>
      <c r="C19" s="1">
        <v>286</v>
      </c>
      <c r="D19" s="1">
        <v>584</v>
      </c>
    </row>
    <row r="20" spans="1:4" x14ac:dyDescent="0.2">
      <c r="A20" s="18">
        <v>2</v>
      </c>
      <c r="B20" s="1">
        <v>332</v>
      </c>
      <c r="C20" s="1">
        <v>302</v>
      </c>
      <c r="D20" s="1">
        <v>634</v>
      </c>
    </row>
    <row r="21" spans="1:4" x14ac:dyDescent="0.2">
      <c r="A21" s="18">
        <v>3</v>
      </c>
      <c r="B21" s="1">
        <v>343</v>
      </c>
      <c r="C21" s="1">
        <v>319</v>
      </c>
      <c r="D21" s="1">
        <v>662</v>
      </c>
    </row>
    <row r="22" spans="1:4" x14ac:dyDescent="0.2">
      <c r="A22" s="18">
        <v>4</v>
      </c>
      <c r="B22" s="1">
        <v>355</v>
      </c>
      <c r="C22" s="1">
        <v>343</v>
      </c>
      <c r="D22" s="1">
        <v>698</v>
      </c>
    </row>
    <row r="23" spans="1:4" x14ac:dyDescent="0.2">
      <c r="A23" s="18">
        <v>5</v>
      </c>
      <c r="B23" s="1">
        <v>374</v>
      </c>
      <c r="C23" s="1">
        <v>379</v>
      </c>
      <c r="D23" s="1">
        <v>753</v>
      </c>
    </row>
    <row r="24" spans="1:4" x14ac:dyDescent="0.2">
      <c r="A24" s="18">
        <v>6</v>
      </c>
      <c r="B24" s="1">
        <v>372</v>
      </c>
      <c r="C24" s="1">
        <v>370</v>
      </c>
      <c r="D24" s="1">
        <v>742</v>
      </c>
    </row>
    <row r="25" spans="1:4" x14ac:dyDescent="0.2">
      <c r="A25" s="18">
        <v>7</v>
      </c>
      <c r="B25" s="1">
        <v>381</v>
      </c>
      <c r="C25" s="1">
        <v>372</v>
      </c>
      <c r="D25" s="1">
        <v>753</v>
      </c>
    </row>
    <row r="26" spans="1:4" x14ac:dyDescent="0.2">
      <c r="A26" s="18">
        <v>8</v>
      </c>
      <c r="B26" s="1">
        <v>390</v>
      </c>
      <c r="C26" s="1">
        <v>398</v>
      </c>
      <c r="D26" s="1">
        <v>788</v>
      </c>
    </row>
    <row r="27" spans="1:4" x14ac:dyDescent="0.2">
      <c r="A27" s="18">
        <v>9</v>
      </c>
      <c r="B27" s="1">
        <v>404</v>
      </c>
      <c r="C27" s="1">
        <v>424</v>
      </c>
      <c r="D27" s="1">
        <v>828</v>
      </c>
    </row>
    <row r="28" spans="1:4" x14ac:dyDescent="0.2">
      <c r="A28" s="18">
        <v>10</v>
      </c>
      <c r="B28" s="1">
        <v>416</v>
      </c>
      <c r="C28" s="1">
        <v>438</v>
      </c>
      <c r="D28" s="1">
        <v>854</v>
      </c>
    </row>
    <row r="29" spans="1:4" x14ac:dyDescent="0.2">
      <c r="A29" s="18">
        <v>11</v>
      </c>
      <c r="B29" s="1">
        <v>395</v>
      </c>
      <c r="C29" s="1">
        <v>417</v>
      </c>
      <c r="D29" s="1">
        <v>812</v>
      </c>
    </row>
    <row r="30" spans="1:4" x14ac:dyDescent="0.2">
      <c r="A30" s="18">
        <v>12</v>
      </c>
      <c r="B30" s="1">
        <v>406</v>
      </c>
      <c r="C30" s="1">
        <v>415</v>
      </c>
      <c r="D30" s="1">
        <v>821</v>
      </c>
    </row>
    <row r="31" spans="1:4" x14ac:dyDescent="0.2">
      <c r="A31" s="17">
        <v>2010</v>
      </c>
      <c r="B31" s="1">
        <v>5374</v>
      </c>
      <c r="C31" s="1">
        <v>5368</v>
      </c>
      <c r="D31" s="1">
        <v>10742</v>
      </c>
    </row>
    <row r="32" spans="1:4" x14ac:dyDescent="0.2">
      <c r="A32" s="18">
        <v>1</v>
      </c>
      <c r="B32" s="1">
        <v>431</v>
      </c>
      <c r="C32" s="1">
        <v>419</v>
      </c>
      <c r="D32" s="1">
        <v>850</v>
      </c>
    </row>
    <row r="33" spans="1:4" x14ac:dyDescent="0.2">
      <c r="A33" s="18">
        <v>2</v>
      </c>
      <c r="B33" s="1">
        <v>476</v>
      </c>
      <c r="C33" s="1">
        <v>445</v>
      </c>
      <c r="D33" s="1">
        <v>921</v>
      </c>
    </row>
    <row r="34" spans="1:4" x14ac:dyDescent="0.2">
      <c r="A34" s="18">
        <v>3</v>
      </c>
      <c r="B34" s="1">
        <v>476</v>
      </c>
      <c r="C34" s="1">
        <v>452</v>
      </c>
      <c r="D34" s="1">
        <v>928</v>
      </c>
    </row>
    <row r="35" spans="1:4" x14ac:dyDescent="0.2">
      <c r="A35" s="18">
        <v>4</v>
      </c>
      <c r="B35" s="1">
        <v>460</v>
      </c>
      <c r="C35" s="1">
        <v>453</v>
      </c>
      <c r="D35" s="1">
        <v>913</v>
      </c>
    </row>
    <row r="36" spans="1:4" x14ac:dyDescent="0.2">
      <c r="A36" s="18">
        <v>5</v>
      </c>
      <c r="B36" s="1">
        <v>439</v>
      </c>
      <c r="C36" s="1">
        <v>446</v>
      </c>
      <c r="D36" s="1">
        <v>885</v>
      </c>
    </row>
    <row r="37" spans="1:4" x14ac:dyDescent="0.2">
      <c r="A37" s="18">
        <v>6</v>
      </c>
      <c r="B37" s="1">
        <v>448</v>
      </c>
      <c r="C37" s="1">
        <v>447</v>
      </c>
      <c r="D37" s="1">
        <v>895</v>
      </c>
    </row>
    <row r="38" spans="1:4" x14ac:dyDescent="0.2">
      <c r="A38" s="18">
        <v>7</v>
      </c>
      <c r="B38" s="1">
        <v>452</v>
      </c>
      <c r="C38" s="1">
        <v>444</v>
      </c>
      <c r="D38" s="1">
        <v>896</v>
      </c>
    </row>
    <row r="39" spans="1:4" x14ac:dyDescent="0.2">
      <c r="A39" s="18">
        <v>8</v>
      </c>
      <c r="B39" s="1">
        <v>440</v>
      </c>
      <c r="C39" s="1">
        <v>446</v>
      </c>
      <c r="D39" s="1">
        <v>886</v>
      </c>
    </row>
    <row r="40" spans="1:4" x14ac:dyDescent="0.2">
      <c r="A40" s="18">
        <v>9</v>
      </c>
      <c r="B40" s="1">
        <v>434</v>
      </c>
      <c r="C40" s="1">
        <v>451</v>
      </c>
      <c r="D40" s="1">
        <v>885</v>
      </c>
    </row>
    <row r="41" spans="1:4" x14ac:dyDescent="0.2">
      <c r="A41" s="18">
        <v>10</v>
      </c>
      <c r="B41" s="1">
        <v>432</v>
      </c>
      <c r="C41" s="1">
        <v>451</v>
      </c>
      <c r="D41" s="1">
        <v>883</v>
      </c>
    </row>
    <row r="42" spans="1:4" x14ac:dyDescent="0.2">
      <c r="A42" s="18">
        <v>11</v>
      </c>
      <c r="B42" s="1">
        <v>433</v>
      </c>
      <c r="C42" s="1">
        <v>454</v>
      </c>
      <c r="D42" s="1">
        <v>887</v>
      </c>
    </row>
    <row r="43" spans="1:4" x14ac:dyDescent="0.2">
      <c r="A43" s="18">
        <v>12</v>
      </c>
      <c r="B43" s="1">
        <v>453</v>
      </c>
      <c r="C43" s="1">
        <v>460</v>
      </c>
      <c r="D43" s="1">
        <v>913</v>
      </c>
    </row>
    <row r="44" spans="1:4" x14ac:dyDescent="0.2">
      <c r="A44" s="17">
        <v>2011</v>
      </c>
      <c r="B44" s="1">
        <v>5377</v>
      </c>
      <c r="C44" s="1">
        <v>5364</v>
      </c>
      <c r="D44" s="1">
        <v>10741</v>
      </c>
    </row>
    <row r="45" spans="1:4" x14ac:dyDescent="0.2">
      <c r="A45" s="18">
        <v>1</v>
      </c>
      <c r="B45" s="1">
        <v>468</v>
      </c>
      <c r="C45" s="1">
        <v>455</v>
      </c>
      <c r="D45" s="1">
        <v>923</v>
      </c>
    </row>
    <row r="46" spans="1:4" x14ac:dyDescent="0.2">
      <c r="A46" s="18">
        <v>2</v>
      </c>
      <c r="B46" s="1">
        <v>488</v>
      </c>
      <c r="C46" s="1">
        <v>457</v>
      </c>
      <c r="D46" s="1">
        <v>945</v>
      </c>
    </row>
    <row r="47" spans="1:4" x14ac:dyDescent="0.2">
      <c r="A47" s="18">
        <v>3</v>
      </c>
      <c r="B47" s="1">
        <v>460</v>
      </c>
      <c r="C47" s="1">
        <v>442</v>
      </c>
      <c r="D47" s="1">
        <v>902</v>
      </c>
    </row>
    <row r="48" spans="1:4" x14ac:dyDescent="0.2">
      <c r="A48" s="18">
        <v>4</v>
      </c>
      <c r="B48" s="1">
        <v>443</v>
      </c>
      <c r="C48" s="1">
        <v>436</v>
      </c>
      <c r="D48" s="1">
        <v>879</v>
      </c>
    </row>
    <row r="49" spans="1:4" x14ac:dyDescent="0.2">
      <c r="A49" s="18">
        <v>5</v>
      </c>
      <c r="B49" s="1">
        <v>422</v>
      </c>
      <c r="C49" s="1">
        <v>430</v>
      </c>
      <c r="D49" s="1">
        <v>852</v>
      </c>
    </row>
    <row r="50" spans="1:4" x14ac:dyDescent="0.2">
      <c r="A50" s="18">
        <v>6</v>
      </c>
      <c r="B50" s="1">
        <v>436</v>
      </c>
      <c r="C50" s="1">
        <v>440</v>
      </c>
      <c r="D50" s="1">
        <v>876</v>
      </c>
    </row>
    <row r="51" spans="1:4" x14ac:dyDescent="0.2">
      <c r="A51" s="18">
        <v>7</v>
      </c>
      <c r="B51" s="1">
        <v>451</v>
      </c>
      <c r="C51" s="1">
        <v>444</v>
      </c>
      <c r="D51" s="1">
        <v>895</v>
      </c>
    </row>
    <row r="52" spans="1:4" x14ac:dyDescent="0.2">
      <c r="A52" s="18">
        <v>8</v>
      </c>
      <c r="B52" s="1">
        <v>443</v>
      </c>
      <c r="C52" s="1">
        <v>446</v>
      </c>
      <c r="D52" s="1">
        <v>889</v>
      </c>
    </row>
    <row r="53" spans="1:4" x14ac:dyDescent="0.2">
      <c r="A53" s="18">
        <v>9</v>
      </c>
      <c r="B53" s="1">
        <v>442</v>
      </c>
      <c r="C53" s="1">
        <v>452</v>
      </c>
      <c r="D53" s="1">
        <v>894</v>
      </c>
    </row>
    <row r="54" spans="1:4" x14ac:dyDescent="0.2">
      <c r="A54" s="18">
        <v>10</v>
      </c>
      <c r="B54" s="1">
        <v>437</v>
      </c>
      <c r="C54" s="1">
        <v>454</v>
      </c>
      <c r="D54" s="1">
        <v>891</v>
      </c>
    </row>
    <row r="55" spans="1:4" x14ac:dyDescent="0.2">
      <c r="A55" s="18">
        <v>11</v>
      </c>
      <c r="B55" s="1">
        <v>440</v>
      </c>
      <c r="C55" s="1">
        <v>458</v>
      </c>
      <c r="D55" s="1">
        <v>898</v>
      </c>
    </row>
    <row r="56" spans="1:4" x14ac:dyDescent="0.2">
      <c r="A56" s="18">
        <v>12</v>
      </c>
      <c r="B56" s="1">
        <v>447</v>
      </c>
      <c r="C56" s="1">
        <v>450</v>
      </c>
      <c r="D56" s="1">
        <v>897</v>
      </c>
    </row>
    <row r="57" spans="1:4" x14ac:dyDescent="0.2">
      <c r="A57" s="17">
        <v>2012</v>
      </c>
      <c r="B57" s="1">
        <v>5375</v>
      </c>
      <c r="C57" s="1">
        <v>5370</v>
      </c>
      <c r="D57" s="1">
        <v>10745</v>
      </c>
    </row>
    <row r="58" spans="1:4" x14ac:dyDescent="0.2">
      <c r="A58" s="18">
        <v>1</v>
      </c>
      <c r="B58" s="1">
        <v>458</v>
      </c>
      <c r="C58" s="1">
        <v>446</v>
      </c>
      <c r="D58" s="1">
        <v>904</v>
      </c>
    </row>
    <row r="59" spans="1:4" x14ac:dyDescent="0.2">
      <c r="A59" s="18">
        <v>2</v>
      </c>
      <c r="B59" s="1">
        <v>472</v>
      </c>
      <c r="C59" s="1">
        <v>444</v>
      </c>
      <c r="D59" s="1">
        <v>916</v>
      </c>
    </row>
    <row r="60" spans="1:4" x14ac:dyDescent="0.2">
      <c r="A60" s="18">
        <v>3</v>
      </c>
      <c r="B60" s="1">
        <v>470</v>
      </c>
      <c r="C60" s="1">
        <v>454</v>
      </c>
      <c r="D60" s="1">
        <v>924</v>
      </c>
    </row>
    <row r="61" spans="1:4" x14ac:dyDescent="0.2">
      <c r="A61" s="18">
        <v>4</v>
      </c>
      <c r="B61" s="1">
        <v>466</v>
      </c>
      <c r="C61" s="1">
        <v>466</v>
      </c>
      <c r="D61" s="1">
        <v>932</v>
      </c>
    </row>
    <row r="62" spans="1:4" x14ac:dyDescent="0.2">
      <c r="A62" s="18">
        <v>5</v>
      </c>
      <c r="B62" s="1">
        <v>462</v>
      </c>
      <c r="C62" s="1">
        <v>476</v>
      </c>
      <c r="D62" s="1">
        <v>938</v>
      </c>
    </row>
    <row r="63" spans="1:4" x14ac:dyDescent="0.2">
      <c r="A63" s="18">
        <v>6</v>
      </c>
      <c r="B63" s="1">
        <v>454</v>
      </c>
      <c r="C63" s="1">
        <v>459</v>
      </c>
      <c r="D63" s="1">
        <v>913</v>
      </c>
    </row>
    <row r="64" spans="1:4" x14ac:dyDescent="0.2">
      <c r="A64" s="18">
        <v>7</v>
      </c>
      <c r="B64" s="1">
        <v>451</v>
      </c>
      <c r="C64" s="1">
        <v>446</v>
      </c>
      <c r="D64" s="1">
        <v>897</v>
      </c>
    </row>
    <row r="65" spans="1:4" x14ac:dyDescent="0.2">
      <c r="A65" s="18">
        <v>8</v>
      </c>
      <c r="B65" s="1">
        <v>450</v>
      </c>
      <c r="C65" s="1">
        <v>446</v>
      </c>
      <c r="D65" s="1">
        <v>896</v>
      </c>
    </row>
    <row r="66" spans="1:4" x14ac:dyDescent="0.2">
      <c r="A66" s="18">
        <v>9</v>
      </c>
      <c r="B66" s="1">
        <v>440</v>
      </c>
      <c r="C66" s="1">
        <v>444</v>
      </c>
      <c r="D66" s="1">
        <v>884</v>
      </c>
    </row>
    <row r="67" spans="1:4" x14ac:dyDescent="0.2">
      <c r="A67" s="18">
        <v>10</v>
      </c>
      <c r="B67" s="1">
        <v>420</v>
      </c>
      <c r="C67" s="1">
        <v>436</v>
      </c>
      <c r="D67" s="1">
        <v>856</v>
      </c>
    </row>
    <row r="68" spans="1:4" x14ac:dyDescent="0.2">
      <c r="A68" s="18">
        <v>11</v>
      </c>
      <c r="B68" s="1">
        <v>404</v>
      </c>
      <c r="C68" s="1">
        <v>423</v>
      </c>
      <c r="D68" s="1">
        <v>827</v>
      </c>
    </row>
    <row r="69" spans="1:4" x14ac:dyDescent="0.2">
      <c r="A69" s="18">
        <v>12</v>
      </c>
      <c r="B69" s="1">
        <v>428</v>
      </c>
      <c r="C69" s="1">
        <v>430</v>
      </c>
      <c r="D69" s="1">
        <v>858</v>
      </c>
    </row>
    <row r="70" spans="1:4" x14ac:dyDescent="0.2">
      <c r="A70" s="17">
        <v>2013</v>
      </c>
      <c r="B70" s="1">
        <v>5043</v>
      </c>
      <c r="C70" s="1">
        <v>5046</v>
      </c>
      <c r="D70" s="1">
        <v>10089</v>
      </c>
    </row>
    <row r="71" spans="1:4" x14ac:dyDescent="0.2">
      <c r="A71" s="18">
        <v>1</v>
      </c>
      <c r="B71" s="1">
        <v>447</v>
      </c>
      <c r="C71" s="1">
        <v>434</v>
      </c>
      <c r="D71" s="1">
        <v>881</v>
      </c>
    </row>
    <row r="72" spans="1:4" x14ac:dyDescent="0.2">
      <c r="A72" s="18">
        <v>2</v>
      </c>
      <c r="B72" s="1">
        <v>456</v>
      </c>
      <c r="C72" s="1">
        <v>432</v>
      </c>
      <c r="D72" s="1">
        <v>888</v>
      </c>
    </row>
    <row r="73" spans="1:4" x14ac:dyDescent="0.2">
      <c r="A73" s="18">
        <v>3</v>
      </c>
      <c r="B73" s="1">
        <v>450</v>
      </c>
      <c r="C73" s="1">
        <v>434</v>
      </c>
      <c r="D73" s="1">
        <v>884</v>
      </c>
    </row>
    <row r="74" spans="1:4" x14ac:dyDescent="0.2">
      <c r="A74" s="18">
        <v>4</v>
      </c>
      <c r="B74" s="1">
        <v>421</v>
      </c>
      <c r="C74" s="1">
        <v>428</v>
      </c>
      <c r="D74" s="1">
        <v>849</v>
      </c>
    </row>
    <row r="75" spans="1:4" x14ac:dyDescent="0.2">
      <c r="A75" s="18">
        <v>5</v>
      </c>
      <c r="B75" s="1">
        <v>414</v>
      </c>
      <c r="C75" s="1">
        <v>430</v>
      </c>
      <c r="D75" s="1">
        <v>844</v>
      </c>
    </row>
    <row r="76" spans="1:4" x14ac:dyDescent="0.2">
      <c r="A76" s="18">
        <v>6</v>
      </c>
      <c r="B76" s="1">
        <v>404</v>
      </c>
      <c r="C76" s="1">
        <v>412</v>
      </c>
      <c r="D76" s="1">
        <v>816</v>
      </c>
    </row>
    <row r="77" spans="1:4" x14ac:dyDescent="0.2">
      <c r="A77" s="18">
        <v>7</v>
      </c>
      <c r="B77" s="1">
        <v>426</v>
      </c>
      <c r="C77" s="1">
        <v>421</v>
      </c>
      <c r="D77" s="1">
        <v>847</v>
      </c>
    </row>
    <row r="78" spans="1:4" x14ac:dyDescent="0.2">
      <c r="A78" s="18">
        <v>8</v>
      </c>
      <c r="B78" s="1">
        <v>428</v>
      </c>
      <c r="C78" s="1">
        <v>420</v>
      </c>
      <c r="D78" s="1">
        <v>848</v>
      </c>
    </row>
    <row r="79" spans="1:4" x14ac:dyDescent="0.2">
      <c r="A79" s="18">
        <v>9</v>
      </c>
      <c r="B79" s="1">
        <v>402</v>
      </c>
      <c r="C79" s="1">
        <v>404</v>
      </c>
      <c r="D79" s="1">
        <v>806</v>
      </c>
    </row>
    <row r="80" spans="1:4" x14ac:dyDescent="0.2">
      <c r="A80" s="18">
        <v>10</v>
      </c>
      <c r="B80" s="1">
        <v>395</v>
      </c>
      <c r="C80" s="1">
        <v>410</v>
      </c>
      <c r="D80" s="1">
        <v>805</v>
      </c>
    </row>
    <row r="81" spans="1:4" x14ac:dyDescent="0.2">
      <c r="A81" s="18">
        <v>11</v>
      </c>
      <c r="B81" s="1">
        <v>382</v>
      </c>
      <c r="C81" s="1">
        <v>401</v>
      </c>
      <c r="D81" s="1">
        <v>783</v>
      </c>
    </row>
    <row r="82" spans="1:4" x14ac:dyDescent="0.2">
      <c r="A82" s="18">
        <v>12</v>
      </c>
      <c r="B82" s="1">
        <v>418</v>
      </c>
      <c r="C82" s="1">
        <v>420</v>
      </c>
      <c r="D82" s="1">
        <v>838</v>
      </c>
    </row>
    <row r="83" spans="1:4" x14ac:dyDescent="0.2">
      <c r="A83" s="17">
        <v>2014</v>
      </c>
      <c r="B83" s="1">
        <v>4721</v>
      </c>
      <c r="C83" s="1">
        <v>4716</v>
      </c>
      <c r="D83" s="1">
        <v>9437</v>
      </c>
    </row>
    <row r="84" spans="1:4" x14ac:dyDescent="0.2">
      <c r="A84" s="18">
        <v>1</v>
      </c>
      <c r="B84" s="1">
        <v>418</v>
      </c>
      <c r="C84" s="1">
        <v>404</v>
      </c>
      <c r="D84" s="1">
        <v>822</v>
      </c>
    </row>
    <row r="85" spans="1:4" x14ac:dyDescent="0.2">
      <c r="A85" s="18">
        <v>2</v>
      </c>
      <c r="B85" s="1">
        <v>424</v>
      </c>
      <c r="C85" s="1">
        <v>402</v>
      </c>
      <c r="D85" s="1">
        <v>826</v>
      </c>
    </row>
    <row r="86" spans="1:4" x14ac:dyDescent="0.2">
      <c r="A86" s="18">
        <v>3</v>
      </c>
      <c r="B86" s="1">
        <v>394</v>
      </c>
      <c r="C86" s="1">
        <v>387</v>
      </c>
      <c r="D86" s="1">
        <v>781</v>
      </c>
    </row>
    <row r="87" spans="1:4" x14ac:dyDescent="0.2">
      <c r="A87" s="18">
        <v>4</v>
      </c>
      <c r="B87" s="1">
        <v>378</v>
      </c>
      <c r="C87" s="1">
        <v>378</v>
      </c>
      <c r="D87" s="1">
        <v>756</v>
      </c>
    </row>
    <row r="88" spans="1:4" x14ac:dyDescent="0.2">
      <c r="A88" s="18">
        <v>5</v>
      </c>
      <c r="B88" s="1">
        <v>375</v>
      </c>
      <c r="C88" s="1">
        <v>390</v>
      </c>
      <c r="D88" s="1">
        <v>765</v>
      </c>
    </row>
    <row r="89" spans="1:4" x14ac:dyDescent="0.2">
      <c r="A89" s="18">
        <v>6</v>
      </c>
      <c r="B89" s="1">
        <v>384</v>
      </c>
      <c r="C89" s="1">
        <v>392</v>
      </c>
      <c r="D89" s="1">
        <v>776</v>
      </c>
    </row>
    <row r="90" spans="1:4" x14ac:dyDescent="0.2">
      <c r="A90" s="18">
        <v>7</v>
      </c>
      <c r="B90" s="1">
        <v>402</v>
      </c>
      <c r="C90" s="1">
        <v>398</v>
      </c>
      <c r="D90" s="1">
        <v>800</v>
      </c>
    </row>
    <row r="91" spans="1:4" x14ac:dyDescent="0.2">
      <c r="A91" s="18">
        <v>8</v>
      </c>
      <c r="B91" s="1">
        <v>408</v>
      </c>
      <c r="C91" s="1">
        <v>397</v>
      </c>
      <c r="D91" s="1">
        <v>805</v>
      </c>
    </row>
    <row r="92" spans="1:4" x14ac:dyDescent="0.2">
      <c r="A92" s="18">
        <v>9</v>
      </c>
      <c r="B92" s="1">
        <v>398</v>
      </c>
      <c r="C92" s="1">
        <v>397</v>
      </c>
      <c r="D92" s="1">
        <v>795</v>
      </c>
    </row>
    <row r="93" spans="1:4" x14ac:dyDescent="0.2">
      <c r="A93" s="18">
        <v>10</v>
      </c>
      <c r="B93" s="1">
        <v>384</v>
      </c>
      <c r="C93" s="1">
        <v>397</v>
      </c>
      <c r="D93" s="1">
        <v>781</v>
      </c>
    </row>
    <row r="94" spans="1:4" x14ac:dyDescent="0.2">
      <c r="A94" s="18">
        <v>11</v>
      </c>
      <c r="B94" s="1">
        <v>379</v>
      </c>
      <c r="C94" s="1">
        <v>396</v>
      </c>
      <c r="D94" s="1">
        <v>775</v>
      </c>
    </row>
    <row r="95" spans="1:4" x14ac:dyDescent="0.2">
      <c r="A95" s="18">
        <v>12</v>
      </c>
      <c r="B95" s="1">
        <v>377</v>
      </c>
      <c r="C95" s="1">
        <v>378</v>
      </c>
      <c r="D95" s="1">
        <v>755</v>
      </c>
    </row>
    <row r="96" spans="1:4" x14ac:dyDescent="0.2">
      <c r="A96" s="17">
        <v>2015</v>
      </c>
      <c r="B96" s="1">
        <v>4371</v>
      </c>
      <c r="C96" s="1">
        <v>4367</v>
      </c>
      <c r="D96" s="1">
        <v>8738</v>
      </c>
    </row>
    <row r="97" spans="1:4" x14ac:dyDescent="0.2">
      <c r="A97" s="18">
        <v>1</v>
      </c>
      <c r="B97" s="1">
        <v>384</v>
      </c>
      <c r="C97" s="1">
        <v>372</v>
      </c>
      <c r="D97" s="1">
        <v>756</v>
      </c>
    </row>
    <row r="98" spans="1:4" x14ac:dyDescent="0.2">
      <c r="A98" s="18">
        <v>2</v>
      </c>
      <c r="B98" s="1">
        <v>388</v>
      </c>
      <c r="C98" s="1">
        <v>368</v>
      </c>
      <c r="D98" s="1">
        <v>756</v>
      </c>
    </row>
    <row r="99" spans="1:4" x14ac:dyDescent="0.2">
      <c r="A99" s="18">
        <v>3</v>
      </c>
      <c r="B99" s="1">
        <v>392</v>
      </c>
      <c r="C99" s="1">
        <v>382</v>
      </c>
      <c r="D99" s="1">
        <v>774</v>
      </c>
    </row>
    <row r="100" spans="1:4" x14ac:dyDescent="0.2">
      <c r="A100" s="18">
        <v>4</v>
      </c>
      <c r="B100" s="1">
        <v>374</v>
      </c>
      <c r="C100" s="1">
        <v>376</v>
      </c>
      <c r="D100" s="1">
        <v>750</v>
      </c>
    </row>
    <row r="101" spans="1:4" x14ac:dyDescent="0.2">
      <c r="A101" s="18">
        <v>5</v>
      </c>
      <c r="B101" s="1">
        <v>354</v>
      </c>
      <c r="C101" s="1">
        <v>368</v>
      </c>
      <c r="D101" s="1">
        <v>722</v>
      </c>
    </row>
    <row r="102" spans="1:4" x14ac:dyDescent="0.2">
      <c r="A102" s="18">
        <v>6</v>
      </c>
      <c r="B102" s="1">
        <v>357</v>
      </c>
      <c r="C102" s="1">
        <v>364</v>
      </c>
      <c r="D102" s="1">
        <v>721</v>
      </c>
    </row>
    <row r="103" spans="1:4" x14ac:dyDescent="0.2">
      <c r="A103" s="18">
        <v>7</v>
      </c>
      <c r="B103" s="1">
        <v>366</v>
      </c>
      <c r="C103" s="1">
        <v>362</v>
      </c>
      <c r="D103" s="1">
        <v>728</v>
      </c>
    </row>
    <row r="104" spans="1:4" x14ac:dyDescent="0.2">
      <c r="A104" s="18">
        <v>8</v>
      </c>
      <c r="B104" s="1">
        <v>369</v>
      </c>
      <c r="C104" s="1">
        <v>360</v>
      </c>
      <c r="D104" s="1">
        <v>729</v>
      </c>
    </row>
    <row r="105" spans="1:4" x14ac:dyDescent="0.2">
      <c r="A105" s="18">
        <v>9</v>
      </c>
      <c r="B105" s="1">
        <v>350</v>
      </c>
      <c r="C105" s="1">
        <v>352</v>
      </c>
      <c r="D105" s="1">
        <v>702</v>
      </c>
    </row>
    <row r="106" spans="1:4" x14ac:dyDescent="0.2">
      <c r="A106" s="18">
        <v>10</v>
      </c>
      <c r="B106" s="1">
        <v>341</v>
      </c>
      <c r="C106" s="1">
        <v>353</v>
      </c>
      <c r="D106" s="1">
        <v>694</v>
      </c>
    </row>
    <row r="107" spans="1:4" x14ac:dyDescent="0.2">
      <c r="A107" s="18">
        <v>11</v>
      </c>
      <c r="B107" s="1">
        <v>341</v>
      </c>
      <c r="C107" s="1">
        <v>356</v>
      </c>
      <c r="D107" s="1">
        <v>697</v>
      </c>
    </row>
    <row r="108" spans="1:4" x14ac:dyDescent="0.2">
      <c r="A108" s="18">
        <v>12</v>
      </c>
      <c r="B108" s="1">
        <v>355</v>
      </c>
      <c r="C108" s="1">
        <v>354</v>
      </c>
      <c r="D108" s="1">
        <v>709</v>
      </c>
    </row>
    <row r="109" spans="1:4" x14ac:dyDescent="0.2">
      <c r="A109" s="17">
        <v>2016</v>
      </c>
      <c r="B109" s="1">
        <v>4241</v>
      </c>
      <c r="C109" s="1">
        <v>4243</v>
      </c>
      <c r="D109" s="1">
        <v>8484</v>
      </c>
    </row>
    <row r="110" spans="1:4" x14ac:dyDescent="0.2">
      <c r="A110" s="18">
        <v>1</v>
      </c>
      <c r="B110" s="1">
        <v>363</v>
      </c>
      <c r="C110" s="1">
        <v>352</v>
      </c>
      <c r="D110" s="1">
        <v>715</v>
      </c>
    </row>
    <row r="111" spans="1:4" x14ac:dyDescent="0.2">
      <c r="A111" s="18">
        <v>2</v>
      </c>
      <c r="B111" s="1">
        <v>370</v>
      </c>
      <c r="C111" s="1">
        <v>352</v>
      </c>
      <c r="D111" s="1">
        <v>722</v>
      </c>
    </row>
    <row r="112" spans="1:4" x14ac:dyDescent="0.2">
      <c r="A112" s="18">
        <v>3</v>
      </c>
      <c r="B112" s="1">
        <v>362</v>
      </c>
      <c r="C112" s="1">
        <v>351</v>
      </c>
      <c r="D112" s="1">
        <v>713</v>
      </c>
    </row>
    <row r="113" spans="1:4" x14ac:dyDescent="0.2">
      <c r="A113" s="18">
        <v>4</v>
      </c>
      <c r="B113" s="1">
        <v>353</v>
      </c>
      <c r="C113" s="1">
        <v>360</v>
      </c>
      <c r="D113" s="1">
        <v>713</v>
      </c>
    </row>
    <row r="114" spans="1:4" x14ac:dyDescent="0.2">
      <c r="A114" s="18">
        <v>5</v>
      </c>
      <c r="B114" s="1">
        <v>341</v>
      </c>
      <c r="C114" s="1">
        <v>356</v>
      </c>
      <c r="D114" s="1">
        <v>697</v>
      </c>
    </row>
    <row r="115" spans="1:4" x14ac:dyDescent="0.2">
      <c r="A115" s="18">
        <v>6</v>
      </c>
      <c r="B115" s="1">
        <v>344</v>
      </c>
      <c r="C115" s="1">
        <v>350</v>
      </c>
      <c r="D115" s="1">
        <v>694</v>
      </c>
    </row>
    <row r="116" spans="1:4" x14ac:dyDescent="0.2">
      <c r="A116" s="18">
        <v>7</v>
      </c>
      <c r="B116" s="1">
        <v>356</v>
      </c>
      <c r="C116" s="1">
        <v>352</v>
      </c>
      <c r="D116" s="1">
        <v>708</v>
      </c>
    </row>
    <row r="117" spans="1:4" x14ac:dyDescent="0.2">
      <c r="A117" s="18">
        <v>8</v>
      </c>
      <c r="B117" s="1">
        <v>362</v>
      </c>
      <c r="C117" s="1">
        <v>354</v>
      </c>
      <c r="D117" s="1">
        <v>716</v>
      </c>
    </row>
    <row r="118" spans="1:4" x14ac:dyDescent="0.2">
      <c r="A118" s="18">
        <v>9</v>
      </c>
      <c r="B118" s="1">
        <v>362</v>
      </c>
      <c r="C118" s="1">
        <v>364</v>
      </c>
      <c r="D118" s="1">
        <v>726</v>
      </c>
    </row>
    <row r="119" spans="1:4" x14ac:dyDescent="0.2">
      <c r="A119" s="18">
        <v>10</v>
      </c>
      <c r="B119" s="1">
        <v>350</v>
      </c>
      <c r="C119" s="1">
        <v>359</v>
      </c>
      <c r="D119" s="1">
        <v>709</v>
      </c>
    </row>
    <row r="120" spans="1:4" x14ac:dyDescent="0.2">
      <c r="A120" s="18">
        <v>11</v>
      </c>
      <c r="B120" s="1">
        <v>333</v>
      </c>
      <c r="C120" s="1">
        <v>348</v>
      </c>
      <c r="D120" s="1">
        <v>681</v>
      </c>
    </row>
    <row r="121" spans="1:4" x14ac:dyDescent="0.2">
      <c r="A121" s="18">
        <v>12</v>
      </c>
      <c r="B121" s="1">
        <v>345</v>
      </c>
      <c r="C121" s="1">
        <v>345</v>
      </c>
      <c r="D121" s="1">
        <v>690</v>
      </c>
    </row>
    <row r="122" spans="1:4" x14ac:dyDescent="0.2">
      <c r="A122" s="17">
        <v>2017</v>
      </c>
      <c r="B122" s="1">
        <v>4133</v>
      </c>
      <c r="C122" s="1">
        <v>4133</v>
      </c>
      <c r="D122" s="1">
        <v>8266</v>
      </c>
    </row>
    <row r="123" spans="1:4" x14ac:dyDescent="0.2">
      <c r="A123" s="18">
        <v>1</v>
      </c>
      <c r="B123" s="1">
        <v>364</v>
      </c>
      <c r="C123" s="1">
        <v>356</v>
      </c>
      <c r="D123" s="1">
        <v>720</v>
      </c>
    </row>
    <row r="124" spans="1:4" x14ac:dyDescent="0.2">
      <c r="A124" s="18">
        <v>2</v>
      </c>
      <c r="B124" s="1">
        <v>384</v>
      </c>
      <c r="C124" s="1">
        <v>366</v>
      </c>
      <c r="D124" s="1">
        <v>750</v>
      </c>
    </row>
    <row r="125" spans="1:4" x14ac:dyDescent="0.2">
      <c r="A125" s="18">
        <v>3</v>
      </c>
      <c r="B125" s="1">
        <v>360</v>
      </c>
      <c r="C125" s="1">
        <v>354</v>
      </c>
      <c r="D125" s="1">
        <v>714</v>
      </c>
    </row>
    <row r="126" spans="1:4" x14ac:dyDescent="0.2">
      <c r="A126" s="18">
        <v>4</v>
      </c>
      <c r="B126" s="1">
        <v>340</v>
      </c>
      <c r="C126" s="1">
        <v>339</v>
      </c>
      <c r="D126" s="1">
        <v>679</v>
      </c>
    </row>
    <row r="127" spans="1:4" x14ac:dyDescent="0.2">
      <c r="A127" s="18">
        <v>5</v>
      </c>
      <c r="B127" s="1">
        <v>333</v>
      </c>
      <c r="C127" s="1">
        <v>347</v>
      </c>
      <c r="D127" s="1">
        <v>680</v>
      </c>
    </row>
    <row r="128" spans="1:4" x14ac:dyDescent="0.2">
      <c r="A128" s="18">
        <v>6</v>
      </c>
      <c r="B128" s="1">
        <v>342</v>
      </c>
      <c r="C128" s="1">
        <v>350</v>
      </c>
      <c r="D128" s="1">
        <v>692</v>
      </c>
    </row>
    <row r="129" spans="1:4" x14ac:dyDescent="0.2">
      <c r="A129" s="18">
        <v>7</v>
      </c>
      <c r="B129" s="1">
        <v>356</v>
      </c>
      <c r="C129" s="1">
        <v>355</v>
      </c>
      <c r="D129" s="1">
        <v>711</v>
      </c>
    </row>
    <row r="130" spans="1:4" x14ac:dyDescent="0.2">
      <c r="A130" s="18">
        <v>8</v>
      </c>
      <c r="B130" s="1">
        <v>360</v>
      </c>
      <c r="C130" s="1">
        <v>353</v>
      </c>
      <c r="D130" s="1">
        <v>713</v>
      </c>
    </row>
    <row r="131" spans="1:4" x14ac:dyDescent="0.2">
      <c r="A131" s="18">
        <v>9</v>
      </c>
      <c r="B131" s="1">
        <v>341</v>
      </c>
      <c r="C131" s="1">
        <v>342</v>
      </c>
      <c r="D131" s="1">
        <v>683</v>
      </c>
    </row>
    <row r="132" spans="1:4" x14ac:dyDescent="0.2">
      <c r="A132" s="18">
        <v>10</v>
      </c>
      <c r="B132" s="1">
        <v>325</v>
      </c>
      <c r="C132" s="1">
        <v>332</v>
      </c>
      <c r="D132" s="1">
        <v>657</v>
      </c>
    </row>
    <row r="133" spans="1:4" x14ac:dyDescent="0.2">
      <c r="A133" s="18">
        <v>11</v>
      </c>
      <c r="B133" s="1">
        <v>306</v>
      </c>
      <c r="C133" s="1">
        <v>318</v>
      </c>
      <c r="D133" s="1">
        <v>624</v>
      </c>
    </row>
    <row r="134" spans="1:4" x14ac:dyDescent="0.2">
      <c r="A134" s="18">
        <v>12</v>
      </c>
      <c r="B134" s="1">
        <v>322</v>
      </c>
      <c r="C134" s="1">
        <v>321</v>
      </c>
      <c r="D134" s="1">
        <v>643</v>
      </c>
    </row>
    <row r="135" spans="1:4" x14ac:dyDescent="0.2">
      <c r="A135" s="17">
        <v>2018</v>
      </c>
      <c r="B135" s="1">
        <v>3657</v>
      </c>
      <c r="C135" s="1">
        <v>3657</v>
      </c>
      <c r="D135" s="1">
        <v>7314</v>
      </c>
    </row>
    <row r="136" spans="1:4" x14ac:dyDescent="0.2">
      <c r="A136" s="18">
        <v>1</v>
      </c>
      <c r="B136" s="1">
        <v>312</v>
      </c>
      <c r="C136" s="1">
        <v>306</v>
      </c>
      <c r="D136" s="1">
        <v>618</v>
      </c>
    </row>
    <row r="137" spans="1:4" x14ac:dyDescent="0.2">
      <c r="A137" s="18">
        <v>2</v>
      </c>
      <c r="B137" s="1">
        <v>328</v>
      </c>
      <c r="C137" s="1">
        <v>310</v>
      </c>
      <c r="D137" s="1">
        <v>638</v>
      </c>
    </row>
    <row r="138" spans="1:4" x14ac:dyDescent="0.2">
      <c r="A138" s="18">
        <v>3</v>
      </c>
      <c r="B138" s="1">
        <v>312</v>
      </c>
      <c r="C138" s="1">
        <v>298</v>
      </c>
      <c r="D138" s="1">
        <v>610</v>
      </c>
    </row>
    <row r="139" spans="1:4" x14ac:dyDescent="0.2">
      <c r="A139" s="18">
        <v>4</v>
      </c>
      <c r="B139" s="1">
        <v>310</v>
      </c>
      <c r="C139" s="1">
        <v>316</v>
      </c>
      <c r="D139" s="1">
        <v>626</v>
      </c>
    </row>
    <row r="140" spans="1:4" x14ac:dyDescent="0.2">
      <c r="A140" s="18">
        <v>5</v>
      </c>
      <c r="B140" s="1">
        <v>296</v>
      </c>
      <c r="C140" s="1">
        <v>310</v>
      </c>
      <c r="D140" s="1">
        <v>606</v>
      </c>
    </row>
    <row r="141" spans="1:4" x14ac:dyDescent="0.2">
      <c r="A141" s="18">
        <v>6</v>
      </c>
      <c r="B141" s="1">
        <v>297</v>
      </c>
      <c r="C141" s="1">
        <v>308</v>
      </c>
      <c r="D141" s="1">
        <v>605</v>
      </c>
    </row>
    <row r="142" spans="1:4" x14ac:dyDescent="0.2">
      <c r="A142" s="18">
        <v>7</v>
      </c>
      <c r="B142" s="1">
        <v>307</v>
      </c>
      <c r="C142" s="1">
        <v>306</v>
      </c>
      <c r="D142" s="1">
        <v>613</v>
      </c>
    </row>
    <row r="143" spans="1:4" x14ac:dyDescent="0.2">
      <c r="A143" s="18">
        <v>8</v>
      </c>
      <c r="B143" s="1">
        <v>300</v>
      </c>
      <c r="C143" s="1">
        <v>295</v>
      </c>
      <c r="D143" s="1">
        <v>595</v>
      </c>
    </row>
    <row r="144" spans="1:4" x14ac:dyDescent="0.2">
      <c r="A144" s="18">
        <v>9</v>
      </c>
      <c r="B144" s="1">
        <v>299</v>
      </c>
      <c r="C144" s="1">
        <v>297</v>
      </c>
      <c r="D144" s="1">
        <v>596</v>
      </c>
    </row>
    <row r="145" spans="1:4" x14ac:dyDescent="0.2">
      <c r="A145" s="18">
        <v>10</v>
      </c>
      <c r="B145" s="1">
        <v>286</v>
      </c>
      <c r="C145" s="1">
        <v>290</v>
      </c>
      <c r="D145" s="1">
        <v>576</v>
      </c>
    </row>
    <row r="146" spans="1:4" x14ac:dyDescent="0.2">
      <c r="A146" s="18">
        <v>11</v>
      </c>
      <c r="B146" s="1">
        <v>304</v>
      </c>
      <c r="C146" s="1">
        <v>314</v>
      </c>
      <c r="D146" s="1">
        <v>618</v>
      </c>
    </row>
    <row r="147" spans="1:4" x14ac:dyDescent="0.2">
      <c r="A147" s="18">
        <v>12</v>
      </c>
      <c r="B147" s="1">
        <v>306</v>
      </c>
      <c r="C147" s="1">
        <v>307</v>
      </c>
      <c r="D147" s="1">
        <v>613</v>
      </c>
    </row>
    <row r="148" spans="1:4" x14ac:dyDescent="0.2">
      <c r="A148" s="17">
        <v>2019</v>
      </c>
      <c r="B148" s="1">
        <v>3670</v>
      </c>
      <c r="C148" s="1">
        <v>3669</v>
      </c>
      <c r="D148" s="1">
        <v>7339</v>
      </c>
    </row>
    <row r="149" spans="1:4" x14ac:dyDescent="0.2">
      <c r="A149" s="18">
        <v>1</v>
      </c>
      <c r="B149" s="1">
        <v>322</v>
      </c>
      <c r="C149" s="1">
        <v>316</v>
      </c>
      <c r="D149" s="1">
        <v>638</v>
      </c>
    </row>
    <row r="150" spans="1:4" x14ac:dyDescent="0.2">
      <c r="A150" s="18">
        <v>2</v>
      </c>
      <c r="B150" s="1">
        <v>328</v>
      </c>
      <c r="C150" s="1">
        <v>308</v>
      </c>
      <c r="D150" s="1">
        <v>636</v>
      </c>
    </row>
    <row r="151" spans="1:4" x14ac:dyDescent="0.2">
      <c r="A151" s="18">
        <v>3</v>
      </c>
      <c r="B151" s="1">
        <v>328</v>
      </c>
      <c r="C151" s="1">
        <v>320</v>
      </c>
      <c r="D151" s="1">
        <v>648</v>
      </c>
    </row>
    <row r="152" spans="1:4" x14ac:dyDescent="0.2">
      <c r="A152" s="18">
        <v>4</v>
      </c>
      <c r="B152" s="1">
        <v>314</v>
      </c>
      <c r="C152" s="1">
        <v>311</v>
      </c>
      <c r="D152" s="1">
        <v>625</v>
      </c>
    </row>
    <row r="153" spans="1:4" x14ac:dyDescent="0.2">
      <c r="A153" s="18">
        <v>5</v>
      </c>
      <c r="B153" s="1">
        <v>284</v>
      </c>
      <c r="C153" s="1">
        <v>298</v>
      </c>
      <c r="D153" s="1">
        <v>582</v>
      </c>
    </row>
    <row r="154" spans="1:4" x14ac:dyDescent="0.2">
      <c r="A154" s="18">
        <v>6</v>
      </c>
      <c r="B154" s="1">
        <v>269</v>
      </c>
      <c r="C154" s="1">
        <v>284</v>
      </c>
      <c r="D154" s="1">
        <v>553</v>
      </c>
    </row>
    <row r="155" spans="1:4" x14ac:dyDescent="0.2">
      <c r="A155" s="18">
        <v>7</v>
      </c>
      <c r="B155" s="1">
        <v>288</v>
      </c>
      <c r="C155" s="1">
        <v>287</v>
      </c>
      <c r="D155" s="1">
        <v>575</v>
      </c>
    </row>
    <row r="156" spans="1:4" x14ac:dyDescent="0.2">
      <c r="A156" s="18">
        <v>8</v>
      </c>
      <c r="B156" s="1">
        <v>303</v>
      </c>
      <c r="C156" s="1">
        <v>301</v>
      </c>
      <c r="D156" s="1">
        <v>604</v>
      </c>
    </row>
    <row r="157" spans="1:4" x14ac:dyDescent="0.2">
      <c r="A157" s="18">
        <v>9</v>
      </c>
      <c r="B157" s="1">
        <v>323</v>
      </c>
      <c r="C157" s="1">
        <v>320</v>
      </c>
      <c r="D157" s="1">
        <v>643</v>
      </c>
    </row>
    <row r="158" spans="1:4" x14ac:dyDescent="0.2">
      <c r="A158" s="18">
        <v>10</v>
      </c>
      <c r="B158" s="1">
        <v>312</v>
      </c>
      <c r="C158" s="1">
        <v>315</v>
      </c>
      <c r="D158" s="1">
        <v>627</v>
      </c>
    </row>
    <row r="159" spans="1:4" x14ac:dyDescent="0.2">
      <c r="A159" s="18">
        <v>11</v>
      </c>
      <c r="B159" s="1">
        <v>303</v>
      </c>
      <c r="C159" s="1">
        <v>311</v>
      </c>
      <c r="D159" s="1">
        <v>614</v>
      </c>
    </row>
    <row r="160" spans="1:4" x14ac:dyDescent="0.2">
      <c r="A160" s="18">
        <v>12</v>
      </c>
      <c r="B160" s="1">
        <v>296</v>
      </c>
      <c r="C160" s="1">
        <v>298</v>
      </c>
      <c r="D160" s="1">
        <v>594</v>
      </c>
    </row>
    <row r="161" spans="1:4" x14ac:dyDescent="0.2">
      <c r="A161" s="17">
        <v>2020</v>
      </c>
      <c r="B161" s="1">
        <v>612</v>
      </c>
      <c r="C161" s="1">
        <v>587</v>
      </c>
      <c r="D161" s="1">
        <v>1199</v>
      </c>
    </row>
    <row r="162" spans="1:4" x14ac:dyDescent="0.2">
      <c r="A162" s="18">
        <v>1</v>
      </c>
      <c r="B162" s="1">
        <v>298</v>
      </c>
      <c r="C162" s="1">
        <v>294</v>
      </c>
      <c r="D162" s="1">
        <v>592</v>
      </c>
    </row>
    <row r="163" spans="1:4" x14ac:dyDescent="0.2">
      <c r="A163" s="18">
        <v>2</v>
      </c>
      <c r="B163" s="1">
        <v>314</v>
      </c>
      <c r="C163" s="1">
        <v>293</v>
      </c>
      <c r="D163" s="1">
        <v>607</v>
      </c>
    </row>
    <row r="164" spans="1:4" x14ac:dyDescent="0.2">
      <c r="A164" s="17" t="s">
        <v>110</v>
      </c>
      <c r="B164" s="1">
        <v>53640</v>
      </c>
      <c r="C164" s="1">
        <v>53581</v>
      </c>
      <c r="D164" s="1">
        <v>107221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C62-58F4-486E-AE81-AD7CB8C742E3}">
  <dimension ref="A1:F877"/>
  <sheetViews>
    <sheetView workbookViewId="0"/>
  </sheetViews>
  <sheetFormatPr defaultRowHeight="12.75" x14ac:dyDescent="0.2"/>
  <cols>
    <col min="1" max="1" width="22.875" bestFit="1" customWidth="1"/>
    <col min="2" max="2" width="19.125" bestFit="1" customWidth="1"/>
    <col min="3" max="3" width="8.75" bestFit="1" customWidth="1"/>
    <col min="4" max="4" width="5.125" bestFit="1" customWidth="1"/>
    <col min="5" max="5" width="9.125" bestFit="1" customWidth="1"/>
    <col min="6" max="6" width="8.5" bestFit="1" customWidth="1"/>
  </cols>
  <sheetData>
    <row r="1" spans="1:6" x14ac:dyDescent="0.2">
      <c r="A1" t="s">
        <v>113</v>
      </c>
      <c r="B1" t="s">
        <v>114</v>
      </c>
      <c r="C1" t="s">
        <v>0</v>
      </c>
      <c r="D1" t="s">
        <v>106</v>
      </c>
      <c r="E1" t="s">
        <v>107</v>
      </c>
      <c r="F1" t="s">
        <v>108</v>
      </c>
    </row>
    <row r="2" spans="1:6" x14ac:dyDescent="0.2">
      <c r="A2" s="1" t="s">
        <v>211</v>
      </c>
      <c r="B2" s="1" t="s">
        <v>212</v>
      </c>
      <c r="C2" s="1" t="s">
        <v>213</v>
      </c>
      <c r="D2">
        <v>2008</v>
      </c>
      <c r="E2">
        <v>1</v>
      </c>
      <c r="F2">
        <v>93</v>
      </c>
    </row>
    <row r="3" spans="1:6" x14ac:dyDescent="0.2">
      <c r="A3" s="1" t="s">
        <v>211</v>
      </c>
      <c r="B3" s="1" t="s">
        <v>212</v>
      </c>
      <c r="C3" s="1" t="s">
        <v>213</v>
      </c>
      <c r="D3">
        <v>2008</v>
      </c>
      <c r="E3">
        <v>2</v>
      </c>
      <c r="F3">
        <v>92</v>
      </c>
    </row>
    <row r="4" spans="1:6" x14ac:dyDescent="0.2">
      <c r="A4" s="1" t="s">
        <v>211</v>
      </c>
      <c r="B4" s="1" t="s">
        <v>212</v>
      </c>
      <c r="C4" s="1" t="s">
        <v>213</v>
      </c>
      <c r="D4">
        <v>2008</v>
      </c>
      <c r="E4">
        <v>3</v>
      </c>
      <c r="F4">
        <v>94</v>
      </c>
    </row>
    <row r="5" spans="1:6" x14ac:dyDescent="0.2">
      <c r="A5" s="1" t="s">
        <v>211</v>
      </c>
      <c r="B5" s="1" t="s">
        <v>212</v>
      </c>
      <c r="C5" s="1" t="s">
        <v>213</v>
      </c>
      <c r="D5">
        <v>2008</v>
      </c>
      <c r="E5">
        <v>4</v>
      </c>
      <c r="F5">
        <v>96</v>
      </c>
    </row>
    <row r="6" spans="1:6" x14ac:dyDescent="0.2">
      <c r="A6" s="1" t="s">
        <v>211</v>
      </c>
      <c r="B6" s="1" t="s">
        <v>212</v>
      </c>
      <c r="C6" s="1" t="s">
        <v>213</v>
      </c>
      <c r="D6">
        <v>2008</v>
      </c>
      <c r="E6">
        <v>5</v>
      </c>
      <c r="F6">
        <v>101</v>
      </c>
    </row>
    <row r="7" spans="1:6" x14ac:dyDescent="0.2">
      <c r="A7" s="1" t="s">
        <v>211</v>
      </c>
      <c r="B7" s="1" t="s">
        <v>212</v>
      </c>
      <c r="C7" s="1" t="s">
        <v>213</v>
      </c>
      <c r="D7">
        <v>2008</v>
      </c>
      <c r="E7">
        <v>6</v>
      </c>
      <c r="F7">
        <v>107</v>
      </c>
    </row>
    <row r="8" spans="1:6" x14ac:dyDescent="0.2">
      <c r="A8" s="1" t="s">
        <v>211</v>
      </c>
      <c r="B8" s="1" t="s">
        <v>212</v>
      </c>
      <c r="C8" s="1" t="s">
        <v>213</v>
      </c>
      <c r="D8">
        <v>2008</v>
      </c>
      <c r="E8">
        <v>7</v>
      </c>
      <c r="F8">
        <v>109</v>
      </c>
    </row>
    <row r="9" spans="1:6" x14ac:dyDescent="0.2">
      <c r="A9" s="1" t="s">
        <v>211</v>
      </c>
      <c r="B9" s="1" t="s">
        <v>212</v>
      </c>
      <c r="C9" s="1" t="s">
        <v>213</v>
      </c>
      <c r="D9">
        <v>2008</v>
      </c>
      <c r="E9">
        <v>8</v>
      </c>
      <c r="F9">
        <v>114</v>
      </c>
    </row>
    <row r="10" spans="1:6" x14ac:dyDescent="0.2">
      <c r="A10" s="1" t="s">
        <v>211</v>
      </c>
      <c r="B10" s="1" t="s">
        <v>212</v>
      </c>
      <c r="C10" s="1" t="s">
        <v>213</v>
      </c>
      <c r="D10">
        <v>2008</v>
      </c>
      <c r="E10">
        <v>9</v>
      </c>
      <c r="F10">
        <v>113</v>
      </c>
    </row>
    <row r="11" spans="1:6" x14ac:dyDescent="0.2">
      <c r="A11" s="1" t="s">
        <v>211</v>
      </c>
      <c r="B11" s="1" t="s">
        <v>212</v>
      </c>
      <c r="C11" s="1" t="s">
        <v>213</v>
      </c>
      <c r="D11">
        <v>2008</v>
      </c>
      <c r="E11">
        <v>10</v>
      </c>
      <c r="F11">
        <v>115</v>
      </c>
    </row>
    <row r="12" spans="1:6" x14ac:dyDescent="0.2">
      <c r="A12" s="1" t="s">
        <v>211</v>
      </c>
      <c r="B12" s="1" t="s">
        <v>212</v>
      </c>
      <c r="C12" s="1" t="s">
        <v>213</v>
      </c>
      <c r="D12">
        <v>2008</v>
      </c>
      <c r="E12">
        <v>11</v>
      </c>
      <c r="F12">
        <v>126</v>
      </c>
    </row>
    <row r="13" spans="1:6" x14ac:dyDescent="0.2">
      <c r="A13" s="1" t="s">
        <v>211</v>
      </c>
      <c r="B13" s="1" t="s">
        <v>212</v>
      </c>
      <c r="C13" s="1" t="s">
        <v>213</v>
      </c>
      <c r="D13">
        <v>2008</v>
      </c>
      <c r="E13">
        <v>12</v>
      </c>
      <c r="F13">
        <v>139</v>
      </c>
    </row>
    <row r="14" spans="1:6" x14ac:dyDescent="0.2">
      <c r="A14" s="1" t="s">
        <v>211</v>
      </c>
      <c r="B14" s="1" t="s">
        <v>212</v>
      </c>
      <c r="C14" s="1" t="s">
        <v>213</v>
      </c>
      <c r="D14">
        <v>2009</v>
      </c>
      <c r="E14">
        <v>1</v>
      </c>
      <c r="F14">
        <v>143</v>
      </c>
    </row>
    <row r="15" spans="1:6" x14ac:dyDescent="0.2">
      <c r="A15" s="1" t="s">
        <v>211</v>
      </c>
      <c r="B15" s="1" t="s">
        <v>212</v>
      </c>
      <c r="C15" s="1" t="s">
        <v>213</v>
      </c>
      <c r="D15">
        <v>2009</v>
      </c>
      <c r="E15">
        <v>2</v>
      </c>
      <c r="F15">
        <v>151</v>
      </c>
    </row>
    <row r="16" spans="1:6" x14ac:dyDescent="0.2">
      <c r="A16" s="1" t="s">
        <v>211</v>
      </c>
      <c r="B16" s="1" t="s">
        <v>212</v>
      </c>
      <c r="C16" s="1" t="s">
        <v>213</v>
      </c>
      <c r="D16">
        <v>2009</v>
      </c>
      <c r="E16">
        <v>3</v>
      </c>
      <c r="F16">
        <v>160</v>
      </c>
    </row>
    <row r="17" spans="1:6" x14ac:dyDescent="0.2">
      <c r="A17" s="1" t="s">
        <v>211</v>
      </c>
      <c r="B17" s="1" t="s">
        <v>212</v>
      </c>
      <c r="C17" s="1" t="s">
        <v>213</v>
      </c>
      <c r="D17">
        <v>2009</v>
      </c>
      <c r="E17">
        <v>4</v>
      </c>
      <c r="F17">
        <v>172</v>
      </c>
    </row>
    <row r="18" spans="1:6" x14ac:dyDescent="0.2">
      <c r="A18" s="1" t="s">
        <v>211</v>
      </c>
      <c r="B18" s="1" t="s">
        <v>212</v>
      </c>
      <c r="C18" s="1" t="s">
        <v>213</v>
      </c>
      <c r="D18">
        <v>2009</v>
      </c>
      <c r="E18">
        <v>5</v>
      </c>
      <c r="F18">
        <v>190</v>
      </c>
    </row>
    <row r="19" spans="1:6" x14ac:dyDescent="0.2">
      <c r="A19" s="1" t="s">
        <v>211</v>
      </c>
      <c r="B19" s="1" t="s">
        <v>212</v>
      </c>
      <c r="C19" s="1" t="s">
        <v>213</v>
      </c>
      <c r="D19">
        <v>2009</v>
      </c>
      <c r="E19">
        <v>6</v>
      </c>
      <c r="F19">
        <v>185</v>
      </c>
    </row>
    <row r="20" spans="1:6" x14ac:dyDescent="0.2">
      <c r="A20" s="1" t="s">
        <v>211</v>
      </c>
      <c r="B20" s="1" t="s">
        <v>212</v>
      </c>
      <c r="C20" s="1" t="s">
        <v>213</v>
      </c>
      <c r="D20">
        <v>2009</v>
      </c>
      <c r="E20">
        <v>7</v>
      </c>
      <c r="F20">
        <v>186</v>
      </c>
    </row>
    <row r="21" spans="1:6" x14ac:dyDescent="0.2">
      <c r="A21" s="1" t="s">
        <v>211</v>
      </c>
      <c r="B21" s="1" t="s">
        <v>212</v>
      </c>
      <c r="C21" s="1" t="s">
        <v>213</v>
      </c>
      <c r="D21">
        <v>2009</v>
      </c>
      <c r="E21">
        <v>8</v>
      </c>
      <c r="F21">
        <v>199</v>
      </c>
    </row>
    <row r="22" spans="1:6" x14ac:dyDescent="0.2">
      <c r="A22" s="1" t="s">
        <v>211</v>
      </c>
      <c r="B22" s="1" t="s">
        <v>212</v>
      </c>
      <c r="C22" s="1" t="s">
        <v>213</v>
      </c>
      <c r="D22">
        <v>2009</v>
      </c>
      <c r="E22">
        <v>9</v>
      </c>
      <c r="F22">
        <v>212</v>
      </c>
    </row>
    <row r="23" spans="1:6" x14ac:dyDescent="0.2">
      <c r="A23" s="1" t="s">
        <v>211</v>
      </c>
      <c r="B23" s="1" t="s">
        <v>212</v>
      </c>
      <c r="C23" s="1" t="s">
        <v>213</v>
      </c>
      <c r="D23">
        <v>2009</v>
      </c>
      <c r="E23">
        <v>10</v>
      </c>
      <c r="F23">
        <v>219</v>
      </c>
    </row>
    <row r="24" spans="1:6" x14ac:dyDescent="0.2">
      <c r="A24" s="1" t="s">
        <v>211</v>
      </c>
      <c r="B24" s="1" t="s">
        <v>212</v>
      </c>
      <c r="C24" s="1" t="s">
        <v>213</v>
      </c>
      <c r="D24">
        <v>2009</v>
      </c>
      <c r="E24">
        <v>11</v>
      </c>
      <c r="F24">
        <v>208</v>
      </c>
    </row>
    <row r="25" spans="1:6" x14ac:dyDescent="0.2">
      <c r="A25" s="1" t="s">
        <v>211</v>
      </c>
      <c r="B25" s="1" t="s">
        <v>212</v>
      </c>
      <c r="C25" s="1" t="s">
        <v>213</v>
      </c>
      <c r="D25">
        <v>2009</v>
      </c>
      <c r="E25">
        <v>12</v>
      </c>
      <c r="F25">
        <v>207</v>
      </c>
    </row>
    <row r="26" spans="1:6" x14ac:dyDescent="0.2">
      <c r="A26" s="1" t="s">
        <v>211</v>
      </c>
      <c r="B26" s="1" t="s">
        <v>212</v>
      </c>
      <c r="C26" s="1" t="s">
        <v>213</v>
      </c>
      <c r="D26">
        <v>2010</v>
      </c>
      <c r="E26">
        <v>1</v>
      </c>
      <c r="F26">
        <v>210</v>
      </c>
    </row>
    <row r="27" spans="1:6" x14ac:dyDescent="0.2">
      <c r="A27" s="1" t="s">
        <v>211</v>
      </c>
      <c r="B27" s="1" t="s">
        <v>212</v>
      </c>
      <c r="C27" s="1" t="s">
        <v>213</v>
      </c>
      <c r="D27">
        <v>2010</v>
      </c>
      <c r="E27">
        <v>2</v>
      </c>
      <c r="F27">
        <v>222</v>
      </c>
    </row>
    <row r="28" spans="1:6" x14ac:dyDescent="0.2">
      <c r="A28" s="1" t="s">
        <v>211</v>
      </c>
      <c r="B28" s="1" t="s">
        <v>212</v>
      </c>
      <c r="C28" s="1" t="s">
        <v>213</v>
      </c>
      <c r="D28">
        <v>2010</v>
      </c>
      <c r="E28">
        <v>3</v>
      </c>
      <c r="F28">
        <v>226</v>
      </c>
    </row>
    <row r="29" spans="1:6" x14ac:dyDescent="0.2">
      <c r="A29" s="1" t="s">
        <v>211</v>
      </c>
      <c r="B29" s="1" t="s">
        <v>212</v>
      </c>
      <c r="C29" s="1" t="s">
        <v>213</v>
      </c>
      <c r="D29">
        <v>2010</v>
      </c>
      <c r="E29">
        <v>4</v>
      </c>
      <c r="F29">
        <v>227</v>
      </c>
    </row>
    <row r="30" spans="1:6" x14ac:dyDescent="0.2">
      <c r="A30" s="1" t="s">
        <v>211</v>
      </c>
      <c r="B30" s="1" t="s">
        <v>212</v>
      </c>
      <c r="C30" s="1" t="s">
        <v>213</v>
      </c>
      <c r="D30">
        <v>2010</v>
      </c>
      <c r="E30">
        <v>5</v>
      </c>
      <c r="F30">
        <v>223</v>
      </c>
    </row>
    <row r="31" spans="1:6" x14ac:dyDescent="0.2">
      <c r="A31" s="1" t="s">
        <v>211</v>
      </c>
      <c r="B31" s="1" t="s">
        <v>212</v>
      </c>
      <c r="C31" s="1" t="s">
        <v>213</v>
      </c>
      <c r="D31">
        <v>2010</v>
      </c>
      <c r="E31">
        <v>6</v>
      </c>
      <c r="F31">
        <v>224</v>
      </c>
    </row>
    <row r="32" spans="1:6" x14ac:dyDescent="0.2">
      <c r="A32" s="1" t="s">
        <v>211</v>
      </c>
      <c r="B32" s="1" t="s">
        <v>212</v>
      </c>
      <c r="C32" s="1" t="s">
        <v>213</v>
      </c>
      <c r="D32">
        <v>2010</v>
      </c>
      <c r="E32">
        <v>7</v>
      </c>
      <c r="F32">
        <v>222</v>
      </c>
    </row>
    <row r="33" spans="1:6" x14ac:dyDescent="0.2">
      <c r="A33" s="1" t="s">
        <v>211</v>
      </c>
      <c r="B33" s="1" t="s">
        <v>212</v>
      </c>
      <c r="C33" s="1" t="s">
        <v>213</v>
      </c>
      <c r="D33">
        <v>2010</v>
      </c>
      <c r="E33">
        <v>8</v>
      </c>
      <c r="F33">
        <v>223</v>
      </c>
    </row>
    <row r="34" spans="1:6" x14ac:dyDescent="0.2">
      <c r="A34" s="1" t="s">
        <v>211</v>
      </c>
      <c r="B34" s="1" t="s">
        <v>212</v>
      </c>
      <c r="C34" s="1" t="s">
        <v>213</v>
      </c>
      <c r="D34">
        <v>2010</v>
      </c>
      <c r="E34">
        <v>9</v>
      </c>
      <c r="F34">
        <v>225</v>
      </c>
    </row>
    <row r="35" spans="1:6" x14ac:dyDescent="0.2">
      <c r="A35" s="1" t="s">
        <v>211</v>
      </c>
      <c r="B35" s="1" t="s">
        <v>212</v>
      </c>
      <c r="C35" s="1" t="s">
        <v>213</v>
      </c>
      <c r="D35">
        <v>2010</v>
      </c>
      <c r="E35">
        <v>10</v>
      </c>
      <c r="F35">
        <v>226</v>
      </c>
    </row>
    <row r="36" spans="1:6" x14ac:dyDescent="0.2">
      <c r="A36" s="1" t="s">
        <v>211</v>
      </c>
      <c r="B36" s="1" t="s">
        <v>212</v>
      </c>
      <c r="C36" s="1" t="s">
        <v>213</v>
      </c>
      <c r="D36">
        <v>2010</v>
      </c>
      <c r="E36">
        <v>11</v>
      </c>
      <c r="F36">
        <v>227</v>
      </c>
    </row>
    <row r="37" spans="1:6" x14ac:dyDescent="0.2">
      <c r="A37" s="1" t="s">
        <v>211</v>
      </c>
      <c r="B37" s="1" t="s">
        <v>212</v>
      </c>
      <c r="C37" s="1" t="s">
        <v>213</v>
      </c>
      <c r="D37">
        <v>2010</v>
      </c>
      <c r="E37">
        <v>12</v>
      </c>
      <c r="F37">
        <v>230</v>
      </c>
    </row>
    <row r="38" spans="1:6" x14ac:dyDescent="0.2">
      <c r="A38" s="1" t="s">
        <v>211</v>
      </c>
      <c r="B38" s="1" t="s">
        <v>212</v>
      </c>
      <c r="C38" s="1" t="s">
        <v>213</v>
      </c>
      <c r="D38">
        <v>2011</v>
      </c>
      <c r="E38">
        <v>1</v>
      </c>
      <c r="F38">
        <v>228</v>
      </c>
    </row>
    <row r="39" spans="1:6" x14ac:dyDescent="0.2">
      <c r="A39" s="1" t="s">
        <v>211</v>
      </c>
      <c r="B39" s="1" t="s">
        <v>212</v>
      </c>
      <c r="C39" s="1" t="s">
        <v>213</v>
      </c>
      <c r="D39">
        <v>2011</v>
      </c>
      <c r="E39">
        <v>2</v>
      </c>
      <c r="F39">
        <v>228</v>
      </c>
    </row>
    <row r="40" spans="1:6" x14ac:dyDescent="0.2">
      <c r="A40" s="1" t="s">
        <v>211</v>
      </c>
      <c r="B40" s="1" t="s">
        <v>212</v>
      </c>
      <c r="C40" s="1" t="s">
        <v>213</v>
      </c>
      <c r="D40">
        <v>2011</v>
      </c>
      <c r="E40">
        <v>3</v>
      </c>
      <c r="F40">
        <v>221</v>
      </c>
    </row>
    <row r="41" spans="1:6" x14ac:dyDescent="0.2">
      <c r="A41" s="1" t="s">
        <v>211</v>
      </c>
      <c r="B41" s="1" t="s">
        <v>212</v>
      </c>
      <c r="C41" s="1" t="s">
        <v>213</v>
      </c>
      <c r="D41">
        <v>2011</v>
      </c>
      <c r="E41">
        <v>4</v>
      </c>
      <c r="F41">
        <v>218</v>
      </c>
    </row>
    <row r="42" spans="1:6" x14ac:dyDescent="0.2">
      <c r="A42" s="1" t="s">
        <v>211</v>
      </c>
      <c r="B42" s="1" t="s">
        <v>212</v>
      </c>
      <c r="C42" s="1" t="s">
        <v>213</v>
      </c>
      <c r="D42">
        <v>2011</v>
      </c>
      <c r="E42">
        <v>5</v>
      </c>
      <c r="F42">
        <v>215</v>
      </c>
    </row>
    <row r="43" spans="1:6" x14ac:dyDescent="0.2">
      <c r="A43" s="1" t="s">
        <v>211</v>
      </c>
      <c r="B43" s="1" t="s">
        <v>212</v>
      </c>
      <c r="C43" s="1" t="s">
        <v>213</v>
      </c>
      <c r="D43">
        <v>2011</v>
      </c>
      <c r="E43">
        <v>6</v>
      </c>
      <c r="F43">
        <v>220</v>
      </c>
    </row>
    <row r="44" spans="1:6" x14ac:dyDescent="0.2">
      <c r="A44" s="1" t="s">
        <v>211</v>
      </c>
      <c r="B44" s="1" t="s">
        <v>212</v>
      </c>
      <c r="C44" s="1" t="s">
        <v>213</v>
      </c>
      <c r="D44">
        <v>2011</v>
      </c>
      <c r="E44">
        <v>7</v>
      </c>
      <c r="F44">
        <v>222</v>
      </c>
    </row>
    <row r="45" spans="1:6" x14ac:dyDescent="0.2">
      <c r="A45" s="1" t="s">
        <v>211</v>
      </c>
      <c r="B45" s="1" t="s">
        <v>212</v>
      </c>
      <c r="C45" s="1" t="s">
        <v>213</v>
      </c>
      <c r="D45">
        <v>2011</v>
      </c>
      <c r="E45">
        <v>8</v>
      </c>
      <c r="F45">
        <v>223</v>
      </c>
    </row>
    <row r="46" spans="1:6" x14ac:dyDescent="0.2">
      <c r="A46" s="1" t="s">
        <v>211</v>
      </c>
      <c r="B46" s="1" t="s">
        <v>212</v>
      </c>
      <c r="C46" s="1" t="s">
        <v>213</v>
      </c>
      <c r="D46">
        <v>2011</v>
      </c>
      <c r="E46">
        <v>9</v>
      </c>
      <c r="F46">
        <v>226</v>
      </c>
    </row>
    <row r="47" spans="1:6" x14ac:dyDescent="0.2">
      <c r="A47" s="1" t="s">
        <v>211</v>
      </c>
      <c r="B47" s="1" t="s">
        <v>212</v>
      </c>
      <c r="C47" s="1" t="s">
        <v>213</v>
      </c>
      <c r="D47">
        <v>2011</v>
      </c>
      <c r="E47">
        <v>10</v>
      </c>
      <c r="F47">
        <v>227</v>
      </c>
    </row>
    <row r="48" spans="1:6" x14ac:dyDescent="0.2">
      <c r="A48" s="1" t="s">
        <v>211</v>
      </c>
      <c r="B48" s="1" t="s">
        <v>212</v>
      </c>
      <c r="C48" s="1" t="s">
        <v>213</v>
      </c>
      <c r="D48">
        <v>2011</v>
      </c>
      <c r="E48">
        <v>11</v>
      </c>
      <c r="F48">
        <v>229</v>
      </c>
    </row>
    <row r="49" spans="1:6" x14ac:dyDescent="0.2">
      <c r="A49" s="1" t="s">
        <v>211</v>
      </c>
      <c r="B49" s="1" t="s">
        <v>212</v>
      </c>
      <c r="C49" s="1" t="s">
        <v>213</v>
      </c>
      <c r="D49">
        <v>2011</v>
      </c>
      <c r="E49">
        <v>12</v>
      </c>
      <c r="F49">
        <v>225</v>
      </c>
    </row>
    <row r="50" spans="1:6" x14ac:dyDescent="0.2">
      <c r="A50" s="1" t="s">
        <v>211</v>
      </c>
      <c r="B50" s="1" t="s">
        <v>212</v>
      </c>
      <c r="C50" s="1" t="s">
        <v>213</v>
      </c>
      <c r="D50">
        <v>2012</v>
      </c>
      <c r="E50">
        <v>1</v>
      </c>
      <c r="F50">
        <v>223</v>
      </c>
    </row>
    <row r="51" spans="1:6" x14ac:dyDescent="0.2">
      <c r="A51" s="1" t="s">
        <v>211</v>
      </c>
      <c r="B51" s="1" t="s">
        <v>212</v>
      </c>
      <c r="C51" s="1" t="s">
        <v>213</v>
      </c>
      <c r="D51">
        <v>2012</v>
      </c>
      <c r="E51">
        <v>2</v>
      </c>
      <c r="F51">
        <v>222</v>
      </c>
    </row>
    <row r="52" spans="1:6" x14ac:dyDescent="0.2">
      <c r="A52" s="1" t="s">
        <v>211</v>
      </c>
      <c r="B52" s="1" t="s">
        <v>212</v>
      </c>
      <c r="C52" s="1" t="s">
        <v>213</v>
      </c>
      <c r="D52">
        <v>2012</v>
      </c>
      <c r="E52">
        <v>3</v>
      </c>
      <c r="F52">
        <v>227</v>
      </c>
    </row>
    <row r="53" spans="1:6" x14ac:dyDescent="0.2">
      <c r="A53" s="1" t="s">
        <v>211</v>
      </c>
      <c r="B53" s="1" t="s">
        <v>212</v>
      </c>
      <c r="C53" s="1" t="s">
        <v>213</v>
      </c>
      <c r="D53">
        <v>2012</v>
      </c>
      <c r="E53">
        <v>4</v>
      </c>
      <c r="F53">
        <v>233</v>
      </c>
    </row>
    <row r="54" spans="1:6" x14ac:dyDescent="0.2">
      <c r="A54" s="1" t="s">
        <v>211</v>
      </c>
      <c r="B54" s="1" t="s">
        <v>212</v>
      </c>
      <c r="C54" s="1" t="s">
        <v>213</v>
      </c>
      <c r="D54">
        <v>2012</v>
      </c>
      <c r="E54">
        <v>5</v>
      </c>
      <c r="F54">
        <v>238</v>
      </c>
    </row>
    <row r="55" spans="1:6" x14ac:dyDescent="0.2">
      <c r="A55" s="1" t="s">
        <v>211</v>
      </c>
      <c r="B55" s="1" t="s">
        <v>212</v>
      </c>
      <c r="C55" s="1" t="s">
        <v>213</v>
      </c>
      <c r="D55">
        <v>2012</v>
      </c>
      <c r="E55">
        <v>6</v>
      </c>
      <c r="F55">
        <v>229</v>
      </c>
    </row>
    <row r="56" spans="1:6" x14ac:dyDescent="0.2">
      <c r="A56" s="1" t="s">
        <v>211</v>
      </c>
      <c r="B56" s="1" t="s">
        <v>212</v>
      </c>
      <c r="C56" s="1" t="s">
        <v>213</v>
      </c>
      <c r="D56">
        <v>2012</v>
      </c>
      <c r="E56">
        <v>7</v>
      </c>
      <c r="F56">
        <v>223</v>
      </c>
    </row>
    <row r="57" spans="1:6" x14ac:dyDescent="0.2">
      <c r="A57" s="1" t="s">
        <v>211</v>
      </c>
      <c r="B57" s="1" t="s">
        <v>212</v>
      </c>
      <c r="C57" s="1" t="s">
        <v>213</v>
      </c>
      <c r="D57">
        <v>2012</v>
      </c>
      <c r="E57">
        <v>8</v>
      </c>
      <c r="F57">
        <v>223</v>
      </c>
    </row>
    <row r="58" spans="1:6" x14ac:dyDescent="0.2">
      <c r="A58" s="1" t="s">
        <v>211</v>
      </c>
      <c r="B58" s="1" t="s">
        <v>212</v>
      </c>
      <c r="C58" s="1" t="s">
        <v>213</v>
      </c>
      <c r="D58">
        <v>2012</v>
      </c>
      <c r="E58">
        <v>9</v>
      </c>
      <c r="F58">
        <v>222</v>
      </c>
    </row>
    <row r="59" spans="1:6" x14ac:dyDescent="0.2">
      <c r="A59" s="1" t="s">
        <v>211</v>
      </c>
      <c r="B59" s="1" t="s">
        <v>212</v>
      </c>
      <c r="C59" s="1" t="s">
        <v>213</v>
      </c>
      <c r="D59">
        <v>2012</v>
      </c>
      <c r="E59">
        <v>10</v>
      </c>
      <c r="F59">
        <v>218</v>
      </c>
    </row>
    <row r="60" spans="1:6" x14ac:dyDescent="0.2">
      <c r="A60" s="1" t="s">
        <v>211</v>
      </c>
      <c r="B60" s="1" t="s">
        <v>212</v>
      </c>
      <c r="C60" s="1" t="s">
        <v>213</v>
      </c>
      <c r="D60">
        <v>2012</v>
      </c>
      <c r="E60">
        <v>11</v>
      </c>
      <c r="F60">
        <v>212</v>
      </c>
    </row>
    <row r="61" spans="1:6" x14ac:dyDescent="0.2">
      <c r="A61" s="1" t="s">
        <v>211</v>
      </c>
      <c r="B61" s="1" t="s">
        <v>212</v>
      </c>
      <c r="C61" s="1" t="s">
        <v>213</v>
      </c>
      <c r="D61">
        <v>2012</v>
      </c>
      <c r="E61">
        <v>12</v>
      </c>
      <c r="F61">
        <v>215</v>
      </c>
    </row>
    <row r="62" spans="1:6" x14ac:dyDescent="0.2">
      <c r="A62" s="1" t="s">
        <v>211</v>
      </c>
      <c r="B62" s="1" t="s">
        <v>212</v>
      </c>
      <c r="C62" s="1" t="s">
        <v>213</v>
      </c>
      <c r="D62">
        <v>2013</v>
      </c>
      <c r="E62">
        <v>1</v>
      </c>
      <c r="F62">
        <v>217</v>
      </c>
    </row>
    <row r="63" spans="1:6" x14ac:dyDescent="0.2">
      <c r="A63" s="1" t="s">
        <v>211</v>
      </c>
      <c r="B63" s="1" t="s">
        <v>212</v>
      </c>
      <c r="C63" s="1" t="s">
        <v>213</v>
      </c>
      <c r="D63">
        <v>2013</v>
      </c>
      <c r="E63">
        <v>2</v>
      </c>
      <c r="F63">
        <v>216</v>
      </c>
    </row>
    <row r="64" spans="1:6" x14ac:dyDescent="0.2">
      <c r="A64" s="1" t="s">
        <v>211</v>
      </c>
      <c r="B64" s="1" t="s">
        <v>212</v>
      </c>
      <c r="C64" s="1" t="s">
        <v>213</v>
      </c>
      <c r="D64">
        <v>2013</v>
      </c>
      <c r="E64">
        <v>3</v>
      </c>
      <c r="F64">
        <v>217</v>
      </c>
    </row>
    <row r="65" spans="1:6" x14ac:dyDescent="0.2">
      <c r="A65" s="1" t="s">
        <v>211</v>
      </c>
      <c r="B65" s="1" t="s">
        <v>212</v>
      </c>
      <c r="C65" s="1" t="s">
        <v>213</v>
      </c>
      <c r="D65">
        <v>2013</v>
      </c>
      <c r="E65">
        <v>4</v>
      </c>
      <c r="F65">
        <v>214</v>
      </c>
    </row>
    <row r="66" spans="1:6" x14ac:dyDescent="0.2">
      <c r="A66" s="1" t="s">
        <v>211</v>
      </c>
      <c r="B66" s="1" t="s">
        <v>212</v>
      </c>
      <c r="C66" s="1" t="s">
        <v>213</v>
      </c>
      <c r="D66">
        <v>2013</v>
      </c>
      <c r="E66">
        <v>5</v>
      </c>
      <c r="F66">
        <v>215</v>
      </c>
    </row>
    <row r="67" spans="1:6" x14ac:dyDescent="0.2">
      <c r="A67" s="1" t="s">
        <v>211</v>
      </c>
      <c r="B67" s="1" t="s">
        <v>212</v>
      </c>
      <c r="C67" s="1" t="s">
        <v>213</v>
      </c>
      <c r="D67">
        <v>2013</v>
      </c>
      <c r="E67">
        <v>6</v>
      </c>
      <c r="F67">
        <v>206</v>
      </c>
    </row>
    <row r="68" spans="1:6" x14ac:dyDescent="0.2">
      <c r="A68" s="1" t="s">
        <v>211</v>
      </c>
      <c r="B68" s="1" t="s">
        <v>212</v>
      </c>
      <c r="C68" s="1" t="s">
        <v>213</v>
      </c>
      <c r="D68">
        <v>2013</v>
      </c>
      <c r="E68">
        <v>7</v>
      </c>
      <c r="F68">
        <v>210</v>
      </c>
    </row>
    <row r="69" spans="1:6" x14ac:dyDescent="0.2">
      <c r="A69" s="1" t="s">
        <v>211</v>
      </c>
      <c r="B69" s="1" t="s">
        <v>212</v>
      </c>
      <c r="C69" s="1" t="s">
        <v>213</v>
      </c>
      <c r="D69">
        <v>2013</v>
      </c>
      <c r="E69">
        <v>8</v>
      </c>
      <c r="F69">
        <v>210</v>
      </c>
    </row>
    <row r="70" spans="1:6" x14ac:dyDescent="0.2">
      <c r="A70" s="1" t="s">
        <v>211</v>
      </c>
      <c r="B70" s="1" t="s">
        <v>212</v>
      </c>
      <c r="C70" s="1" t="s">
        <v>213</v>
      </c>
      <c r="D70">
        <v>2013</v>
      </c>
      <c r="E70">
        <v>9</v>
      </c>
      <c r="F70">
        <v>202</v>
      </c>
    </row>
    <row r="71" spans="1:6" x14ac:dyDescent="0.2">
      <c r="A71" s="1" t="s">
        <v>211</v>
      </c>
      <c r="B71" s="1" t="s">
        <v>212</v>
      </c>
      <c r="C71" s="1" t="s">
        <v>213</v>
      </c>
      <c r="D71">
        <v>2013</v>
      </c>
      <c r="E71">
        <v>10</v>
      </c>
      <c r="F71">
        <v>205</v>
      </c>
    </row>
    <row r="72" spans="1:6" x14ac:dyDescent="0.2">
      <c r="A72" s="1" t="s">
        <v>211</v>
      </c>
      <c r="B72" s="1" t="s">
        <v>212</v>
      </c>
      <c r="C72" s="1" t="s">
        <v>213</v>
      </c>
      <c r="D72">
        <v>2013</v>
      </c>
      <c r="E72">
        <v>11</v>
      </c>
      <c r="F72">
        <v>200</v>
      </c>
    </row>
    <row r="73" spans="1:6" x14ac:dyDescent="0.2">
      <c r="A73" s="1" t="s">
        <v>211</v>
      </c>
      <c r="B73" s="1" t="s">
        <v>212</v>
      </c>
      <c r="C73" s="1" t="s">
        <v>213</v>
      </c>
      <c r="D73">
        <v>2013</v>
      </c>
      <c r="E73">
        <v>12</v>
      </c>
      <c r="F73">
        <v>210</v>
      </c>
    </row>
    <row r="74" spans="1:6" x14ac:dyDescent="0.2">
      <c r="A74" s="1" t="s">
        <v>211</v>
      </c>
      <c r="B74" s="1" t="s">
        <v>212</v>
      </c>
      <c r="C74" s="1" t="s">
        <v>213</v>
      </c>
      <c r="D74">
        <v>2014</v>
      </c>
      <c r="E74">
        <v>1</v>
      </c>
      <c r="F74">
        <v>202</v>
      </c>
    </row>
    <row r="75" spans="1:6" x14ac:dyDescent="0.2">
      <c r="A75" s="1" t="s">
        <v>211</v>
      </c>
      <c r="B75" s="1" t="s">
        <v>212</v>
      </c>
      <c r="C75" s="1" t="s">
        <v>213</v>
      </c>
      <c r="D75">
        <v>2014</v>
      </c>
      <c r="E75">
        <v>2</v>
      </c>
      <c r="F75">
        <v>201</v>
      </c>
    </row>
    <row r="76" spans="1:6" x14ac:dyDescent="0.2">
      <c r="A76" s="1" t="s">
        <v>211</v>
      </c>
      <c r="B76" s="1" t="s">
        <v>212</v>
      </c>
      <c r="C76" s="1" t="s">
        <v>213</v>
      </c>
      <c r="D76">
        <v>2014</v>
      </c>
      <c r="E76">
        <v>3</v>
      </c>
      <c r="F76">
        <v>193</v>
      </c>
    </row>
    <row r="77" spans="1:6" x14ac:dyDescent="0.2">
      <c r="A77" s="1" t="s">
        <v>211</v>
      </c>
      <c r="B77" s="1" t="s">
        <v>212</v>
      </c>
      <c r="C77" s="1" t="s">
        <v>213</v>
      </c>
      <c r="D77">
        <v>2014</v>
      </c>
      <c r="E77">
        <v>4</v>
      </c>
      <c r="F77">
        <v>189</v>
      </c>
    </row>
    <row r="78" spans="1:6" x14ac:dyDescent="0.2">
      <c r="A78" s="1" t="s">
        <v>211</v>
      </c>
      <c r="B78" s="1" t="s">
        <v>212</v>
      </c>
      <c r="C78" s="1" t="s">
        <v>213</v>
      </c>
      <c r="D78">
        <v>2014</v>
      </c>
      <c r="E78">
        <v>5</v>
      </c>
      <c r="F78">
        <v>195</v>
      </c>
    </row>
    <row r="79" spans="1:6" x14ac:dyDescent="0.2">
      <c r="A79" s="1" t="s">
        <v>211</v>
      </c>
      <c r="B79" s="1" t="s">
        <v>212</v>
      </c>
      <c r="C79" s="1" t="s">
        <v>213</v>
      </c>
      <c r="D79">
        <v>2014</v>
      </c>
      <c r="E79">
        <v>6</v>
      </c>
      <c r="F79">
        <v>196</v>
      </c>
    </row>
    <row r="80" spans="1:6" x14ac:dyDescent="0.2">
      <c r="A80" s="1" t="s">
        <v>211</v>
      </c>
      <c r="B80" s="1" t="s">
        <v>212</v>
      </c>
      <c r="C80" s="1" t="s">
        <v>213</v>
      </c>
      <c r="D80">
        <v>2014</v>
      </c>
      <c r="E80">
        <v>7</v>
      </c>
      <c r="F80">
        <v>199</v>
      </c>
    </row>
    <row r="81" spans="1:6" x14ac:dyDescent="0.2">
      <c r="A81" s="1" t="s">
        <v>211</v>
      </c>
      <c r="B81" s="1" t="s">
        <v>212</v>
      </c>
      <c r="C81" s="1" t="s">
        <v>213</v>
      </c>
      <c r="D81">
        <v>2014</v>
      </c>
      <c r="E81">
        <v>8</v>
      </c>
      <c r="F81">
        <v>199</v>
      </c>
    </row>
    <row r="82" spans="1:6" x14ac:dyDescent="0.2">
      <c r="A82" s="1" t="s">
        <v>211</v>
      </c>
      <c r="B82" s="1" t="s">
        <v>212</v>
      </c>
      <c r="C82" s="1" t="s">
        <v>213</v>
      </c>
      <c r="D82">
        <v>2014</v>
      </c>
      <c r="E82">
        <v>9</v>
      </c>
      <c r="F82">
        <v>199</v>
      </c>
    </row>
    <row r="83" spans="1:6" x14ac:dyDescent="0.2">
      <c r="A83" s="1" t="s">
        <v>211</v>
      </c>
      <c r="B83" s="1" t="s">
        <v>212</v>
      </c>
      <c r="C83" s="1" t="s">
        <v>213</v>
      </c>
      <c r="D83">
        <v>2014</v>
      </c>
      <c r="E83">
        <v>10</v>
      </c>
      <c r="F83">
        <v>198</v>
      </c>
    </row>
    <row r="84" spans="1:6" x14ac:dyDescent="0.2">
      <c r="A84" s="1" t="s">
        <v>211</v>
      </c>
      <c r="B84" s="1" t="s">
        <v>212</v>
      </c>
      <c r="C84" s="1" t="s">
        <v>213</v>
      </c>
      <c r="D84">
        <v>2014</v>
      </c>
      <c r="E84">
        <v>11</v>
      </c>
      <c r="F84">
        <v>198</v>
      </c>
    </row>
    <row r="85" spans="1:6" x14ac:dyDescent="0.2">
      <c r="A85" s="1" t="s">
        <v>211</v>
      </c>
      <c r="B85" s="1" t="s">
        <v>212</v>
      </c>
      <c r="C85" s="1" t="s">
        <v>213</v>
      </c>
      <c r="D85">
        <v>2014</v>
      </c>
      <c r="E85">
        <v>12</v>
      </c>
      <c r="F85">
        <v>189</v>
      </c>
    </row>
    <row r="86" spans="1:6" x14ac:dyDescent="0.2">
      <c r="A86" s="1" t="s">
        <v>211</v>
      </c>
      <c r="B86" s="1" t="s">
        <v>212</v>
      </c>
      <c r="C86" s="1" t="s">
        <v>213</v>
      </c>
      <c r="D86">
        <v>2015</v>
      </c>
      <c r="E86">
        <v>1</v>
      </c>
      <c r="F86">
        <v>186</v>
      </c>
    </row>
    <row r="87" spans="1:6" x14ac:dyDescent="0.2">
      <c r="A87" s="1" t="s">
        <v>211</v>
      </c>
      <c r="B87" s="1" t="s">
        <v>212</v>
      </c>
      <c r="C87" s="1" t="s">
        <v>213</v>
      </c>
      <c r="D87">
        <v>2015</v>
      </c>
      <c r="E87">
        <v>2</v>
      </c>
      <c r="F87">
        <v>184</v>
      </c>
    </row>
    <row r="88" spans="1:6" x14ac:dyDescent="0.2">
      <c r="A88" s="1" t="s">
        <v>211</v>
      </c>
      <c r="B88" s="1" t="s">
        <v>212</v>
      </c>
      <c r="C88" s="1" t="s">
        <v>213</v>
      </c>
      <c r="D88">
        <v>2015</v>
      </c>
      <c r="E88">
        <v>3</v>
      </c>
      <c r="F88">
        <v>191</v>
      </c>
    </row>
    <row r="89" spans="1:6" x14ac:dyDescent="0.2">
      <c r="A89" s="1" t="s">
        <v>211</v>
      </c>
      <c r="B89" s="1" t="s">
        <v>212</v>
      </c>
      <c r="C89" s="1" t="s">
        <v>213</v>
      </c>
      <c r="D89">
        <v>2015</v>
      </c>
      <c r="E89">
        <v>4</v>
      </c>
      <c r="F89">
        <v>188</v>
      </c>
    </row>
    <row r="90" spans="1:6" x14ac:dyDescent="0.2">
      <c r="A90" s="1" t="s">
        <v>211</v>
      </c>
      <c r="B90" s="1" t="s">
        <v>212</v>
      </c>
      <c r="C90" s="1" t="s">
        <v>213</v>
      </c>
      <c r="D90">
        <v>2015</v>
      </c>
      <c r="E90">
        <v>5</v>
      </c>
      <c r="F90">
        <v>184</v>
      </c>
    </row>
    <row r="91" spans="1:6" x14ac:dyDescent="0.2">
      <c r="A91" s="1" t="s">
        <v>211</v>
      </c>
      <c r="B91" s="1" t="s">
        <v>212</v>
      </c>
      <c r="C91" s="1" t="s">
        <v>213</v>
      </c>
      <c r="D91">
        <v>2015</v>
      </c>
      <c r="E91">
        <v>6</v>
      </c>
      <c r="F91">
        <v>182</v>
      </c>
    </row>
    <row r="92" spans="1:6" x14ac:dyDescent="0.2">
      <c r="A92" s="1" t="s">
        <v>211</v>
      </c>
      <c r="B92" s="1" t="s">
        <v>212</v>
      </c>
      <c r="C92" s="1" t="s">
        <v>213</v>
      </c>
      <c r="D92">
        <v>2015</v>
      </c>
      <c r="E92">
        <v>7</v>
      </c>
      <c r="F92">
        <v>181</v>
      </c>
    </row>
    <row r="93" spans="1:6" x14ac:dyDescent="0.2">
      <c r="A93" s="1" t="s">
        <v>211</v>
      </c>
      <c r="B93" s="1" t="s">
        <v>212</v>
      </c>
      <c r="C93" s="1" t="s">
        <v>213</v>
      </c>
      <c r="D93">
        <v>2015</v>
      </c>
      <c r="E93">
        <v>8</v>
      </c>
      <c r="F93">
        <v>180</v>
      </c>
    </row>
    <row r="94" spans="1:6" x14ac:dyDescent="0.2">
      <c r="A94" s="1" t="s">
        <v>211</v>
      </c>
      <c r="B94" s="1" t="s">
        <v>212</v>
      </c>
      <c r="C94" s="1" t="s">
        <v>213</v>
      </c>
      <c r="D94">
        <v>2015</v>
      </c>
      <c r="E94">
        <v>9</v>
      </c>
      <c r="F94">
        <v>176</v>
      </c>
    </row>
    <row r="95" spans="1:6" x14ac:dyDescent="0.2">
      <c r="A95" s="1" t="s">
        <v>211</v>
      </c>
      <c r="B95" s="1" t="s">
        <v>212</v>
      </c>
      <c r="C95" s="1" t="s">
        <v>213</v>
      </c>
      <c r="D95">
        <v>2015</v>
      </c>
      <c r="E95">
        <v>10</v>
      </c>
      <c r="F95">
        <v>177</v>
      </c>
    </row>
    <row r="96" spans="1:6" x14ac:dyDescent="0.2">
      <c r="A96" s="1" t="s">
        <v>211</v>
      </c>
      <c r="B96" s="1" t="s">
        <v>212</v>
      </c>
      <c r="C96" s="1" t="s">
        <v>213</v>
      </c>
      <c r="D96">
        <v>2015</v>
      </c>
      <c r="E96">
        <v>11</v>
      </c>
      <c r="F96">
        <v>178</v>
      </c>
    </row>
    <row r="97" spans="1:6" x14ac:dyDescent="0.2">
      <c r="A97" s="1" t="s">
        <v>211</v>
      </c>
      <c r="B97" s="1" t="s">
        <v>212</v>
      </c>
      <c r="C97" s="1" t="s">
        <v>213</v>
      </c>
      <c r="D97">
        <v>2015</v>
      </c>
      <c r="E97">
        <v>12</v>
      </c>
      <c r="F97">
        <v>177</v>
      </c>
    </row>
    <row r="98" spans="1:6" x14ac:dyDescent="0.2">
      <c r="A98" s="1" t="s">
        <v>211</v>
      </c>
      <c r="B98" s="1" t="s">
        <v>212</v>
      </c>
      <c r="C98" s="1" t="s">
        <v>213</v>
      </c>
      <c r="D98">
        <v>2016</v>
      </c>
      <c r="E98">
        <v>1</v>
      </c>
      <c r="F98">
        <v>176</v>
      </c>
    </row>
    <row r="99" spans="1:6" x14ac:dyDescent="0.2">
      <c r="A99" s="1" t="s">
        <v>211</v>
      </c>
      <c r="B99" s="1" t="s">
        <v>212</v>
      </c>
      <c r="C99" s="1" t="s">
        <v>213</v>
      </c>
      <c r="D99">
        <v>2016</v>
      </c>
      <c r="E99">
        <v>2</v>
      </c>
      <c r="F99">
        <v>176</v>
      </c>
    </row>
    <row r="100" spans="1:6" x14ac:dyDescent="0.2">
      <c r="A100" s="1" t="s">
        <v>211</v>
      </c>
      <c r="B100" s="1" t="s">
        <v>212</v>
      </c>
      <c r="C100" s="1" t="s">
        <v>213</v>
      </c>
      <c r="D100">
        <v>2016</v>
      </c>
      <c r="E100">
        <v>3</v>
      </c>
      <c r="F100">
        <v>175</v>
      </c>
    </row>
    <row r="101" spans="1:6" x14ac:dyDescent="0.2">
      <c r="A101" s="1" t="s">
        <v>211</v>
      </c>
      <c r="B101" s="1" t="s">
        <v>212</v>
      </c>
      <c r="C101" s="1" t="s">
        <v>213</v>
      </c>
      <c r="D101">
        <v>2016</v>
      </c>
      <c r="E101">
        <v>4</v>
      </c>
      <c r="F101">
        <v>180</v>
      </c>
    </row>
    <row r="102" spans="1:6" x14ac:dyDescent="0.2">
      <c r="A102" s="1" t="s">
        <v>211</v>
      </c>
      <c r="B102" s="1" t="s">
        <v>212</v>
      </c>
      <c r="C102" s="1" t="s">
        <v>213</v>
      </c>
      <c r="D102">
        <v>2016</v>
      </c>
      <c r="E102">
        <v>5</v>
      </c>
      <c r="F102">
        <v>178</v>
      </c>
    </row>
    <row r="103" spans="1:6" x14ac:dyDescent="0.2">
      <c r="A103" s="1" t="s">
        <v>211</v>
      </c>
      <c r="B103" s="1" t="s">
        <v>212</v>
      </c>
      <c r="C103" s="1" t="s">
        <v>213</v>
      </c>
      <c r="D103">
        <v>2016</v>
      </c>
      <c r="E103">
        <v>6</v>
      </c>
      <c r="F103">
        <v>175</v>
      </c>
    </row>
    <row r="104" spans="1:6" x14ac:dyDescent="0.2">
      <c r="A104" s="1" t="s">
        <v>211</v>
      </c>
      <c r="B104" s="1" t="s">
        <v>212</v>
      </c>
      <c r="C104" s="1" t="s">
        <v>213</v>
      </c>
      <c r="D104">
        <v>2016</v>
      </c>
      <c r="E104">
        <v>7</v>
      </c>
      <c r="F104">
        <v>176</v>
      </c>
    </row>
    <row r="105" spans="1:6" x14ac:dyDescent="0.2">
      <c r="A105" s="1" t="s">
        <v>211</v>
      </c>
      <c r="B105" s="1" t="s">
        <v>212</v>
      </c>
      <c r="C105" s="1" t="s">
        <v>213</v>
      </c>
      <c r="D105">
        <v>2016</v>
      </c>
      <c r="E105">
        <v>8</v>
      </c>
      <c r="F105">
        <v>177</v>
      </c>
    </row>
    <row r="106" spans="1:6" x14ac:dyDescent="0.2">
      <c r="A106" s="1" t="s">
        <v>211</v>
      </c>
      <c r="B106" s="1" t="s">
        <v>212</v>
      </c>
      <c r="C106" s="1" t="s">
        <v>213</v>
      </c>
      <c r="D106">
        <v>2016</v>
      </c>
      <c r="E106">
        <v>9</v>
      </c>
      <c r="F106">
        <v>182</v>
      </c>
    </row>
    <row r="107" spans="1:6" x14ac:dyDescent="0.2">
      <c r="A107" s="1" t="s">
        <v>211</v>
      </c>
      <c r="B107" s="1" t="s">
        <v>212</v>
      </c>
      <c r="C107" s="1" t="s">
        <v>213</v>
      </c>
      <c r="D107">
        <v>2016</v>
      </c>
      <c r="E107">
        <v>10</v>
      </c>
      <c r="F107">
        <v>179</v>
      </c>
    </row>
    <row r="108" spans="1:6" x14ac:dyDescent="0.2">
      <c r="A108" s="1" t="s">
        <v>211</v>
      </c>
      <c r="B108" s="1" t="s">
        <v>212</v>
      </c>
      <c r="C108" s="1" t="s">
        <v>213</v>
      </c>
      <c r="D108">
        <v>2016</v>
      </c>
      <c r="E108">
        <v>11</v>
      </c>
      <c r="F108">
        <v>174</v>
      </c>
    </row>
    <row r="109" spans="1:6" x14ac:dyDescent="0.2">
      <c r="A109" s="1" t="s">
        <v>211</v>
      </c>
      <c r="B109" s="1" t="s">
        <v>212</v>
      </c>
      <c r="C109" s="1" t="s">
        <v>213</v>
      </c>
      <c r="D109">
        <v>2016</v>
      </c>
      <c r="E109">
        <v>12</v>
      </c>
      <c r="F109">
        <v>172</v>
      </c>
    </row>
    <row r="110" spans="1:6" x14ac:dyDescent="0.2">
      <c r="A110" s="1" t="s">
        <v>211</v>
      </c>
      <c r="B110" s="1" t="s">
        <v>212</v>
      </c>
      <c r="C110" s="1" t="s">
        <v>213</v>
      </c>
      <c r="D110">
        <v>2017</v>
      </c>
      <c r="E110">
        <v>1</v>
      </c>
      <c r="F110">
        <v>178</v>
      </c>
    </row>
    <row r="111" spans="1:6" x14ac:dyDescent="0.2">
      <c r="A111" s="1" t="s">
        <v>211</v>
      </c>
      <c r="B111" s="1" t="s">
        <v>212</v>
      </c>
      <c r="C111" s="1" t="s">
        <v>213</v>
      </c>
      <c r="D111">
        <v>2017</v>
      </c>
      <c r="E111">
        <v>2</v>
      </c>
      <c r="F111">
        <v>183</v>
      </c>
    </row>
    <row r="112" spans="1:6" x14ac:dyDescent="0.2">
      <c r="A112" s="1" t="s">
        <v>211</v>
      </c>
      <c r="B112" s="1" t="s">
        <v>212</v>
      </c>
      <c r="C112" s="1" t="s">
        <v>213</v>
      </c>
      <c r="D112">
        <v>2017</v>
      </c>
      <c r="E112">
        <v>3</v>
      </c>
      <c r="F112">
        <v>177</v>
      </c>
    </row>
    <row r="113" spans="1:6" x14ac:dyDescent="0.2">
      <c r="A113" s="1" t="s">
        <v>211</v>
      </c>
      <c r="B113" s="1" t="s">
        <v>212</v>
      </c>
      <c r="C113" s="1" t="s">
        <v>213</v>
      </c>
      <c r="D113">
        <v>2017</v>
      </c>
      <c r="E113">
        <v>4</v>
      </c>
      <c r="F113">
        <v>170</v>
      </c>
    </row>
    <row r="114" spans="1:6" x14ac:dyDescent="0.2">
      <c r="A114" s="1" t="s">
        <v>211</v>
      </c>
      <c r="B114" s="1" t="s">
        <v>212</v>
      </c>
      <c r="C114" s="1" t="s">
        <v>213</v>
      </c>
      <c r="D114">
        <v>2017</v>
      </c>
      <c r="E114">
        <v>5</v>
      </c>
      <c r="F114">
        <v>174</v>
      </c>
    </row>
    <row r="115" spans="1:6" x14ac:dyDescent="0.2">
      <c r="A115" s="1" t="s">
        <v>211</v>
      </c>
      <c r="B115" s="1" t="s">
        <v>212</v>
      </c>
      <c r="C115" s="1" t="s">
        <v>213</v>
      </c>
      <c r="D115">
        <v>2017</v>
      </c>
      <c r="E115">
        <v>6</v>
      </c>
      <c r="F115">
        <v>175</v>
      </c>
    </row>
    <row r="116" spans="1:6" x14ac:dyDescent="0.2">
      <c r="A116" s="1" t="s">
        <v>211</v>
      </c>
      <c r="B116" s="1" t="s">
        <v>212</v>
      </c>
      <c r="C116" s="1" t="s">
        <v>213</v>
      </c>
      <c r="D116">
        <v>2017</v>
      </c>
      <c r="E116">
        <v>7</v>
      </c>
      <c r="F116">
        <v>177</v>
      </c>
    </row>
    <row r="117" spans="1:6" x14ac:dyDescent="0.2">
      <c r="A117" s="1" t="s">
        <v>211</v>
      </c>
      <c r="B117" s="1" t="s">
        <v>212</v>
      </c>
      <c r="C117" s="1" t="s">
        <v>213</v>
      </c>
      <c r="D117">
        <v>2017</v>
      </c>
      <c r="E117">
        <v>8</v>
      </c>
      <c r="F117">
        <v>176</v>
      </c>
    </row>
    <row r="118" spans="1:6" x14ac:dyDescent="0.2">
      <c r="A118" s="1" t="s">
        <v>211</v>
      </c>
      <c r="B118" s="1" t="s">
        <v>212</v>
      </c>
      <c r="C118" s="1" t="s">
        <v>213</v>
      </c>
      <c r="D118">
        <v>2017</v>
      </c>
      <c r="E118">
        <v>9</v>
      </c>
      <c r="F118">
        <v>171</v>
      </c>
    </row>
    <row r="119" spans="1:6" x14ac:dyDescent="0.2">
      <c r="A119" s="1" t="s">
        <v>211</v>
      </c>
      <c r="B119" s="1" t="s">
        <v>212</v>
      </c>
      <c r="C119" s="1" t="s">
        <v>213</v>
      </c>
      <c r="D119">
        <v>2017</v>
      </c>
      <c r="E119">
        <v>10</v>
      </c>
      <c r="F119">
        <v>166</v>
      </c>
    </row>
    <row r="120" spans="1:6" x14ac:dyDescent="0.2">
      <c r="A120" s="1" t="s">
        <v>211</v>
      </c>
      <c r="B120" s="1" t="s">
        <v>212</v>
      </c>
      <c r="C120" s="1" t="s">
        <v>213</v>
      </c>
      <c r="D120">
        <v>2017</v>
      </c>
      <c r="E120">
        <v>11</v>
      </c>
      <c r="F120">
        <v>159</v>
      </c>
    </row>
    <row r="121" spans="1:6" x14ac:dyDescent="0.2">
      <c r="A121" s="1" t="s">
        <v>211</v>
      </c>
      <c r="B121" s="1" t="s">
        <v>212</v>
      </c>
      <c r="C121" s="1" t="s">
        <v>213</v>
      </c>
      <c r="D121">
        <v>2017</v>
      </c>
      <c r="E121">
        <v>12</v>
      </c>
      <c r="F121">
        <v>160</v>
      </c>
    </row>
    <row r="122" spans="1:6" x14ac:dyDescent="0.2">
      <c r="A122" s="1" t="s">
        <v>211</v>
      </c>
      <c r="B122" s="1" t="s">
        <v>212</v>
      </c>
      <c r="C122" s="1" t="s">
        <v>213</v>
      </c>
      <c r="D122">
        <v>2018</v>
      </c>
      <c r="E122">
        <v>1</v>
      </c>
      <c r="F122">
        <v>153</v>
      </c>
    </row>
    <row r="123" spans="1:6" x14ac:dyDescent="0.2">
      <c r="A123" s="1" t="s">
        <v>211</v>
      </c>
      <c r="B123" s="1" t="s">
        <v>212</v>
      </c>
      <c r="C123" s="1" t="s">
        <v>213</v>
      </c>
      <c r="D123">
        <v>2018</v>
      </c>
      <c r="E123">
        <v>2</v>
      </c>
      <c r="F123">
        <v>155</v>
      </c>
    </row>
    <row r="124" spans="1:6" x14ac:dyDescent="0.2">
      <c r="A124" s="1" t="s">
        <v>211</v>
      </c>
      <c r="B124" s="1" t="s">
        <v>212</v>
      </c>
      <c r="C124" s="1" t="s">
        <v>213</v>
      </c>
      <c r="D124">
        <v>2018</v>
      </c>
      <c r="E124">
        <v>3</v>
      </c>
      <c r="F124">
        <v>149</v>
      </c>
    </row>
    <row r="125" spans="1:6" x14ac:dyDescent="0.2">
      <c r="A125" s="1" t="s">
        <v>211</v>
      </c>
      <c r="B125" s="1" t="s">
        <v>212</v>
      </c>
      <c r="C125" s="1" t="s">
        <v>213</v>
      </c>
      <c r="D125">
        <v>2018</v>
      </c>
      <c r="E125">
        <v>4</v>
      </c>
      <c r="F125">
        <v>158</v>
      </c>
    </row>
    <row r="126" spans="1:6" x14ac:dyDescent="0.2">
      <c r="A126" s="1" t="s">
        <v>211</v>
      </c>
      <c r="B126" s="1" t="s">
        <v>212</v>
      </c>
      <c r="C126" s="1" t="s">
        <v>213</v>
      </c>
      <c r="D126">
        <v>2018</v>
      </c>
      <c r="E126">
        <v>5</v>
      </c>
      <c r="F126">
        <v>155</v>
      </c>
    </row>
    <row r="127" spans="1:6" x14ac:dyDescent="0.2">
      <c r="A127" s="1" t="s">
        <v>211</v>
      </c>
      <c r="B127" s="1" t="s">
        <v>212</v>
      </c>
      <c r="C127" s="1" t="s">
        <v>213</v>
      </c>
      <c r="D127">
        <v>2018</v>
      </c>
      <c r="E127">
        <v>6</v>
      </c>
      <c r="F127">
        <v>154</v>
      </c>
    </row>
    <row r="128" spans="1:6" x14ac:dyDescent="0.2">
      <c r="A128" s="1" t="s">
        <v>211</v>
      </c>
      <c r="B128" s="1" t="s">
        <v>212</v>
      </c>
      <c r="C128" s="1" t="s">
        <v>213</v>
      </c>
      <c r="D128">
        <v>2018</v>
      </c>
      <c r="E128">
        <v>7</v>
      </c>
      <c r="F128">
        <v>153</v>
      </c>
    </row>
    <row r="129" spans="1:6" x14ac:dyDescent="0.2">
      <c r="A129" s="1" t="s">
        <v>211</v>
      </c>
      <c r="B129" s="1" t="s">
        <v>212</v>
      </c>
      <c r="C129" s="1" t="s">
        <v>213</v>
      </c>
      <c r="D129">
        <v>2018</v>
      </c>
      <c r="E129">
        <v>8</v>
      </c>
      <c r="F129">
        <v>147</v>
      </c>
    </row>
    <row r="130" spans="1:6" x14ac:dyDescent="0.2">
      <c r="A130" s="1" t="s">
        <v>211</v>
      </c>
      <c r="B130" s="1" t="s">
        <v>212</v>
      </c>
      <c r="C130" s="1" t="s">
        <v>213</v>
      </c>
      <c r="D130">
        <v>2018</v>
      </c>
      <c r="E130">
        <v>9</v>
      </c>
      <c r="F130">
        <v>148</v>
      </c>
    </row>
    <row r="131" spans="1:6" x14ac:dyDescent="0.2">
      <c r="A131" s="1" t="s">
        <v>211</v>
      </c>
      <c r="B131" s="1" t="s">
        <v>212</v>
      </c>
      <c r="C131" s="1" t="s">
        <v>213</v>
      </c>
      <c r="D131">
        <v>2018</v>
      </c>
      <c r="E131">
        <v>10</v>
      </c>
      <c r="F131">
        <v>145</v>
      </c>
    </row>
    <row r="132" spans="1:6" x14ac:dyDescent="0.2">
      <c r="A132" s="1" t="s">
        <v>211</v>
      </c>
      <c r="B132" s="1" t="s">
        <v>212</v>
      </c>
      <c r="C132" s="1" t="s">
        <v>213</v>
      </c>
      <c r="D132">
        <v>2018</v>
      </c>
      <c r="E132">
        <v>11</v>
      </c>
      <c r="F132">
        <v>157</v>
      </c>
    </row>
    <row r="133" spans="1:6" x14ac:dyDescent="0.2">
      <c r="A133" s="1" t="s">
        <v>211</v>
      </c>
      <c r="B133" s="1" t="s">
        <v>212</v>
      </c>
      <c r="C133" s="1" t="s">
        <v>213</v>
      </c>
      <c r="D133">
        <v>2018</v>
      </c>
      <c r="E133">
        <v>12</v>
      </c>
      <c r="F133">
        <v>154</v>
      </c>
    </row>
    <row r="134" spans="1:6" x14ac:dyDescent="0.2">
      <c r="A134" s="1" t="s">
        <v>211</v>
      </c>
      <c r="B134" s="1" t="s">
        <v>212</v>
      </c>
      <c r="C134" s="1" t="s">
        <v>213</v>
      </c>
      <c r="D134">
        <v>2019</v>
      </c>
      <c r="E134">
        <v>1</v>
      </c>
      <c r="F134">
        <v>158</v>
      </c>
    </row>
    <row r="135" spans="1:6" x14ac:dyDescent="0.2">
      <c r="A135" s="1" t="s">
        <v>211</v>
      </c>
      <c r="B135" s="1" t="s">
        <v>212</v>
      </c>
      <c r="C135" s="1" t="s">
        <v>213</v>
      </c>
      <c r="D135">
        <v>2019</v>
      </c>
      <c r="E135">
        <v>2</v>
      </c>
      <c r="F135">
        <v>154</v>
      </c>
    </row>
    <row r="136" spans="1:6" x14ac:dyDescent="0.2">
      <c r="A136" s="1" t="s">
        <v>211</v>
      </c>
      <c r="B136" s="1" t="s">
        <v>212</v>
      </c>
      <c r="C136" s="1" t="s">
        <v>213</v>
      </c>
      <c r="D136">
        <v>2019</v>
      </c>
      <c r="E136">
        <v>3</v>
      </c>
      <c r="F136">
        <v>160</v>
      </c>
    </row>
    <row r="137" spans="1:6" x14ac:dyDescent="0.2">
      <c r="A137" s="1" t="s">
        <v>211</v>
      </c>
      <c r="B137" s="1" t="s">
        <v>212</v>
      </c>
      <c r="C137" s="1" t="s">
        <v>213</v>
      </c>
      <c r="D137">
        <v>2019</v>
      </c>
      <c r="E137">
        <v>4</v>
      </c>
      <c r="F137">
        <v>156</v>
      </c>
    </row>
    <row r="138" spans="1:6" x14ac:dyDescent="0.2">
      <c r="A138" s="1" t="s">
        <v>211</v>
      </c>
      <c r="B138" s="1" t="s">
        <v>212</v>
      </c>
      <c r="C138" s="1" t="s">
        <v>213</v>
      </c>
      <c r="D138">
        <v>2019</v>
      </c>
      <c r="E138">
        <v>5</v>
      </c>
      <c r="F138">
        <v>149</v>
      </c>
    </row>
    <row r="139" spans="1:6" x14ac:dyDescent="0.2">
      <c r="A139" s="1" t="s">
        <v>211</v>
      </c>
      <c r="B139" s="1" t="s">
        <v>212</v>
      </c>
      <c r="C139" s="1" t="s">
        <v>213</v>
      </c>
      <c r="D139">
        <v>2019</v>
      </c>
      <c r="E139">
        <v>6</v>
      </c>
      <c r="F139">
        <v>142</v>
      </c>
    </row>
    <row r="140" spans="1:6" x14ac:dyDescent="0.2">
      <c r="A140" s="1" t="s">
        <v>211</v>
      </c>
      <c r="B140" s="1" t="s">
        <v>212</v>
      </c>
      <c r="C140" s="1" t="s">
        <v>213</v>
      </c>
      <c r="D140">
        <v>2019</v>
      </c>
      <c r="E140">
        <v>7</v>
      </c>
      <c r="F140">
        <v>143</v>
      </c>
    </row>
    <row r="141" spans="1:6" x14ac:dyDescent="0.2">
      <c r="A141" s="1" t="s">
        <v>211</v>
      </c>
      <c r="B141" s="1" t="s">
        <v>212</v>
      </c>
      <c r="C141" s="1" t="s">
        <v>213</v>
      </c>
      <c r="D141">
        <v>2019</v>
      </c>
      <c r="E141">
        <v>8</v>
      </c>
      <c r="F141">
        <v>150</v>
      </c>
    </row>
    <row r="142" spans="1:6" x14ac:dyDescent="0.2">
      <c r="A142" s="1" t="s">
        <v>211</v>
      </c>
      <c r="B142" s="1" t="s">
        <v>212</v>
      </c>
      <c r="C142" s="1" t="s">
        <v>213</v>
      </c>
      <c r="D142">
        <v>2019</v>
      </c>
      <c r="E142">
        <v>9</v>
      </c>
      <c r="F142">
        <v>160</v>
      </c>
    </row>
    <row r="143" spans="1:6" x14ac:dyDescent="0.2">
      <c r="A143" s="1" t="s">
        <v>211</v>
      </c>
      <c r="B143" s="1" t="s">
        <v>212</v>
      </c>
      <c r="C143" s="1" t="s">
        <v>213</v>
      </c>
      <c r="D143">
        <v>2019</v>
      </c>
      <c r="E143">
        <v>10</v>
      </c>
      <c r="F143">
        <v>158</v>
      </c>
    </row>
    <row r="144" spans="1:6" x14ac:dyDescent="0.2">
      <c r="A144" s="1" t="s">
        <v>211</v>
      </c>
      <c r="B144" s="1" t="s">
        <v>212</v>
      </c>
      <c r="C144" s="1" t="s">
        <v>213</v>
      </c>
      <c r="D144">
        <v>2019</v>
      </c>
      <c r="E144">
        <v>11</v>
      </c>
      <c r="F144">
        <v>155</v>
      </c>
    </row>
    <row r="145" spans="1:6" x14ac:dyDescent="0.2">
      <c r="A145" s="1" t="s">
        <v>211</v>
      </c>
      <c r="B145" s="1" t="s">
        <v>212</v>
      </c>
      <c r="C145" s="1" t="s">
        <v>213</v>
      </c>
      <c r="D145">
        <v>2019</v>
      </c>
      <c r="E145">
        <v>12</v>
      </c>
      <c r="F145">
        <v>149</v>
      </c>
    </row>
    <row r="146" spans="1:6" x14ac:dyDescent="0.2">
      <c r="A146" s="1" t="s">
        <v>211</v>
      </c>
      <c r="B146" s="1" t="s">
        <v>212</v>
      </c>
      <c r="C146" s="1" t="s">
        <v>213</v>
      </c>
      <c r="D146">
        <v>2020</v>
      </c>
      <c r="E146">
        <v>1</v>
      </c>
      <c r="F146">
        <v>147</v>
      </c>
    </row>
    <row r="147" spans="1:6" x14ac:dyDescent="0.2">
      <c r="A147" s="1" t="s">
        <v>211</v>
      </c>
      <c r="B147" s="1" t="s">
        <v>212</v>
      </c>
      <c r="C147" s="1" t="s">
        <v>213</v>
      </c>
      <c r="D147">
        <v>2020</v>
      </c>
      <c r="E147">
        <v>2</v>
      </c>
      <c r="F147">
        <v>147</v>
      </c>
    </row>
    <row r="148" spans="1:6" x14ac:dyDescent="0.2">
      <c r="A148" s="1" t="s">
        <v>211</v>
      </c>
      <c r="B148" s="1" t="s">
        <v>212</v>
      </c>
      <c r="C148" s="1" t="s">
        <v>214</v>
      </c>
      <c r="D148">
        <v>2008</v>
      </c>
      <c r="E148">
        <v>1</v>
      </c>
      <c r="F148">
        <v>34</v>
      </c>
    </row>
    <row r="149" spans="1:6" x14ac:dyDescent="0.2">
      <c r="A149" s="1" t="s">
        <v>211</v>
      </c>
      <c r="B149" s="1" t="s">
        <v>212</v>
      </c>
      <c r="C149" s="1" t="s">
        <v>214</v>
      </c>
      <c r="D149">
        <v>2008</v>
      </c>
      <c r="E149">
        <v>2</v>
      </c>
      <c r="F149">
        <v>36</v>
      </c>
    </row>
    <row r="150" spans="1:6" x14ac:dyDescent="0.2">
      <c r="A150" s="1" t="s">
        <v>211</v>
      </c>
      <c r="B150" s="1" t="s">
        <v>212</v>
      </c>
      <c r="C150" s="1" t="s">
        <v>214</v>
      </c>
      <c r="D150">
        <v>2008</v>
      </c>
      <c r="E150">
        <v>3</v>
      </c>
      <c r="F150">
        <v>41</v>
      </c>
    </row>
    <row r="151" spans="1:6" x14ac:dyDescent="0.2">
      <c r="A151" s="1" t="s">
        <v>211</v>
      </c>
      <c r="B151" s="1" t="s">
        <v>212</v>
      </c>
      <c r="C151" s="1" t="s">
        <v>214</v>
      </c>
      <c r="D151">
        <v>2008</v>
      </c>
      <c r="E151">
        <v>4</v>
      </c>
      <c r="F151">
        <v>41</v>
      </c>
    </row>
    <row r="152" spans="1:6" x14ac:dyDescent="0.2">
      <c r="A152" s="1" t="s">
        <v>211</v>
      </c>
      <c r="B152" s="1" t="s">
        <v>212</v>
      </c>
      <c r="C152" s="1" t="s">
        <v>214</v>
      </c>
      <c r="D152">
        <v>2008</v>
      </c>
      <c r="E152">
        <v>5</v>
      </c>
      <c r="F152">
        <v>40</v>
      </c>
    </row>
    <row r="153" spans="1:6" x14ac:dyDescent="0.2">
      <c r="A153" s="1" t="s">
        <v>211</v>
      </c>
      <c r="B153" s="1" t="s">
        <v>212</v>
      </c>
      <c r="C153" s="1" t="s">
        <v>214</v>
      </c>
      <c r="D153">
        <v>2008</v>
      </c>
      <c r="E153">
        <v>6</v>
      </c>
      <c r="F153">
        <v>44</v>
      </c>
    </row>
    <row r="154" spans="1:6" x14ac:dyDescent="0.2">
      <c r="A154" s="1" t="s">
        <v>211</v>
      </c>
      <c r="B154" s="1" t="s">
        <v>212</v>
      </c>
      <c r="C154" s="1" t="s">
        <v>214</v>
      </c>
      <c r="D154">
        <v>2008</v>
      </c>
      <c r="E154">
        <v>7</v>
      </c>
      <c r="F154">
        <v>44</v>
      </c>
    </row>
    <row r="155" spans="1:6" x14ac:dyDescent="0.2">
      <c r="A155" s="1" t="s">
        <v>211</v>
      </c>
      <c r="B155" s="1" t="s">
        <v>212</v>
      </c>
      <c r="C155" s="1" t="s">
        <v>214</v>
      </c>
      <c r="D155">
        <v>2008</v>
      </c>
      <c r="E155">
        <v>8</v>
      </c>
      <c r="F155">
        <v>45</v>
      </c>
    </row>
    <row r="156" spans="1:6" x14ac:dyDescent="0.2">
      <c r="A156" s="1" t="s">
        <v>211</v>
      </c>
      <c r="B156" s="1" t="s">
        <v>212</v>
      </c>
      <c r="C156" s="1" t="s">
        <v>214</v>
      </c>
      <c r="D156">
        <v>2008</v>
      </c>
      <c r="E156">
        <v>9</v>
      </c>
      <c r="F156">
        <v>43</v>
      </c>
    </row>
    <row r="157" spans="1:6" x14ac:dyDescent="0.2">
      <c r="A157" s="1" t="s">
        <v>211</v>
      </c>
      <c r="B157" s="1" t="s">
        <v>212</v>
      </c>
      <c r="C157" s="1" t="s">
        <v>214</v>
      </c>
      <c r="D157">
        <v>2008</v>
      </c>
      <c r="E157">
        <v>10</v>
      </c>
      <c r="F157">
        <v>42</v>
      </c>
    </row>
    <row r="158" spans="1:6" x14ac:dyDescent="0.2">
      <c r="A158" s="1" t="s">
        <v>211</v>
      </c>
      <c r="B158" s="1" t="s">
        <v>212</v>
      </c>
      <c r="C158" s="1" t="s">
        <v>214</v>
      </c>
      <c r="D158">
        <v>2008</v>
      </c>
      <c r="E158">
        <v>11</v>
      </c>
      <c r="F158">
        <v>46</v>
      </c>
    </row>
    <row r="159" spans="1:6" x14ac:dyDescent="0.2">
      <c r="A159" s="1" t="s">
        <v>211</v>
      </c>
      <c r="B159" s="1" t="s">
        <v>212</v>
      </c>
      <c r="C159" s="1" t="s">
        <v>214</v>
      </c>
      <c r="D159">
        <v>2008</v>
      </c>
      <c r="E159">
        <v>12</v>
      </c>
      <c r="F159">
        <v>52</v>
      </c>
    </row>
    <row r="160" spans="1:6" x14ac:dyDescent="0.2">
      <c r="A160" s="1" t="s">
        <v>211</v>
      </c>
      <c r="B160" s="1" t="s">
        <v>212</v>
      </c>
      <c r="C160" s="1" t="s">
        <v>214</v>
      </c>
      <c r="D160">
        <v>2009</v>
      </c>
      <c r="E160">
        <v>1</v>
      </c>
      <c r="F160">
        <v>52</v>
      </c>
    </row>
    <row r="161" spans="1:6" x14ac:dyDescent="0.2">
      <c r="A161" s="1" t="s">
        <v>211</v>
      </c>
      <c r="B161" s="1" t="s">
        <v>212</v>
      </c>
      <c r="C161" s="1" t="s">
        <v>214</v>
      </c>
      <c r="D161">
        <v>2009</v>
      </c>
      <c r="E161">
        <v>2</v>
      </c>
      <c r="F161">
        <v>54</v>
      </c>
    </row>
    <row r="162" spans="1:6" x14ac:dyDescent="0.2">
      <c r="A162" s="1" t="s">
        <v>211</v>
      </c>
      <c r="B162" s="1" t="s">
        <v>212</v>
      </c>
      <c r="C162" s="1" t="s">
        <v>214</v>
      </c>
      <c r="D162">
        <v>2009</v>
      </c>
      <c r="E162">
        <v>3</v>
      </c>
      <c r="F162">
        <v>53</v>
      </c>
    </row>
    <row r="163" spans="1:6" x14ac:dyDescent="0.2">
      <c r="A163" s="1" t="s">
        <v>211</v>
      </c>
      <c r="B163" s="1" t="s">
        <v>212</v>
      </c>
      <c r="C163" s="1" t="s">
        <v>214</v>
      </c>
      <c r="D163">
        <v>2009</v>
      </c>
      <c r="E163">
        <v>4</v>
      </c>
      <c r="F163">
        <v>57</v>
      </c>
    </row>
    <row r="164" spans="1:6" x14ac:dyDescent="0.2">
      <c r="A164" s="1" t="s">
        <v>211</v>
      </c>
      <c r="B164" s="1" t="s">
        <v>212</v>
      </c>
      <c r="C164" s="1" t="s">
        <v>214</v>
      </c>
      <c r="D164">
        <v>2009</v>
      </c>
      <c r="E164">
        <v>5</v>
      </c>
      <c r="F164">
        <v>63</v>
      </c>
    </row>
    <row r="165" spans="1:6" x14ac:dyDescent="0.2">
      <c r="A165" s="1" t="s">
        <v>211</v>
      </c>
      <c r="B165" s="1" t="s">
        <v>212</v>
      </c>
      <c r="C165" s="1" t="s">
        <v>214</v>
      </c>
      <c r="D165">
        <v>2009</v>
      </c>
      <c r="E165">
        <v>6</v>
      </c>
      <c r="F165">
        <v>64</v>
      </c>
    </row>
    <row r="166" spans="1:6" x14ac:dyDescent="0.2">
      <c r="A166" s="1" t="s">
        <v>211</v>
      </c>
      <c r="B166" s="1" t="s">
        <v>212</v>
      </c>
      <c r="C166" s="1" t="s">
        <v>214</v>
      </c>
      <c r="D166">
        <v>2009</v>
      </c>
      <c r="E166">
        <v>7</v>
      </c>
      <c r="F166">
        <v>61</v>
      </c>
    </row>
    <row r="167" spans="1:6" x14ac:dyDescent="0.2">
      <c r="A167" s="1" t="s">
        <v>211</v>
      </c>
      <c r="B167" s="1" t="s">
        <v>212</v>
      </c>
      <c r="C167" s="1" t="s">
        <v>214</v>
      </c>
      <c r="D167">
        <v>2009</v>
      </c>
      <c r="E167">
        <v>8</v>
      </c>
      <c r="F167">
        <v>59</v>
      </c>
    </row>
    <row r="168" spans="1:6" x14ac:dyDescent="0.2">
      <c r="A168" s="1" t="s">
        <v>211</v>
      </c>
      <c r="B168" s="1" t="s">
        <v>212</v>
      </c>
      <c r="C168" s="1" t="s">
        <v>214</v>
      </c>
      <c r="D168">
        <v>2009</v>
      </c>
      <c r="E168">
        <v>9</v>
      </c>
      <c r="F168">
        <v>63</v>
      </c>
    </row>
    <row r="169" spans="1:6" x14ac:dyDescent="0.2">
      <c r="A169" s="1" t="s">
        <v>211</v>
      </c>
      <c r="B169" s="1" t="s">
        <v>212</v>
      </c>
      <c r="C169" s="1" t="s">
        <v>214</v>
      </c>
      <c r="D169">
        <v>2009</v>
      </c>
      <c r="E169">
        <v>10</v>
      </c>
      <c r="F169">
        <v>66</v>
      </c>
    </row>
    <row r="170" spans="1:6" x14ac:dyDescent="0.2">
      <c r="A170" s="1" t="s">
        <v>211</v>
      </c>
      <c r="B170" s="1" t="s">
        <v>212</v>
      </c>
      <c r="C170" s="1" t="s">
        <v>214</v>
      </c>
      <c r="D170">
        <v>2009</v>
      </c>
      <c r="E170">
        <v>11</v>
      </c>
      <c r="F170">
        <v>66</v>
      </c>
    </row>
    <row r="171" spans="1:6" x14ac:dyDescent="0.2">
      <c r="A171" s="1" t="s">
        <v>211</v>
      </c>
      <c r="B171" s="1" t="s">
        <v>212</v>
      </c>
      <c r="C171" s="1" t="s">
        <v>214</v>
      </c>
      <c r="D171">
        <v>2009</v>
      </c>
      <c r="E171">
        <v>12</v>
      </c>
      <c r="F171">
        <v>65</v>
      </c>
    </row>
    <row r="172" spans="1:6" x14ac:dyDescent="0.2">
      <c r="A172" s="1" t="s">
        <v>211</v>
      </c>
      <c r="B172" s="1" t="s">
        <v>212</v>
      </c>
      <c r="C172" s="1" t="s">
        <v>214</v>
      </c>
      <c r="D172">
        <v>2010</v>
      </c>
      <c r="E172">
        <v>1</v>
      </c>
      <c r="F172">
        <v>62</v>
      </c>
    </row>
    <row r="173" spans="1:6" x14ac:dyDescent="0.2">
      <c r="A173" s="1" t="s">
        <v>211</v>
      </c>
      <c r="B173" s="1" t="s">
        <v>212</v>
      </c>
      <c r="C173" s="1" t="s">
        <v>214</v>
      </c>
      <c r="D173">
        <v>2010</v>
      </c>
      <c r="E173">
        <v>2</v>
      </c>
      <c r="F173">
        <v>66</v>
      </c>
    </row>
    <row r="174" spans="1:6" x14ac:dyDescent="0.2">
      <c r="A174" s="1" t="s">
        <v>211</v>
      </c>
      <c r="B174" s="1" t="s">
        <v>212</v>
      </c>
      <c r="C174" s="1" t="s">
        <v>214</v>
      </c>
      <c r="D174">
        <v>2010</v>
      </c>
      <c r="E174">
        <v>3</v>
      </c>
      <c r="F174">
        <v>69</v>
      </c>
    </row>
    <row r="175" spans="1:6" x14ac:dyDescent="0.2">
      <c r="A175" s="1" t="s">
        <v>211</v>
      </c>
      <c r="B175" s="1" t="s">
        <v>212</v>
      </c>
      <c r="C175" s="1" t="s">
        <v>214</v>
      </c>
      <c r="D175">
        <v>2010</v>
      </c>
      <c r="E175">
        <v>4</v>
      </c>
      <c r="F175">
        <v>68</v>
      </c>
    </row>
    <row r="176" spans="1:6" x14ac:dyDescent="0.2">
      <c r="A176" s="1" t="s">
        <v>211</v>
      </c>
      <c r="B176" s="1" t="s">
        <v>212</v>
      </c>
      <c r="C176" s="1" t="s">
        <v>214</v>
      </c>
      <c r="D176">
        <v>2010</v>
      </c>
      <c r="E176">
        <v>5</v>
      </c>
      <c r="F176">
        <v>66</v>
      </c>
    </row>
    <row r="177" spans="1:6" x14ac:dyDescent="0.2">
      <c r="A177" s="1" t="s">
        <v>211</v>
      </c>
      <c r="B177" s="1" t="s">
        <v>212</v>
      </c>
      <c r="C177" s="1" t="s">
        <v>214</v>
      </c>
      <c r="D177">
        <v>2010</v>
      </c>
      <c r="E177">
        <v>6</v>
      </c>
      <c r="F177">
        <v>64</v>
      </c>
    </row>
    <row r="178" spans="1:6" x14ac:dyDescent="0.2">
      <c r="A178" s="1" t="s">
        <v>211</v>
      </c>
      <c r="B178" s="1" t="s">
        <v>212</v>
      </c>
      <c r="C178" s="1" t="s">
        <v>214</v>
      </c>
      <c r="D178">
        <v>2010</v>
      </c>
      <c r="E178">
        <v>7</v>
      </c>
      <c r="F178">
        <v>64</v>
      </c>
    </row>
    <row r="179" spans="1:6" x14ac:dyDescent="0.2">
      <c r="A179" s="1" t="s">
        <v>211</v>
      </c>
      <c r="B179" s="1" t="s">
        <v>212</v>
      </c>
      <c r="C179" s="1" t="s">
        <v>214</v>
      </c>
      <c r="D179">
        <v>2010</v>
      </c>
      <c r="E179">
        <v>8</v>
      </c>
      <c r="F179">
        <v>68</v>
      </c>
    </row>
    <row r="180" spans="1:6" x14ac:dyDescent="0.2">
      <c r="A180" s="1" t="s">
        <v>211</v>
      </c>
      <c r="B180" s="1" t="s">
        <v>212</v>
      </c>
      <c r="C180" s="1" t="s">
        <v>214</v>
      </c>
      <c r="D180">
        <v>2010</v>
      </c>
      <c r="E180">
        <v>9</v>
      </c>
      <c r="F180">
        <v>70</v>
      </c>
    </row>
    <row r="181" spans="1:6" x14ac:dyDescent="0.2">
      <c r="A181" s="1" t="s">
        <v>211</v>
      </c>
      <c r="B181" s="1" t="s">
        <v>212</v>
      </c>
      <c r="C181" s="1" t="s">
        <v>214</v>
      </c>
      <c r="D181">
        <v>2010</v>
      </c>
      <c r="E181">
        <v>10</v>
      </c>
      <c r="F181">
        <v>70</v>
      </c>
    </row>
    <row r="182" spans="1:6" x14ac:dyDescent="0.2">
      <c r="A182" s="1" t="s">
        <v>211</v>
      </c>
      <c r="B182" s="1" t="s">
        <v>212</v>
      </c>
      <c r="C182" s="1" t="s">
        <v>214</v>
      </c>
      <c r="D182">
        <v>2010</v>
      </c>
      <c r="E182">
        <v>11</v>
      </c>
      <c r="F182">
        <v>70</v>
      </c>
    </row>
    <row r="183" spans="1:6" x14ac:dyDescent="0.2">
      <c r="A183" s="1" t="s">
        <v>211</v>
      </c>
      <c r="B183" s="1" t="s">
        <v>212</v>
      </c>
      <c r="C183" s="1" t="s">
        <v>214</v>
      </c>
      <c r="D183">
        <v>2010</v>
      </c>
      <c r="E183">
        <v>12</v>
      </c>
      <c r="F183">
        <v>68</v>
      </c>
    </row>
    <row r="184" spans="1:6" x14ac:dyDescent="0.2">
      <c r="A184" s="1" t="s">
        <v>211</v>
      </c>
      <c r="B184" s="1" t="s">
        <v>212</v>
      </c>
      <c r="C184" s="1" t="s">
        <v>214</v>
      </c>
      <c r="D184">
        <v>2011</v>
      </c>
      <c r="E184">
        <v>1</v>
      </c>
      <c r="F184">
        <v>67</v>
      </c>
    </row>
    <row r="185" spans="1:6" x14ac:dyDescent="0.2">
      <c r="A185" s="1" t="s">
        <v>211</v>
      </c>
      <c r="B185" s="1" t="s">
        <v>212</v>
      </c>
      <c r="C185" s="1" t="s">
        <v>214</v>
      </c>
      <c r="D185">
        <v>2011</v>
      </c>
      <c r="E185">
        <v>2</v>
      </c>
      <c r="F185">
        <v>70</v>
      </c>
    </row>
    <row r="186" spans="1:6" x14ac:dyDescent="0.2">
      <c r="A186" s="1" t="s">
        <v>211</v>
      </c>
      <c r="B186" s="1" t="s">
        <v>212</v>
      </c>
      <c r="C186" s="1" t="s">
        <v>214</v>
      </c>
      <c r="D186">
        <v>2011</v>
      </c>
      <c r="E186">
        <v>3</v>
      </c>
      <c r="F186">
        <v>73</v>
      </c>
    </row>
    <row r="187" spans="1:6" x14ac:dyDescent="0.2">
      <c r="A187" s="1" t="s">
        <v>211</v>
      </c>
      <c r="B187" s="1" t="s">
        <v>212</v>
      </c>
      <c r="C187" s="1" t="s">
        <v>214</v>
      </c>
      <c r="D187">
        <v>2011</v>
      </c>
      <c r="E187">
        <v>4</v>
      </c>
      <c r="F187">
        <v>71</v>
      </c>
    </row>
    <row r="188" spans="1:6" x14ac:dyDescent="0.2">
      <c r="A188" s="1" t="s">
        <v>211</v>
      </c>
      <c r="B188" s="1" t="s">
        <v>212</v>
      </c>
      <c r="C188" s="1" t="s">
        <v>214</v>
      </c>
      <c r="D188">
        <v>2011</v>
      </c>
      <c r="E188">
        <v>5</v>
      </c>
      <c r="F188">
        <v>71</v>
      </c>
    </row>
    <row r="189" spans="1:6" x14ac:dyDescent="0.2">
      <c r="A189" s="1" t="s">
        <v>211</v>
      </c>
      <c r="B189" s="1" t="s">
        <v>212</v>
      </c>
      <c r="C189" s="1" t="s">
        <v>214</v>
      </c>
      <c r="D189">
        <v>2011</v>
      </c>
      <c r="E189">
        <v>6</v>
      </c>
      <c r="F189">
        <v>73</v>
      </c>
    </row>
    <row r="190" spans="1:6" x14ac:dyDescent="0.2">
      <c r="A190" s="1" t="s">
        <v>211</v>
      </c>
      <c r="B190" s="1" t="s">
        <v>212</v>
      </c>
      <c r="C190" s="1" t="s">
        <v>214</v>
      </c>
      <c r="D190">
        <v>2011</v>
      </c>
      <c r="E190">
        <v>7</v>
      </c>
      <c r="F190">
        <v>74</v>
      </c>
    </row>
    <row r="191" spans="1:6" x14ac:dyDescent="0.2">
      <c r="A191" s="1" t="s">
        <v>211</v>
      </c>
      <c r="B191" s="1" t="s">
        <v>212</v>
      </c>
      <c r="C191" s="1" t="s">
        <v>214</v>
      </c>
      <c r="D191">
        <v>2011</v>
      </c>
      <c r="E191">
        <v>8</v>
      </c>
      <c r="F191">
        <v>74</v>
      </c>
    </row>
    <row r="192" spans="1:6" x14ac:dyDescent="0.2">
      <c r="A192" s="1" t="s">
        <v>211</v>
      </c>
      <c r="B192" s="1" t="s">
        <v>212</v>
      </c>
      <c r="C192" s="1" t="s">
        <v>214</v>
      </c>
      <c r="D192">
        <v>2011</v>
      </c>
      <c r="E192">
        <v>9</v>
      </c>
      <c r="F192">
        <v>75</v>
      </c>
    </row>
    <row r="193" spans="1:6" x14ac:dyDescent="0.2">
      <c r="A193" s="1" t="s">
        <v>211</v>
      </c>
      <c r="B193" s="1" t="s">
        <v>212</v>
      </c>
      <c r="C193" s="1" t="s">
        <v>214</v>
      </c>
      <c r="D193">
        <v>2011</v>
      </c>
      <c r="E193">
        <v>10</v>
      </c>
      <c r="F193">
        <v>71</v>
      </c>
    </row>
    <row r="194" spans="1:6" x14ac:dyDescent="0.2">
      <c r="A194" s="1" t="s">
        <v>211</v>
      </c>
      <c r="B194" s="1" t="s">
        <v>212</v>
      </c>
      <c r="C194" s="1" t="s">
        <v>214</v>
      </c>
      <c r="D194">
        <v>2011</v>
      </c>
      <c r="E194">
        <v>11</v>
      </c>
      <c r="F194">
        <v>70</v>
      </c>
    </row>
    <row r="195" spans="1:6" x14ac:dyDescent="0.2">
      <c r="A195" s="1" t="s">
        <v>211</v>
      </c>
      <c r="B195" s="1" t="s">
        <v>212</v>
      </c>
      <c r="C195" s="1" t="s">
        <v>214</v>
      </c>
      <c r="D195">
        <v>2011</v>
      </c>
      <c r="E195">
        <v>12</v>
      </c>
      <c r="F195">
        <v>70</v>
      </c>
    </row>
    <row r="196" spans="1:6" x14ac:dyDescent="0.2">
      <c r="A196" s="1" t="s">
        <v>211</v>
      </c>
      <c r="B196" s="1" t="s">
        <v>212</v>
      </c>
      <c r="C196" s="1" t="s">
        <v>214</v>
      </c>
      <c r="D196">
        <v>2012</v>
      </c>
      <c r="E196">
        <v>1</v>
      </c>
      <c r="F196">
        <v>71</v>
      </c>
    </row>
    <row r="197" spans="1:6" x14ac:dyDescent="0.2">
      <c r="A197" s="1" t="s">
        <v>211</v>
      </c>
      <c r="B197" s="1" t="s">
        <v>212</v>
      </c>
      <c r="C197" s="1" t="s">
        <v>214</v>
      </c>
      <c r="D197">
        <v>2012</v>
      </c>
      <c r="E197">
        <v>2</v>
      </c>
      <c r="F197">
        <v>72</v>
      </c>
    </row>
    <row r="198" spans="1:6" x14ac:dyDescent="0.2">
      <c r="A198" s="1" t="s">
        <v>211</v>
      </c>
      <c r="B198" s="1" t="s">
        <v>212</v>
      </c>
      <c r="C198" s="1" t="s">
        <v>214</v>
      </c>
      <c r="D198">
        <v>2012</v>
      </c>
      <c r="E198">
        <v>3</v>
      </c>
      <c r="F198">
        <v>70</v>
      </c>
    </row>
    <row r="199" spans="1:6" x14ac:dyDescent="0.2">
      <c r="A199" s="1" t="s">
        <v>211</v>
      </c>
      <c r="B199" s="1" t="s">
        <v>212</v>
      </c>
      <c r="C199" s="1" t="s">
        <v>214</v>
      </c>
      <c r="D199">
        <v>2012</v>
      </c>
      <c r="E199">
        <v>4</v>
      </c>
      <c r="F199">
        <v>74</v>
      </c>
    </row>
    <row r="200" spans="1:6" x14ac:dyDescent="0.2">
      <c r="A200" s="1" t="s">
        <v>211</v>
      </c>
      <c r="B200" s="1" t="s">
        <v>212</v>
      </c>
      <c r="C200" s="1" t="s">
        <v>214</v>
      </c>
      <c r="D200">
        <v>2012</v>
      </c>
      <c r="E200">
        <v>5</v>
      </c>
      <c r="F200">
        <v>74</v>
      </c>
    </row>
    <row r="201" spans="1:6" x14ac:dyDescent="0.2">
      <c r="A201" s="1" t="s">
        <v>211</v>
      </c>
      <c r="B201" s="1" t="s">
        <v>212</v>
      </c>
      <c r="C201" s="1" t="s">
        <v>214</v>
      </c>
      <c r="D201">
        <v>2012</v>
      </c>
      <c r="E201">
        <v>6</v>
      </c>
      <c r="F201">
        <v>69</v>
      </c>
    </row>
    <row r="202" spans="1:6" x14ac:dyDescent="0.2">
      <c r="A202" s="1" t="s">
        <v>211</v>
      </c>
      <c r="B202" s="1" t="s">
        <v>212</v>
      </c>
      <c r="C202" s="1" t="s">
        <v>214</v>
      </c>
      <c r="D202">
        <v>2012</v>
      </c>
      <c r="E202">
        <v>7</v>
      </c>
      <c r="F202">
        <v>62</v>
      </c>
    </row>
    <row r="203" spans="1:6" x14ac:dyDescent="0.2">
      <c r="A203" s="1" t="s">
        <v>211</v>
      </c>
      <c r="B203" s="1" t="s">
        <v>212</v>
      </c>
      <c r="C203" s="1" t="s">
        <v>214</v>
      </c>
      <c r="D203">
        <v>2012</v>
      </c>
      <c r="E203">
        <v>8</v>
      </c>
      <c r="F203">
        <v>61</v>
      </c>
    </row>
    <row r="204" spans="1:6" x14ac:dyDescent="0.2">
      <c r="A204" s="1" t="s">
        <v>211</v>
      </c>
      <c r="B204" s="1" t="s">
        <v>212</v>
      </c>
      <c r="C204" s="1" t="s">
        <v>214</v>
      </c>
      <c r="D204">
        <v>2012</v>
      </c>
      <c r="E204">
        <v>9</v>
      </c>
      <c r="F204">
        <v>63</v>
      </c>
    </row>
    <row r="205" spans="1:6" x14ac:dyDescent="0.2">
      <c r="A205" s="1" t="s">
        <v>211</v>
      </c>
      <c r="B205" s="1" t="s">
        <v>212</v>
      </c>
      <c r="C205" s="1" t="s">
        <v>214</v>
      </c>
      <c r="D205">
        <v>2012</v>
      </c>
      <c r="E205">
        <v>10</v>
      </c>
      <c r="F205">
        <v>65</v>
      </c>
    </row>
    <row r="206" spans="1:6" x14ac:dyDescent="0.2">
      <c r="A206" s="1" t="s">
        <v>211</v>
      </c>
      <c r="B206" s="1" t="s">
        <v>212</v>
      </c>
      <c r="C206" s="1" t="s">
        <v>214</v>
      </c>
      <c r="D206">
        <v>2012</v>
      </c>
      <c r="E206">
        <v>11</v>
      </c>
      <c r="F206">
        <v>63</v>
      </c>
    </row>
    <row r="207" spans="1:6" x14ac:dyDescent="0.2">
      <c r="A207" s="1" t="s">
        <v>211</v>
      </c>
      <c r="B207" s="1" t="s">
        <v>212</v>
      </c>
      <c r="C207" s="1" t="s">
        <v>214</v>
      </c>
      <c r="D207">
        <v>2012</v>
      </c>
      <c r="E207">
        <v>12</v>
      </c>
      <c r="F207">
        <v>65</v>
      </c>
    </row>
    <row r="208" spans="1:6" x14ac:dyDescent="0.2">
      <c r="A208" s="1" t="s">
        <v>211</v>
      </c>
      <c r="B208" s="1" t="s">
        <v>212</v>
      </c>
      <c r="C208" s="1" t="s">
        <v>214</v>
      </c>
      <c r="D208">
        <v>2013</v>
      </c>
      <c r="E208">
        <v>1</v>
      </c>
      <c r="F208">
        <v>62</v>
      </c>
    </row>
    <row r="209" spans="1:6" x14ac:dyDescent="0.2">
      <c r="A209" s="1" t="s">
        <v>211</v>
      </c>
      <c r="B209" s="1" t="s">
        <v>212</v>
      </c>
      <c r="C209" s="1" t="s">
        <v>214</v>
      </c>
      <c r="D209">
        <v>2013</v>
      </c>
      <c r="E209">
        <v>2</v>
      </c>
      <c r="F209">
        <v>63</v>
      </c>
    </row>
    <row r="210" spans="1:6" x14ac:dyDescent="0.2">
      <c r="A210" s="1" t="s">
        <v>211</v>
      </c>
      <c r="B210" s="1" t="s">
        <v>212</v>
      </c>
      <c r="C210" s="1" t="s">
        <v>214</v>
      </c>
      <c r="D210">
        <v>2013</v>
      </c>
      <c r="E210">
        <v>3</v>
      </c>
      <c r="F210">
        <v>62</v>
      </c>
    </row>
    <row r="211" spans="1:6" x14ac:dyDescent="0.2">
      <c r="A211" s="1" t="s">
        <v>211</v>
      </c>
      <c r="B211" s="1" t="s">
        <v>212</v>
      </c>
      <c r="C211" s="1" t="s">
        <v>214</v>
      </c>
      <c r="D211">
        <v>2013</v>
      </c>
      <c r="E211">
        <v>4</v>
      </c>
      <c r="F211">
        <v>60</v>
      </c>
    </row>
    <row r="212" spans="1:6" x14ac:dyDescent="0.2">
      <c r="A212" s="1" t="s">
        <v>211</v>
      </c>
      <c r="B212" s="1" t="s">
        <v>212</v>
      </c>
      <c r="C212" s="1" t="s">
        <v>214</v>
      </c>
      <c r="D212">
        <v>2013</v>
      </c>
      <c r="E212">
        <v>5</v>
      </c>
      <c r="F212">
        <v>59</v>
      </c>
    </row>
    <row r="213" spans="1:6" x14ac:dyDescent="0.2">
      <c r="A213" s="1" t="s">
        <v>211</v>
      </c>
      <c r="B213" s="1" t="s">
        <v>212</v>
      </c>
      <c r="C213" s="1" t="s">
        <v>214</v>
      </c>
      <c r="D213">
        <v>2013</v>
      </c>
      <c r="E213">
        <v>6</v>
      </c>
      <c r="F213">
        <v>58</v>
      </c>
    </row>
    <row r="214" spans="1:6" x14ac:dyDescent="0.2">
      <c r="A214" s="1" t="s">
        <v>211</v>
      </c>
      <c r="B214" s="1" t="s">
        <v>212</v>
      </c>
      <c r="C214" s="1" t="s">
        <v>214</v>
      </c>
      <c r="D214">
        <v>2013</v>
      </c>
      <c r="E214">
        <v>7</v>
      </c>
      <c r="F214">
        <v>59</v>
      </c>
    </row>
    <row r="215" spans="1:6" x14ac:dyDescent="0.2">
      <c r="A215" s="1" t="s">
        <v>211</v>
      </c>
      <c r="B215" s="1" t="s">
        <v>212</v>
      </c>
      <c r="C215" s="1" t="s">
        <v>214</v>
      </c>
      <c r="D215">
        <v>2013</v>
      </c>
      <c r="E215">
        <v>8</v>
      </c>
      <c r="F215">
        <v>62</v>
      </c>
    </row>
    <row r="216" spans="1:6" x14ac:dyDescent="0.2">
      <c r="A216" s="1" t="s">
        <v>211</v>
      </c>
      <c r="B216" s="1" t="s">
        <v>212</v>
      </c>
      <c r="C216" s="1" t="s">
        <v>214</v>
      </c>
      <c r="D216">
        <v>2013</v>
      </c>
      <c r="E216">
        <v>9</v>
      </c>
      <c r="F216">
        <v>59</v>
      </c>
    </row>
    <row r="217" spans="1:6" x14ac:dyDescent="0.2">
      <c r="A217" s="1" t="s">
        <v>211</v>
      </c>
      <c r="B217" s="1" t="s">
        <v>212</v>
      </c>
      <c r="C217" s="1" t="s">
        <v>214</v>
      </c>
      <c r="D217">
        <v>2013</v>
      </c>
      <c r="E217">
        <v>10</v>
      </c>
      <c r="F217">
        <v>62</v>
      </c>
    </row>
    <row r="218" spans="1:6" x14ac:dyDescent="0.2">
      <c r="A218" s="1" t="s">
        <v>211</v>
      </c>
      <c r="B218" s="1" t="s">
        <v>212</v>
      </c>
      <c r="C218" s="1" t="s">
        <v>214</v>
      </c>
      <c r="D218">
        <v>2013</v>
      </c>
      <c r="E218">
        <v>11</v>
      </c>
      <c r="F218">
        <v>60</v>
      </c>
    </row>
    <row r="219" spans="1:6" x14ac:dyDescent="0.2">
      <c r="A219" s="1" t="s">
        <v>211</v>
      </c>
      <c r="B219" s="1" t="s">
        <v>212</v>
      </c>
      <c r="C219" s="1" t="s">
        <v>214</v>
      </c>
      <c r="D219">
        <v>2013</v>
      </c>
      <c r="E219">
        <v>12</v>
      </c>
      <c r="F219">
        <v>66</v>
      </c>
    </row>
    <row r="220" spans="1:6" x14ac:dyDescent="0.2">
      <c r="A220" s="1" t="s">
        <v>211</v>
      </c>
      <c r="B220" s="1" t="s">
        <v>212</v>
      </c>
      <c r="C220" s="1" t="s">
        <v>214</v>
      </c>
      <c r="D220">
        <v>2014</v>
      </c>
      <c r="E220">
        <v>1</v>
      </c>
      <c r="F220">
        <v>65</v>
      </c>
    </row>
    <row r="221" spans="1:6" x14ac:dyDescent="0.2">
      <c r="A221" s="1" t="s">
        <v>211</v>
      </c>
      <c r="B221" s="1" t="s">
        <v>212</v>
      </c>
      <c r="C221" s="1" t="s">
        <v>214</v>
      </c>
      <c r="D221">
        <v>2014</v>
      </c>
      <c r="E221">
        <v>2</v>
      </c>
      <c r="F221">
        <v>62</v>
      </c>
    </row>
    <row r="222" spans="1:6" x14ac:dyDescent="0.2">
      <c r="A222" s="1" t="s">
        <v>211</v>
      </c>
      <c r="B222" s="1" t="s">
        <v>212</v>
      </c>
      <c r="C222" s="1" t="s">
        <v>214</v>
      </c>
      <c r="D222">
        <v>2014</v>
      </c>
      <c r="E222">
        <v>3</v>
      </c>
      <c r="F222">
        <v>60</v>
      </c>
    </row>
    <row r="223" spans="1:6" x14ac:dyDescent="0.2">
      <c r="A223" s="1" t="s">
        <v>211</v>
      </c>
      <c r="B223" s="1" t="s">
        <v>212</v>
      </c>
      <c r="C223" s="1" t="s">
        <v>214</v>
      </c>
      <c r="D223">
        <v>2014</v>
      </c>
      <c r="E223">
        <v>4</v>
      </c>
      <c r="F223">
        <v>57</v>
      </c>
    </row>
    <row r="224" spans="1:6" x14ac:dyDescent="0.2">
      <c r="A224" s="1" t="s">
        <v>211</v>
      </c>
      <c r="B224" s="1" t="s">
        <v>212</v>
      </c>
      <c r="C224" s="1" t="s">
        <v>214</v>
      </c>
      <c r="D224">
        <v>2014</v>
      </c>
      <c r="E224">
        <v>5</v>
      </c>
      <c r="F224">
        <v>60</v>
      </c>
    </row>
    <row r="225" spans="1:6" x14ac:dyDescent="0.2">
      <c r="A225" s="1" t="s">
        <v>211</v>
      </c>
      <c r="B225" s="1" t="s">
        <v>212</v>
      </c>
      <c r="C225" s="1" t="s">
        <v>214</v>
      </c>
      <c r="D225">
        <v>2014</v>
      </c>
      <c r="E225">
        <v>6</v>
      </c>
      <c r="F225">
        <v>57</v>
      </c>
    </row>
    <row r="226" spans="1:6" x14ac:dyDescent="0.2">
      <c r="A226" s="1" t="s">
        <v>211</v>
      </c>
      <c r="B226" s="1" t="s">
        <v>212</v>
      </c>
      <c r="C226" s="1" t="s">
        <v>214</v>
      </c>
      <c r="D226">
        <v>2014</v>
      </c>
      <c r="E226">
        <v>7</v>
      </c>
      <c r="F226">
        <v>58</v>
      </c>
    </row>
    <row r="227" spans="1:6" x14ac:dyDescent="0.2">
      <c r="A227" s="1" t="s">
        <v>211</v>
      </c>
      <c r="B227" s="1" t="s">
        <v>212</v>
      </c>
      <c r="C227" s="1" t="s">
        <v>214</v>
      </c>
      <c r="D227">
        <v>2014</v>
      </c>
      <c r="E227">
        <v>8</v>
      </c>
      <c r="F227">
        <v>56</v>
      </c>
    </row>
    <row r="228" spans="1:6" x14ac:dyDescent="0.2">
      <c r="A228" s="1" t="s">
        <v>211</v>
      </c>
      <c r="B228" s="1" t="s">
        <v>212</v>
      </c>
      <c r="C228" s="1" t="s">
        <v>214</v>
      </c>
      <c r="D228">
        <v>2014</v>
      </c>
      <c r="E228">
        <v>9</v>
      </c>
      <c r="F228">
        <v>61</v>
      </c>
    </row>
    <row r="229" spans="1:6" x14ac:dyDescent="0.2">
      <c r="A229" s="1" t="s">
        <v>211</v>
      </c>
      <c r="B229" s="1" t="s">
        <v>212</v>
      </c>
      <c r="C229" s="1" t="s">
        <v>214</v>
      </c>
      <c r="D229">
        <v>2014</v>
      </c>
      <c r="E229">
        <v>10</v>
      </c>
      <c r="F229">
        <v>60</v>
      </c>
    </row>
    <row r="230" spans="1:6" x14ac:dyDescent="0.2">
      <c r="A230" s="1" t="s">
        <v>211</v>
      </c>
      <c r="B230" s="1" t="s">
        <v>212</v>
      </c>
      <c r="C230" s="1" t="s">
        <v>214</v>
      </c>
      <c r="D230">
        <v>2014</v>
      </c>
      <c r="E230">
        <v>11</v>
      </c>
      <c r="F230">
        <v>58</v>
      </c>
    </row>
    <row r="231" spans="1:6" x14ac:dyDescent="0.2">
      <c r="A231" s="1" t="s">
        <v>211</v>
      </c>
      <c r="B231" s="1" t="s">
        <v>212</v>
      </c>
      <c r="C231" s="1" t="s">
        <v>214</v>
      </c>
      <c r="D231">
        <v>2014</v>
      </c>
      <c r="E231">
        <v>12</v>
      </c>
      <c r="F231">
        <v>51</v>
      </c>
    </row>
    <row r="232" spans="1:6" x14ac:dyDescent="0.2">
      <c r="A232" s="1" t="s">
        <v>211</v>
      </c>
      <c r="B232" s="1" t="s">
        <v>212</v>
      </c>
      <c r="C232" s="1" t="s">
        <v>214</v>
      </c>
      <c r="D232">
        <v>2015</v>
      </c>
      <c r="E232">
        <v>1</v>
      </c>
      <c r="F232">
        <v>52</v>
      </c>
    </row>
    <row r="233" spans="1:6" x14ac:dyDescent="0.2">
      <c r="A233" s="1" t="s">
        <v>211</v>
      </c>
      <c r="B233" s="1" t="s">
        <v>212</v>
      </c>
      <c r="C233" s="1" t="s">
        <v>214</v>
      </c>
      <c r="D233">
        <v>2015</v>
      </c>
      <c r="E233">
        <v>2</v>
      </c>
      <c r="F233">
        <v>49</v>
      </c>
    </row>
    <row r="234" spans="1:6" x14ac:dyDescent="0.2">
      <c r="A234" s="1" t="s">
        <v>211</v>
      </c>
      <c r="B234" s="1" t="s">
        <v>212</v>
      </c>
      <c r="C234" s="1" t="s">
        <v>214</v>
      </c>
      <c r="D234">
        <v>2015</v>
      </c>
      <c r="E234">
        <v>3</v>
      </c>
      <c r="F234">
        <v>50</v>
      </c>
    </row>
    <row r="235" spans="1:6" x14ac:dyDescent="0.2">
      <c r="A235" s="1" t="s">
        <v>211</v>
      </c>
      <c r="B235" s="1" t="s">
        <v>212</v>
      </c>
      <c r="C235" s="1" t="s">
        <v>214</v>
      </c>
      <c r="D235">
        <v>2015</v>
      </c>
      <c r="E235">
        <v>4</v>
      </c>
      <c r="F235">
        <v>49</v>
      </c>
    </row>
    <row r="236" spans="1:6" x14ac:dyDescent="0.2">
      <c r="A236" s="1" t="s">
        <v>211</v>
      </c>
      <c r="B236" s="1" t="s">
        <v>212</v>
      </c>
      <c r="C236" s="1" t="s">
        <v>214</v>
      </c>
      <c r="D236">
        <v>2015</v>
      </c>
      <c r="E236">
        <v>5</v>
      </c>
      <c r="F236">
        <v>49</v>
      </c>
    </row>
    <row r="237" spans="1:6" x14ac:dyDescent="0.2">
      <c r="A237" s="1" t="s">
        <v>211</v>
      </c>
      <c r="B237" s="1" t="s">
        <v>212</v>
      </c>
      <c r="C237" s="1" t="s">
        <v>214</v>
      </c>
      <c r="D237">
        <v>2015</v>
      </c>
      <c r="E237">
        <v>6</v>
      </c>
      <c r="F237">
        <v>54</v>
      </c>
    </row>
    <row r="238" spans="1:6" x14ac:dyDescent="0.2">
      <c r="A238" s="1" t="s">
        <v>211</v>
      </c>
      <c r="B238" s="1" t="s">
        <v>212</v>
      </c>
      <c r="C238" s="1" t="s">
        <v>214</v>
      </c>
      <c r="D238">
        <v>2015</v>
      </c>
      <c r="E238">
        <v>7</v>
      </c>
      <c r="F238">
        <v>53</v>
      </c>
    </row>
    <row r="239" spans="1:6" x14ac:dyDescent="0.2">
      <c r="A239" s="1" t="s">
        <v>211</v>
      </c>
      <c r="B239" s="1" t="s">
        <v>212</v>
      </c>
      <c r="C239" s="1" t="s">
        <v>214</v>
      </c>
      <c r="D239">
        <v>2015</v>
      </c>
      <c r="E239">
        <v>8</v>
      </c>
      <c r="F239">
        <v>55</v>
      </c>
    </row>
    <row r="240" spans="1:6" x14ac:dyDescent="0.2">
      <c r="A240" s="1" t="s">
        <v>211</v>
      </c>
      <c r="B240" s="1" t="s">
        <v>212</v>
      </c>
      <c r="C240" s="1" t="s">
        <v>214</v>
      </c>
      <c r="D240">
        <v>2015</v>
      </c>
      <c r="E240">
        <v>9</v>
      </c>
      <c r="F240">
        <v>52</v>
      </c>
    </row>
    <row r="241" spans="1:6" x14ac:dyDescent="0.2">
      <c r="A241" s="1" t="s">
        <v>211</v>
      </c>
      <c r="B241" s="1" t="s">
        <v>212</v>
      </c>
      <c r="C241" s="1" t="s">
        <v>214</v>
      </c>
      <c r="D241">
        <v>2015</v>
      </c>
      <c r="E241">
        <v>10</v>
      </c>
      <c r="F241">
        <v>53</v>
      </c>
    </row>
    <row r="242" spans="1:6" x14ac:dyDescent="0.2">
      <c r="A242" s="1" t="s">
        <v>211</v>
      </c>
      <c r="B242" s="1" t="s">
        <v>212</v>
      </c>
      <c r="C242" s="1" t="s">
        <v>214</v>
      </c>
      <c r="D242">
        <v>2015</v>
      </c>
      <c r="E242">
        <v>11</v>
      </c>
      <c r="F242">
        <v>52</v>
      </c>
    </row>
    <row r="243" spans="1:6" x14ac:dyDescent="0.2">
      <c r="A243" s="1" t="s">
        <v>211</v>
      </c>
      <c r="B243" s="1" t="s">
        <v>212</v>
      </c>
      <c r="C243" s="1" t="s">
        <v>214</v>
      </c>
      <c r="D243">
        <v>2015</v>
      </c>
      <c r="E243">
        <v>12</v>
      </c>
      <c r="F243">
        <v>53</v>
      </c>
    </row>
    <row r="244" spans="1:6" x14ac:dyDescent="0.2">
      <c r="A244" s="1" t="s">
        <v>211</v>
      </c>
      <c r="B244" s="1" t="s">
        <v>212</v>
      </c>
      <c r="C244" s="1" t="s">
        <v>214</v>
      </c>
      <c r="D244">
        <v>2016</v>
      </c>
      <c r="E244">
        <v>1</v>
      </c>
      <c r="F244">
        <v>52</v>
      </c>
    </row>
    <row r="245" spans="1:6" x14ac:dyDescent="0.2">
      <c r="A245" s="1" t="s">
        <v>211</v>
      </c>
      <c r="B245" s="1" t="s">
        <v>212</v>
      </c>
      <c r="C245" s="1" t="s">
        <v>214</v>
      </c>
      <c r="D245">
        <v>2016</v>
      </c>
      <c r="E245">
        <v>2</v>
      </c>
      <c r="F245">
        <v>51</v>
      </c>
    </row>
    <row r="246" spans="1:6" x14ac:dyDescent="0.2">
      <c r="A246" s="1" t="s">
        <v>211</v>
      </c>
      <c r="B246" s="1" t="s">
        <v>212</v>
      </c>
      <c r="C246" s="1" t="s">
        <v>214</v>
      </c>
      <c r="D246">
        <v>2016</v>
      </c>
      <c r="E246">
        <v>3</v>
      </c>
      <c r="F246">
        <v>51</v>
      </c>
    </row>
    <row r="247" spans="1:6" x14ac:dyDescent="0.2">
      <c r="A247" s="1" t="s">
        <v>211</v>
      </c>
      <c r="B247" s="1" t="s">
        <v>212</v>
      </c>
      <c r="C247" s="1" t="s">
        <v>214</v>
      </c>
      <c r="D247">
        <v>2016</v>
      </c>
      <c r="E247">
        <v>4</v>
      </c>
      <c r="F247">
        <v>56</v>
      </c>
    </row>
    <row r="248" spans="1:6" x14ac:dyDescent="0.2">
      <c r="A248" s="1" t="s">
        <v>211</v>
      </c>
      <c r="B248" s="1" t="s">
        <v>212</v>
      </c>
      <c r="C248" s="1" t="s">
        <v>214</v>
      </c>
      <c r="D248">
        <v>2016</v>
      </c>
      <c r="E248">
        <v>5</v>
      </c>
      <c r="F248">
        <v>54</v>
      </c>
    </row>
    <row r="249" spans="1:6" x14ac:dyDescent="0.2">
      <c r="A249" s="1" t="s">
        <v>211</v>
      </c>
      <c r="B249" s="1" t="s">
        <v>212</v>
      </c>
      <c r="C249" s="1" t="s">
        <v>214</v>
      </c>
      <c r="D249">
        <v>2016</v>
      </c>
      <c r="E249">
        <v>6</v>
      </c>
      <c r="F249">
        <v>54</v>
      </c>
    </row>
    <row r="250" spans="1:6" x14ac:dyDescent="0.2">
      <c r="A250" s="1" t="s">
        <v>211</v>
      </c>
      <c r="B250" s="1" t="s">
        <v>212</v>
      </c>
      <c r="C250" s="1" t="s">
        <v>214</v>
      </c>
      <c r="D250">
        <v>2016</v>
      </c>
      <c r="E250">
        <v>7</v>
      </c>
      <c r="F250">
        <v>54</v>
      </c>
    </row>
    <row r="251" spans="1:6" x14ac:dyDescent="0.2">
      <c r="A251" s="1" t="s">
        <v>211</v>
      </c>
      <c r="B251" s="1" t="s">
        <v>212</v>
      </c>
      <c r="C251" s="1" t="s">
        <v>214</v>
      </c>
      <c r="D251">
        <v>2016</v>
      </c>
      <c r="E251">
        <v>8</v>
      </c>
      <c r="F251">
        <v>52</v>
      </c>
    </row>
    <row r="252" spans="1:6" x14ac:dyDescent="0.2">
      <c r="A252" s="1" t="s">
        <v>211</v>
      </c>
      <c r="B252" s="1" t="s">
        <v>212</v>
      </c>
      <c r="C252" s="1" t="s">
        <v>214</v>
      </c>
      <c r="D252">
        <v>2016</v>
      </c>
      <c r="E252">
        <v>9</v>
      </c>
      <c r="F252">
        <v>53</v>
      </c>
    </row>
    <row r="253" spans="1:6" x14ac:dyDescent="0.2">
      <c r="A253" s="1" t="s">
        <v>211</v>
      </c>
      <c r="B253" s="1" t="s">
        <v>212</v>
      </c>
      <c r="C253" s="1" t="s">
        <v>214</v>
      </c>
      <c r="D253">
        <v>2016</v>
      </c>
      <c r="E253">
        <v>10</v>
      </c>
      <c r="F253">
        <v>55</v>
      </c>
    </row>
    <row r="254" spans="1:6" x14ac:dyDescent="0.2">
      <c r="A254" s="1" t="s">
        <v>211</v>
      </c>
      <c r="B254" s="1" t="s">
        <v>212</v>
      </c>
      <c r="C254" s="1" t="s">
        <v>214</v>
      </c>
      <c r="D254">
        <v>2016</v>
      </c>
      <c r="E254">
        <v>11</v>
      </c>
      <c r="F254">
        <v>54</v>
      </c>
    </row>
    <row r="255" spans="1:6" x14ac:dyDescent="0.2">
      <c r="A255" s="1" t="s">
        <v>211</v>
      </c>
      <c r="B255" s="1" t="s">
        <v>212</v>
      </c>
      <c r="C255" s="1" t="s">
        <v>214</v>
      </c>
      <c r="D255">
        <v>2016</v>
      </c>
      <c r="E255">
        <v>12</v>
      </c>
      <c r="F255">
        <v>55</v>
      </c>
    </row>
    <row r="256" spans="1:6" x14ac:dyDescent="0.2">
      <c r="A256" s="1" t="s">
        <v>211</v>
      </c>
      <c r="B256" s="1" t="s">
        <v>212</v>
      </c>
      <c r="C256" s="1" t="s">
        <v>214</v>
      </c>
      <c r="D256">
        <v>2017</v>
      </c>
      <c r="E256">
        <v>1</v>
      </c>
      <c r="F256">
        <v>55</v>
      </c>
    </row>
    <row r="257" spans="1:6" x14ac:dyDescent="0.2">
      <c r="A257" s="1" t="s">
        <v>211</v>
      </c>
      <c r="B257" s="1" t="s">
        <v>212</v>
      </c>
      <c r="C257" s="1" t="s">
        <v>214</v>
      </c>
      <c r="D257">
        <v>2017</v>
      </c>
      <c r="E257">
        <v>2</v>
      </c>
      <c r="F257">
        <v>57</v>
      </c>
    </row>
    <row r="258" spans="1:6" x14ac:dyDescent="0.2">
      <c r="A258" s="1" t="s">
        <v>211</v>
      </c>
      <c r="B258" s="1" t="s">
        <v>212</v>
      </c>
      <c r="C258" s="1" t="s">
        <v>214</v>
      </c>
      <c r="D258">
        <v>2017</v>
      </c>
      <c r="E258">
        <v>3</v>
      </c>
      <c r="F258">
        <v>57</v>
      </c>
    </row>
    <row r="259" spans="1:6" x14ac:dyDescent="0.2">
      <c r="A259" s="1" t="s">
        <v>211</v>
      </c>
      <c r="B259" s="1" t="s">
        <v>212</v>
      </c>
      <c r="C259" s="1" t="s">
        <v>214</v>
      </c>
      <c r="D259">
        <v>2017</v>
      </c>
      <c r="E259">
        <v>4</v>
      </c>
      <c r="F259">
        <v>54</v>
      </c>
    </row>
    <row r="260" spans="1:6" x14ac:dyDescent="0.2">
      <c r="A260" s="1" t="s">
        <v>211</v>
      </c>
      <c r="B260" s="1" t="s">
        <v>212</v>
      </c>
      <c r="C260" s="1" t="s">
        <v>214</v>
      </c>
      <c r="D260">
        <v>2017</v>
      </c>
      <c r="E260">
        <v>5</v>
      </c>
      <c r="F260">
        <v>56</v>
      </c>
    </row>
    <row r="261" spans="1:6" x14ac:dyDescent="0.2">
      <c r="A261" s="1" t="s">
        <v>211</v>
      </c>
      <c r="B261" s="1" t="s">
        <v>212</v>
      </c>
      <c r="C261" s="1" t="s">
        <v>214</v>
      </c>
      <c r="D261">
        <v>2017</v>
      </c>
      <c r="E261">
        <v>6</v>
      </c>
      <c r="F261">
        <v>56</v>
      </c>
    </row>
    <row r="262" spans="1:6" x14ac:dyDescent="0.2">
      <c r="A262" s="1" t="s">
        <v>211</v>
      </c>
      <c r="B262" s="1" t="s">
        <v>212</v>
      </c>
      <c r="C262" s="1" t="s">
        <v>214</v>
      </c>
      <c r="D262">
        <v>2017</v>
      </c>
      <c r="E262">
        <v>7</v>
      </c>
      <c r="F262">
        <v>60</v>
      </c>
    </row>
    <row r="263" spans="1:6" x14ac:dyDescent="0.2">
      <c r="A263" s="1" t="s">
        <v>211</v>
      </c>
      <c r="B263" s="1" t="s">
        <v>212</v>
      </c>
      <c r="C263" s="1" t="s">
        <v>214</v>
      </c>
      <c r="D263">
        <v>2017</v>
      </c>
      <c r="E263">
        <v>8</v>
      </c>
      <c r="F263">
        <v>57</v>
      </c>
    </row>
    <row r="264" spans="1:6" x14ac:dyDescent="0.2">
      <c r="A264" s="1" t="s">
        <v>211</v>
      </c>
      <c r="B264" s="1" t="s">
        <v>212</v>
      </c>
      <c r="C264" s="1" t="s">
        <v>214</v>
      </c>
      <c r="D264">
        <v>2017</v>
      </c>
      <c r="E264">
        <v>9</v>
      </c>
      <c r="F264">
        <v>53</v>
      </c>
    </row>
    <row r="265" spans="1:6" x14ac:dyDescent="0.2">
      <c r="A265" s="1" t="s">
        <v>211</v>
      </c>
      <c r="B265" s="1" t="s">
        <v>212</v>
      </c>
      <c r="C265" s="1" t="s">
        <v>214</v>
      </c>
      <c r="D265">
        <v>2017</v>
      </c>
      <c r="E265">
        <v>10</v>
      </c>
      <c r="F265">
        <v>51</v>
      </c>
    </row>
    <row r="266" spans="1:6" x14ac:dyDescent="0.2">
      <c r="A266" s="1" t="s">
        <v>211</v>
      </c>
      <c r="B266" s="1" t="s">
        <v>212</v>
      </c>
      <c r="C266" s="1" t="s">
        <v>214</v>
      </c>
      <c r="D266">
        <v>2017</v>
      </c>
      <c r="E266">
        <v>11</v>
      </c>
      <c r="F266">
        <v>48</v>
      </c>
    </row>
    <row r="267" spans="1:6" x14ac:dyDescent="0.2">
      <c r="A267" s="1" t="s">
        <v>211</v>
      </c>
      <c r="B267" s="1" t="s">
        <v>212</v>
      </c>
      <c r="C267" s="1" t="s">
        <v>214</v>
      </c>
      <c r="D267">
        <v>2017</v>
      </c>
      <c r="E267">
        <v>12</v>
      </c>
      <c r="F267">
        <v>51</v>
      </c>
    </row>
    <row r="268" spans="1:6" x14ac:dyDescent="0.2">
      <c r="A268" s="1" t="s">
        <v>211</v>
      </c>
      <c r="B268" s="1" t="s">
        <v>212</v>
      </c>
      <c r="C268" s="1" t="s">
        <v>214</v>
      </c>
      <c r="D268">
        <v>2018</v>
      </c>
      <c r="E268">
        <v>1</v>
      </c>
      <c r="F268">
        <v>47</v>
      </c>
    </row>
    <row r="269" spans="1:6" x14ac:dyDescent="0.2">
      <c r="A269" s="1" t="s">
        <v>211</v>
      </c>
      <c r="B269" s="1" t="s">
        <v>212</v>
      </c>
      <c r="C269" s="1" t="s">
        <v>214</v>
      </c>
      <c r="D269">
        <v>2018</v>
      </c>
      <c r="E269">
        <v>2</v>
      </c>
      <c r="F269">
        <v>47</v>
      </c>
    </row>
    <row r="270" spans="1:6" x14ac:dyDescent="0.2">
      <c r="A270" s="1" t="s">
        <v>211</v>
      </c>
      <c r="B270" s="1" t="s">
        <v>212</v>
      </c>
      <c r="C270" s="1" t="s">
        <v>214</v>
      </c>
      <c r="D270">
        <v>2018</v>
      </c>
      <c r="E270">
        <v>3</v>
      </c>
      <c r="F270">
        <v>44</v>
      </c>
    </row>
    <row r="271" spans="1:6" x14ac:dyDescent="0.2">
      <c r="A271" s="1" t="s">
        <v>211</v>
      </c>
      <c r="B271" s="1" t="s">
        <v>212</v>
      </c>
      <c r="C271" s="1" t="s">
        <v>214</v>
      </c>
      <c r="D271">
        <v>2018</v>
      </c>
      <c r="E271">
        <v>4</v>
      </c>
      <c r="F271">
        <v>50</v>
      </c>
    </row>
    <row r="272" spans="1:6" x14ac:dyDescent="0.2">
      <c r="A272" s="1" t="s">
        <v>211</v>
      </c>
      <c r="B272" s="1" t="s">
        <v>212</v>
      </c>
      <c r="C272" s="1" t="s">
        <v>214</v>
      </c>
      <c r="D272">
        <v>2018</v>
      </c>
      <c r="E272">
        <v>5</v>
      </c>
      <c r="F272">
        <v>46</v>
      </c>
    </row>
    <row r="273" spans="1:6" x14ac:dyDescent="0.2">
      <c r="A273" s="1" t="s">
        <v>211</v>
      </c>
      <c r="B273" s="1" t="s">
        <v>212</v>
      </c>
      <c r="C273" s="1" t="s">
        <v>214</v>
      </c>
      <c r="D273">
        <v>2018</v>
      </c>
      <c r="E273">
        <v>6</v>
      </c>
      <c r="F273">
        <v>46</v>
      </c>
    </row>
    <row r="274" spans="1:6" x14ac:dyDescent="0.2">
      <c r="A274" s="1" t="s">
        <v>211</v>
      </c>
      <c r="B274" s="1" t="s">
        <v>212</v>
      </c>
      <c r="C274" s="1" t="s">
        <v>214</v>
      </c>
      <c r="D274">
        <v>2018</v>
      </c>
      <c r="E274">
        <v>7</v>
      </c>
      <c r="F274">
        <v>45</v>
      </c>
    </row>
    <row r="275" spans="1:6" x14ac:dyDescent="0.2">
      <c r="A275" s="1" t="s">
        <v>211</v>
      </c>
      <c r="B275" s="1" t="s">
        <v>212</v>
      </c>
      <c r="C275" s="1" t="s">
        <v>214</v>
      </c>
      <c r="D275">
        <v>2018</v>
      </c>
      <c r="E275">
        <v>8</v>
      </c>
      <c r="F275">
        <v>46</v>
      </c>
    </row>
    <row r="276" spans="1:6" x14ac:dyDescent="0.2">
      <c r="A276" s="1" t="s">
        <v>211</v>
      </c>
      <c r="B276" s="1" t="s">
        <v>212</v>
      </c>
      <c r="C276" s="1" t="s">
        <v>214</v>
      </c>
      <c r="D276">
        <v>2018</v>
      </c>
      <c r="E276">
        <v>9</v>
      </c>
      <c r="F276">
        <v>45</v>
      </c>
    </row>
    <row r="277" spans="1:6" x14ac:dyDescent="0.2">
      <c r="A277" s="1" t="s">
        <v>211</v>
      </c>
      <c r="B277" s="1" t="s">
        <v>212</v>
      </c>
      <c r="C277" s="1" t="s">
        <v>214</v>
      </c>
      <c r="D277">
        <v>2018</v>
      </c>
      <c r="E277">
        <v>10</v>
      </c>
      <c r="F277">
        <v>44</v>
      </c>
    </row>
    <row r="278" spans="1:6" x14ac:dyDescent="0.2">
      <c r="A278" s="1" t="s">
        <v>211</v>
      </c>
      <c r="B278" s="1" t="s">
        <v>212</v>
      </c>
      <c r="C278" s="1" t="s">
        <v>214</v>
      </c>
      <c r="D278">
        <v>2018</v>
      </c>
      <c r="E278">
        <v>11</v>
      </c>
      <c r="F278">
        <v>45</v>
      </c>
    </row>
    <row r="279" spans="1:6" x14ac:dyDescent="0.2">
      <c r="A279" s="1" t="s">
        <v>211</v>
      </c>
      <c r="B279" s="1" t="s">
        <v>212</v>
      </c>
      <c r="C279" s="1" t="s">
        <v>214</v>
      </c>
      <c r="D279">
        <v>2018</v>
      </c>
      <c r="E279">
        <v>12</v>
      </c>
      <c r="F279">
        <v>44</v>
      </c>
    </row>
    <row r="280" spans="1:6" x14ac:dyDescent="0.2">
      <c r="A280" s="1" t="s">
        <v>211</v>
      </c>
      <c r="B280" s="1" t="s">
        <v>212</v>
      </c>
      <c r="C280" s="1" t="s">
        <v>214</v>
      </c>
      <c r="D280">
        <v>2019</v>
      </c>
      <c r="E280">
        <v>1</v>
      </c>
      <c r="F280">
        <v>48</v>
      </c>
    </row>
    <row r="281" spans="1:6" x14ac:dyDescent="0.2">
      <c r="A281" s="1" t="s">
        <v>211</v>
      </c>
      <c r="B281" s="1" t="s">
        <v>212</v>
      </c>
      <c r="C281" s="1" t="s">
        <v>214</v>
      </c>
      <c r="D281">
        <v>2019</v>
      </c>
      <c r="E281">
        <v>2</v>
      </c>
      <c r="F281">
        <v>47</v>
      </c>
    </row>
    <row r="282" spans="1:6" x14ac:dyDescent="0.2">
      <c r="A282" s="1" t="s">
        <v>211</v>
      </c>
      <c r="B282" s="1" t="s">
        <v>212</v>
      </c>
      <c r="C282" s="1" t="s">
        <v>214</v>
      </c>
      <c r="D282">
        <v>2019</v>
      </c>
      <c r="E282">
        <v>3</v>
      </c>
      <c r="F282">
        <v>48</v>
      </c>
    </row>
    <row r="283" spans="1:6" x14ac:dyDescent="0.2">
      <c r="A283" s="1" t="s">
        <v>211</v>
      </c>
      <c r="B283" s="1" t="s">
        <v>212</v>
      </c>
      <c r="C283" s="1" t="s">
        <v>214</v>
      </c>
      <c r="D283">
        <v>2019</v>
      </c>
      <c r="E283">
        <v>4</v>
      </c>
      <c r="F283">
        <v>43</v>
      </c>
    </row>
    <row r="284" spans="1:6" x14ac:dyDescent="0.2">
      <c r="A284" s="1" t="s">
        <v>211</v>
      </c>
      <c r="B284" s="1" t="s">
        <v>212</v>
      </c>
      <c r="C284" s="1" t="s">
        <v>214</v>
      </c>
      <c r="D284">
        <v>2019</v>
      </c>
      <c r="E284">
        <v>5</v>
      </c>
      <c r="F284">
        <v>41</v>
      </c>
    </row>
    <row r="285" spans="1:6" x14ac:dyDescent="0.2">
      <c r="A285" s="1" t="s">
        <v>211</v>
      </c>
      <c r="B285" s="1" t="s">
        <v>212</v>
      </c>
      <c r="C285" s="1" t="s">
        <v>214</v>
      </c>
      <c r="D285">
        <v>2019</v>
      </c>
      <c r="E285">
        <v>6</v>
      </c>
      <c r="F285">
        <v>38</v>
      </c>
    </row>
    <row r="286" spans="1:6" x14ac:dyDescent="0.2">
      <c r="A286" s="1" t="s">
        <v>211</v>
      </c>
      <c r="B286" s="1" t="s">
        <v>212</v>
      </c>
      <c r="C286" s="1" t="s">
        <v>214</v>
      </c>
      <c r="D286">
        <v>2019</v>
      </c>
      <c r="E286">
        <v>7</v>
      </c>
      <c r="F286">
        <v>42</v>
      </c>
    </row>
    <row r="287" spans="1:6" x14ac:dyDescent="0.2">
      <c r="A287" s="1" t="s">
        <v>211</v>
      </c>
      <c r="B287" s="1" t="s">
        <v>212</v>
      </c>
      <c r="C287" s="1" t="s">
        <v>214</v>
      </c>
      <c r="D287">
        <v>2019</v>
      </c>
      <c r="E287">
        <v>8</v>
      </c>
      <c r="F287">
        <v>43</v>
      </c>
    </row>
    <row r="288" spans="1:6" x14ac:dyDescent="0.2">
      <c r="A288" s="1" t="s">
        <v>211</v>
      </c>
      <c r="B288" s="1" t="s">
        <v>212</v>
      </c>
      <c r="C288" s="1" t="s">
        <v>214</v>
      </c>
      <c r="D288">
        <v>2019</v>
      </c>
      <c r="E288">
        <v>9</v>
      </c>
      <c r="F288">
        <v>46</v>
      </c>
    </row>
    <row r="289" spans="1:6" x14ac:dyDescent="0.2">
      <c r="A289" s="1" t="s">
        <v>211</v>
      </c>
      <c r="B289" s="1" t="s">
        <v>212</v>
      </c>
      <c r="C289" s="1" t="s">
        <v>214</v>
      </c>
      <c r="D289">
        <v>2019</v>
      </c>
      <c r="E289">
        <v>10</v>
      </c>
      <c r="F289">
        <v>47</v>
      </c>
    </row>
    <row r="290" spans="1:6" x14ac:dyDescent="0.2">
      <c r="A290" s="1" t="s">
        <v>211</v>
      </c>
      <c r="B290" s="1" t="s">
        <v>212</v>
      </c>
      <c r="C290" s="1" t="s">
        <v>214</v>
      </c>
      <c r="D290">
        <v>2019</v>
      </c>
      <c r="E290">
        <v>11</v>
      </c>
      <c r="F290">
        <v>47</v>
      </c>
    </row>
    <row r="291" spans="1:6" x14ac:dyDescent="0.2">
      <c r="A291" s="1" t="s">
        <v>211</v>
      </c>
      <c r="B291" s="1" t="s">
        <v>212</v>
      </c>
      <c r="C291" s="1" t="s">
        <v>214</v>
      </c>
      <c r="D291">
        <v>2019</v>
      </c>
      <c r="E291">
        <v>12</v>
      </c>
      <c r="F291">
        <v>44</v>
      </c>
    </row>
    <row r="292" spans="1:6" x14ac:dyDescent="0.2">
      <c r="A292" s="1" t="s">
        <v>211</v>
      </c>
      <c r="B292" s="1" t="s">
        <v>212</v>
      </c>
      <c r="C292" s="1" t="s">
        <v>214</v>
      </c>
      <c r="D292">
        <v>2020</v>
      </c>
      <c r="E292">
        <v>1</v>
      </c>
      <c r="F292">
        <v>45</v>
      </c>
    </row>
    <row r="293" spans="1:6" x14ac:dyDescent="0.2">
      <c r="A293" s="1" t="s">
        <v>211</v>
      </c>
      <c r="B293" s="1" t="s">
        <v>212</v>
      </c>
      <c r="C293" s="1" t="s">
        <v>214</v>
      </c>
      <c r="D293">
        <v>2020</v>
      </c>
      <c r="E293">
        <v>2</v>
      </c>
      <c r="F293">
        <v>44</v>
      </c>
    </row>
    <row r="294" spans="1:6" x14ac:dyDescent="0.2">
      <c r="A294" s="1" t="s">
        <v>211</v>
      </c>
      <c r="B294" s="1" t="s">
        <v>212</v>
      </c>
      <c r="C294" s="1" t="s">
        <v>215</v>
      </c>
      <c r="D294">
        <v>2008</v>
      </c>
      <c r="E294">
        <v>1</v>
      </c>
      <c r="F294">
        <v>59</v>
      </c>
    </row>
    <row r="295" spans="1:6" x14ac:dyDescent="0.2">
      <c r="A295" s="1" t="s">
        <v>211</v>
      </c>
      <c r="B295" s="1" t="s">
        <v>212</v>
      </c>
      <c r="C295" s="1" t="s">
        <v>215</v>
      </c>
      <c r="D295">
        <v>2008</v>
      </c>
      <c r="E295">
        <v>2</v>
      </c>
      <c r="F295">
        <v>56</v>
      </c>
    </row>
    <row r="296" spans="1:6" x14ac:dyDescent="0.2">
      <c r="A296" s="1" t="s">
        <v>211</v>
      </c>
      <c r="B296" s="1" t="s">
        <v>212</v>
      </c>
      <c r="C296" s="1" t="s">
        <v>215</v>
      </c>
      <c r="D296">
        <v>2008</v>
      </c>
      <c r="E296">
        <v>3</v>
      </c>
      <c r="F296">
        <v>53</v>
      </c>
    </row>
    <row r="297" spans="1:6" x14ac:dyDescent="0.2">
      <c r="A297" s="1" t="s">
        <v>211</v>
      </c>
      <c r="B297" s="1" t="s">
        <v>212</v>
      </c>
      <c r="C297" s="1" t="s">
        <v>215</v>
      </c>
      <c r="D297">
        <v>2008</v>
      </c>
      <c r="E297">
        <v>4</v>
      </c>
      <c r="F297">
        <v>55</v>
      </c>
    </row>
    <row r="298" spans="1:6" x14ac:dyDescent="0.2">
      <c r="A298" s="1" t="s">
        <v>211</v>
      </c>
      <c r="B298" s="1" t="s">
        <v>212</v>
      </c>
      <c r="C298" s="1" t="s">
        <v>215</v>
      </c>
      <c r="D298">
        <v>2008</v>
      </c>
      <c r="E298">
        <v>5</v>
      </c>
      <c r="F298">
        <v>61</v>
      </c>
    </row>
    <row r="299" spans="1:6" x14ac:dyDescent="0.2">
      <c r="A299" s="1" t="s">
        <v>211</v>
      </c>
      <c r="B299" s="1" t="s">
        <v>212</v>
      </c>
      <c r="C299" s="1" t="s">
        <v>215</v>
      </c>
      <c r="D299">
        <v>2008</v>
      </c>
      <c r="E299">
        <v>6</v>
      </c>
      <c r="F299">
        <v>63</v>
      </c>
    </row>
    <row r="300" spans="1:6" x14ac:dyDescent="0.2">
      <c r="A300" s="1" t="s">
        <v>211</v>
      </c>
      <c r="B300" s="1" t="s">
        <v>212</v>
      </c>
      <c r="C300" s="1" t="s">
        <v>215</v>
      </c>
      <c r="D300">
        <v>2008</v>
      </c>
      <c r="E300">
        <v>7</v>
      </c>
      <c r="F300">
        <v>66</v>
      </c>
    </row>
    <row r="301" spans="1:6" x14ac:dyDescent="0.2">
      <c r="A301" s="1" t="s">
        <v>211</v>
      </c>
      <c r="B301" s="1" t="s">
        <v>212</v>
      </c>
      <c r="C301" s="1" t="s">
        <v>215</v>
      </c>
      <c r="D301">
        <v>2008</v>
      </c>
      <c r="E301">
        <v>8</v>
      </c>
      <c r="F301">
        <v>69</v>
      </c>
    </row>
    <row r="302" spans="1:6" x14ac:dyDescent="0.2">
      <c r="A302" s="1" t="s">
        <v>211</v>
      </c>
      <c r="B302" s="1" t="s">
        <v>212</v>
      </c>
      <c r="C302" s="1" t="s">
        <v>215</v>
      </c>
      <c r="D302">
        <v>2008</v>
      </c>
      <c r="E302">
        <v>9</v>
      </c>
      <c r="F302">
        <v>70</v>
      </c>
    </row>
    <row r="303" spans="1:6" x14ac:dyDescent="0.2">
      <c r="A303" s="1" t="s">
        <v>211</v>
      </c>
      <c r="B303" s="1" t="s">
        <v>212</v>
      </c>
      <c r="C303" s="1" t="s">
        <v>215</v>
      </c>
      <c r="D303">
        <v>2008</v>
      </c>
      <c r="E303">
        <v>10</v>
      </c>
      <c r="F303">
        <v>72</v>
      </c>
    </row>
    <row r="304" spans="1:6" x14ac:dyDescent="0.2">
      <c r="A304" s="1" t="s">
        <v>211</v>
      </c>
      <c r="B304" s="1" t="s">
        <v>212</v>
      </c>
      <c r="C304" s="1" t="s">
        <v>215</v>
      </c>
      <c r="D304">
        <v>2008</v>
      </c>
      <c r="E304">
        <v>11</v>
      </c>
      <c r="F304">
        <v>80</v>
      </c>
    </row>
    <row r="305" spans="1:6" x14ac:dyDescent="0.2">
      <c r="A305" s="1" t="s">
        <v>211</v>
      </c>
      <c r="B305" s="1" t="s">
        <v>212</v>
      </c>
      <c r="C305" s="1" t="s">
        <v>215</v>
      </c>
      <c r="D305">
        <v>2008</v>
      </c>
      <c r="E305">
        <v>12</v>
      </c>
      <c r="F305">
        <v>87</v>
      </c>
    </row>
    <row r="306" spans="1:6" x14ac:dyDescent="0.2">
      <c r="A306" s="1" t="s">
        <v>211</v>
      </c>
      <c r="B306" s="1" t="s">
        <v>212</v>
      </c>
      <c r="C306" s="1" t="s">
        <v>215</v>
      </c>
      <c r="D306">
        <v>2009</v>
      </c>
      <c r="E306">
        <v>1</v>
      </c>
      <c r="F306">
        <v>91</v>
      </c>
    </row>
    <row r="307" spans="1:6" x14ac:dyDescent="0.2">
      <c r="A307" s="1" t="s">
        <v>211</v>
      </c>
      <c r="B307" s="1" t="s">
        <v>212</v>
      </c>
      <c r="C307" s="1" t="s">
        <v>215</v>
      </c>
      <c r="D307">
        <v>2009</v>
      </c>
      <c r="E307">
        <v>2</v>
      </c>
      <c r="F307">
        <v>97</v>
      </c>
    </row>
    <row r="308" spans="1:6" x14ac:dyDescent="0.2">
      <c r="A308" s="1" t="s">
        <v>211</v>
      </c>
      <c r="B308" s="1" t="s">
        <v>212</v>
      </c>
      <c r="C308" s="1" t="s">
        <v>215</v>
      </c>
      <c r="D308">
        <v>2009</v>
      </c>
      <c r="E308">
        <v>3</v>
      </c>
      <c r="F308">
        <v>106</v>
      </c>
    </row>
    <row r="309" spans="1:6" x14ac:dyDescent="0.2">
      <c r="A309" s="1" t="s">
        <v>211</v>
      </c>
      <c r="B309" s="1" t="s">
        <v>212</v>
      </c>
      <c r="C309" s="1" t="s">
        <v>215</v>
      </c>
      <c r="D309">
        <v>2009</v>
      </c>
      <c r="E309">
        <v>4</v>
      </c>
      <c r="F309">
        <v>114</v>
      </c>
    </row>
    <row r="310" spans="1:6" x14ac:dyDescent="0.2">
      <c r="A310" s="1" t="s">
        <v>211</v>
      </c>
      <c r="B310" s="1" t="s">
        <v>212</v>
      </c>
      <c r="C310" s="1" t="s">
        <v>215</v>
      </c>
      <c r="D310">
        <v>2009</v>
      </c>
      <c r="E310">
        <v>5</v>
      </c>
      <c r="F310">
        <v>126</v>
      </c>
    </row>
    <row r="311" spans="1:6" x14ac:dyDescent="0.2">
      <c r="A311" s="1" t="s">
        <v>211</v>
      </c>
      <c r="B311" s="1" t="s">
        <v>212</v>
      </c>
      <c r="C311" s="1" t="s">
        <v>215</v>
      </c>
      <c r="D311">
        <v>2009</v>
      </c>
      <c r="E311">
        <v>6</v>
      </c>
      <c r="F311">
        <v>121</v>
      </c>
    </row>
    <row r="312" spans="1:6" x14ac:dyDescent="0.2">
      <c r="A312" s="1" t="s">
        <v>211</v>
      </c>
      <c r="B312" s="1" t="s">
        <v>212</v>
      </c>
      <c r="C312" s="1" t="s">
        <v>215</v>
      </c>
      <c r="D312">
        <v>2009</v>
      </c>
      <c r="E312">
        <v>7</v>
      </c>
      <c r="F312">
        <v>125</v>
      </c>
    </row>
    <row r="313" spans="1:6" x14ac:dyDescent="0.2">
      <c r="A313" s="1" t="s">
        <v>211</v>
      </c>
      <c r="B313" s="1" t="s">
        <v>212</v>
      </c>
      <c r="C313" s="1" t="s">
        <v>215</v>
      </c>
      <c r="D313">
        <v>2009</v>
      </c>
      <c r="E313">
        <v>8</v>
      </c>
      <c r="F313">
        <v>140</v>
      </c>
    </row>
    <row r="314" spans="1:6" x14ac:dyDescent="0.2">
      <c r="A314" s="1" t="s">
        <v>211</v>
      </c>
      <c r="B314" s="1" t="s">
        <v>212</v>
      </c>
      <c r="C314" s="1" t="s">
        <v>215</v>
      </c>
      <c r="D314">
        <v>2009</v>
      </c>
      <c r="E314">
        <v>9</v>
      </c>
      <c r="F314">
        <v>149</v>
      </c>
    </row>
    <row r="315" spans="1:6" x14ac:dyDescent="0.2">
      <c r="A315" s="1" t="s">
        <v>211</v>
      </c>
      <c r="B315" s="1" t="s">
        <v>212</v>
      </c>
      <c r="C315" s="1" t="s">
        <v>215</v>
      </c>
      <c r="D315">
        <v>2009</v>
      </c>
      <c r="E315">
        <v>10</v>
      </c>
      <c r="F315">
        <v>153</v>
      </c>
    </row>
    <row r="316" spans="1:6" x14ac:dyDescent="0.2">
      <c r="A316" s="1" t="s">
        <v>211</v>
      </c>
      <c r="B316" s="1" t="s">
        <v>212</v>
      </c>
      <c r="C316" s="1" t="s">
        <v>215</v>
      </c>
      <c r="D316">
        <v>2009</v>
      </c>
      <c r="E316">
        <v>11</v>
      </c>
      <c r="F316">
        <v>143</v>
      </c>
    </row>
    <row r="317" spans="1:6" x14ac:dyDescent="0.2">
      <c r="A317" s="1" t="s">
        <v>211</v>
      </c>
      <c r="B317" s="1" t="s">
        <v>212</v>
      </c>
      <c r="C317" s="1" t="s">
        <v>215</v>
      </c>
      <c r="D317">
        <v>2009</v>
      </c>
      <c r="E317">
        <v>12</v>
      </c>
      <c r="F317">
        <v>143</v>
      </c>
    </row>
    <row r="318" spans="1:6" x14ac:dyDescent="0.2">
      <c r="A318" s="1" t="s">
        <v>211</v>
      </c>
      <c r="B318" s="1" t="s">
        <v>212</v>
      </c>
      <c r="C318" s="1" t="s">
        <v>215</v>
      </c>
      <c r="D318">
        <v>2010</v>
      </c>
      <c r="E318">
        <v>1</v>
      </c>
      <c r="F318">
        <v>147</v>
      </c>
    </row>
    <row r="319" spans="1:6" x14ac:dyDescent="0.2">
      <c r="A319" s="1" t="s">
        <v>211</v>
      </c>
      <c r="B319" s="1" t="s">
        <v>212</v>
      </c>
      <c r="C319" s="1" t="s">
        <v>215</v>
      </c>
      <c r="D319">
        <v>2010</v>
      </c>
      <c r="E319">
        <v>2</v>
      </c>
      <c r="F319">
        <v>157</v>
      </c>
    </row>
    <row r="320" spans="1:6" x14ac:dyDescent="0.2">
      <c r="A320" s="1" t="s">
        <v>211</v>
      </c>
      <c r="B320" s="1" t="s">
        <v>212</v>
      </c>
      <c r="C320" s="1" t="s">
        <v>215</v>
      </c>
      <c r="D320">
        <v>2010</v>
      </c>
      <c r="E320">
        <v>3</v>
      </c>
      <c r="F320">
        <v>157</v>
      </c>
    </row>
    <row r="321" spans="1:6" x14ac:dyDescent="0.2">
      <c r="A321" s="1" t="s">
        <v>211</v>
      </c>
      <c r="B321" s="1" t="s">
        <v>212</v>
      </c>
      <c r="C321" s="1" t="s">
        <v>215</v>
      </c>
      <c r="D321">
        <v>2010</v>
      </c>
      <c r="E321">
        <v>4</v>
      </c>
      <c r="F321">
        <v>158</v>
      </c>
    </row>
    <row r="322" spans="1:6" x14ac:dyDescent="0.2">
      <c r="A322" s="1" t="s">
        <v>211</v>
      </c>
      <c r="B322" s="1" t="s">
        <v>212</v>
      </c>
      <c r="C322" s="1" t="s">
        <v>215</v>
      </c>
      <c r="D322">
        <v>2010</v>
      </c>
      <c r="E322">
        <v>5</v>
      </c>
      <c r="F322">
        <v>157</v>
      </c>
    </row>
    <row r="323" spans="1:6" x14ac:dyDescent="0.2">
      <c r="A323" s="1" t="s">
        <v>211</v>
      </c>
      <c r="B323" s="1" t="s">
        <v>212</v>
      </c>
      <c r="C323" s="1" t="s">
        <v>215</v>
      </c>
      <c r="D323">
        <v>2010</v>
      </c>
      <c r="E323">
        <v>6</v>
      </c>
      <c r="F323">
        <v>159</v>
      </c>
    </row>
    <row r="324" spans="1:6" x14ac:dyDescent="0.2">
      <c r="A324" s="1" t="s">
        <v>211</v>
      </c>
      <c r="B324" s="1" t="s">
        <v>212</v>
      </c>
      <c r="C324" s="1" t="s">
        <v>215</v>
      </c>
      <c r="D324">
        <v>2010</v>
      </c>
      <c r="E324">
        <v>7</v>
      </c>
      <c r="F324">
        <v>158</v>
      </c>
    </row>
    <row r="325" spans="1:6" x14ac:dyDescent="0.2">
      <c r="A325" s="1" t="s">
        <v>211</v>
      </c>
      <c r="B325" s="1" t="s">
        <v>212</v>
      </c>
      <c r="C325" s="1" t="s">
        <v>215</v>
      </c>
      <c r="D325">
        <v>2010</v>
      </c>
      <c r="E325">
        <v>8</v>
      </c>
      <c r="F325">
        <v>155</v>
      </c>
    </row>
    <row r="326" spans="1:6" x14ac:dyDescent="0.2">
      <c r="A326" s="1" t="s">
        <v>211</v>
      </c>
      <c r="B326" s="1" t="s">
        <v>212</v>
      </c>
      <c r="C326" s="1" t="s">
        <v>215</v>
      </c>
      <c r="D326">
        <v>2010</v>
      </c>
      <c r="E326">
        <v>9</v>
      </c>
      <c r="F326">
        <v>156</v>
      </c>
    </row>
    <row r="327" spans="1:6" x14ac:dyDescent="0.2">
      <c r="A327" s="1" t="s">
        <v>211</v>
      </c>
      <c r="B327" s="1" t="s">
        <v>212</v>
      </c>
      <c r="C327" s="1" t="s">
        <v>215</v>
      </c>
      <c r="D327">
        <v>2010</v>
      </c>
      <c r="E327">
        <v>10</v>
      </c>
      <c r="F327">
        <v>155</v>
      </c>
    </row>
    <row r="328" spans="1:6" x14ac:dyDescent="0.2">
      <c r="A328" s="1" t="s">
        <v>211</v>
      </c>
      <c r="B328" s="1" t="s">
        <v>212</v>
      </c>
      <c r="C328" s="1" t="s">
        <v>215</v>
      </c>
      <c r="D328">
        <v>2010</v>
      </c>
      <c r="E328">
        <v>11</v>
      </c>
      <c r="F328">
        <v>157</v>
      </c>
    </row>
    <row r="329" spans="1:6" x14ac:dyDescent="0.2">
      <c r="A329" s="1" t="s">
        <v>211</v>
      </c>
      <c r="B329" s="1" t="s">
        <v>212</v>
      </c>
      <c r="C329" s="1" t="s">
        <v>215</v>
      </c>
      <c r="D329">
        <v>2010</v>
      </c>
      <c r="E329">
        <v>12</v>
      </c>
      <c r="F329">
        <v>162</v>
      </c>
    </row>
    <row r="330" spans="1:6" x14ac:dyDescent="0.2">
      <c r="A330" s="1" t="s">
        <v>211</v>
      </c>
      <c r="B330" s="1" t="s">
        <v>212</v>
      </c>
      <c r="C330" s="1" t="s">
        <v>215</v>
      </c>
      <c r="D330">
        <v>2011</v>
      </c>
      <c r="E330">
        <v>1</v>
      </c>
      <c r="F330">
        <v>160</v>
      </c>
    </row>
    <row r="331" spans="1:6" x14ac:dyDescent="0.2">
      <c r="A331" s="1" t="s">
        <v>211</v>
      </c>
      <c r="B331" s="1" t="s">
        <v>212</v>
      </c>
      <c r="C331" s="1" t="s">
        <v>215</v>
      </c>
      <c r="D331">
        <v>2011</v>
      </c>
      <c r="E331">
        <v>2</v>
      </c>
      <c r="F331">
        <v>159</v>
      </c>
    </row>
    <row r="332" spans="1:6" x14ac:dyDescent="0.2">
      <c r="A332" s="1" t="s">
        <v>211</v>
      </c>
      <c r="B332" s="1" t="s">
        <v>212</v>
      </c>
      <c r="C332" s="1" t="s">
        <v>215</v>
      </c>
      <c r="D332">
        <v>2011</v>
      </c>
      <c r="E332">
        <v>3</v>
      </c>
      <c r="F332">
        <v>148</v>
      </c>
    </row>
    <row r="333" spans="1:6" x14ac:dyDescent="0.2">
      <c r="A333" s="1" t="s">
        <v>211</v>
      </c>
      <c r="B333" s="1" t="s">
        <v>212</v>
      </c>
      <c r="C333" s="1" t="s">
        <v>215</v>
      </c>
      <c r="D333">
        <v>2011</v>
      </c>
      <c r="E333">
        <v>4</v>
      </c>
      <c r="F333">
        <v>147</v>
      </c>
    </row>
    <row r="334" spans="1:6" x14ac:dyDescent="0.2">
      <c r="A334" s="1" t="s">
        <v>211</v>
      </c>
      <c r="B334" s="1" t="s">
        <v>212</v>
      </c>
      <c r="C334" s="1" t="s">
        <v>215</v>
      </c>
      <c r="D334">
        <v>2011</v>
      </c>
      <c r="E334">
        <v>5</v>
      </c>
      <c r="F334">
        <v>144</v>
      </c>
    </row>
    <row r="335" spans="1:6" x14ac:dyDescent="0.2">
      <c r="A335" s="1" t="s">
        <v>211</v>
      </c>
      <c r="B335" s="1" t="s">
        <v>212</v>
      </c>
      <c r="C335" s="1" t="s">
        <v>215</v>
      </c>
      <c r="D335">
        <v>2011</v>
      </c>
      <c r="E335">
        <v>6</v>
      </c>
      <c r="F335">
        <v>147</v>
      </c>
    </row>
    <row r="336" spans="1:6" x14ac:dyDescent="0.2">
      <c r="A336" s="1" t="s">
        <v>211</v>
      </c>
      <c r="B336" s="1" t="s">
        <v>212</v>
      </c>
      <c r="C336" s="1" t="s">
        <v>215</v>
      </c>
      <c r="D336">
        <v>2011</v>
      </c>
      <c r="E336">
        <v>7</v>
      </c>
      <c r="F336">
        <v>148</v>
      </c>
    </row>
    <row r="337" spans="1:6" x14ac:dyDescent="0.2">
      <c r="A337" s="1" t="s">
        <v>211</v>
      </c>
      <c r="B337" s="1" t="s">
        <v>212</v>
      </c>
      <c r="C337" s="1" t="s">
        <v>215</v>
      </c>
      <c r="D337">
        <v>2011</v>
      </c>
      <c r="E337">
        <v>8</v>
      </c>
      <c r="F337">
        <v>149</v>
      </c>
    </row>
    <row r="338" spans="1:6" x14ac:dyDescent="0.2">
      <c r="A338" s="1" t="s">
        <v>211</v>
      </c>
      <c r="B338" s="1" t="s">
        <v>212</v>
      </c>
      <c r="C338" s="1" t="s">
        <v>215</v>
      </c>
      <c r="D338">
        <v>2011</v>
      </c>
      <c r="E338">
        <v>9</v>
      </c>
      <c r="F338">
        <v>151</v>
      </c>
    </row>
    <row r="339" spans="1:6" x14ac:dyDescent="0.2">
      <c r="A339" s="1" t="s">
        <v>211</v>
      </c>
      <c r="B339" s="1" t="s">
        <v>212</v>
      </c>
      <c r="C339" s="1" t="s">
        <v>215</v>
      </c>
      <c r="D339">
        <v>2011</v>
      </c>
      <c r="E339">
        <v>10</v>
      </c>
      <c r="F339">
        <v>156</v>
      </c>
    </row>
    <row r="340" spans="1:6" x14ac:dyDescent="0.2">
      <c r="A340" s="1" t="s">
        <v>211</v>
      </c>
      <c r="B340" s="1" t="s">
        <v>212</v>
      </c>
      <c r="C340" s="1" t="s">
        <v>215</v>
      </c>
      <c r="D340">
        <v>2011</v>
      </c>
      <c r="E340">
        <v>11</v>
      </c>
      <c r="F340">
        <v>159</v>
      </c>
    </row>
    <row r="341" spans="1:6" x14ac:dyDescent="0.2">
      <c r="A341" s="1" t="s">
        <v>211</v>
      </c>
      <c r="B341" s="1" t="s">
        <v>212</v>
      </c>
      <c r="C341" s="1" t="s">
        <v>215</v>
      </c>
      <c r="D341">
        <v>2011</v>
      </c>
      <c r="E341">
        <v>12</v>
      </c>
      <c r="F341">
        <v>155</v>
      </c>
    </row>
    <row r="342" spans="1:6" x14ac:dyDescent="0.2">
      <c r="A342" s="1" t="s">
        <v>211</v>
      </c>
      <c r="B342" s="1" t="s">
        <v>212</v>
      </c>
      <c r="C342" s="1" t="s">
        <v>215</v>
      </c>
      <c r="D342">
        <v>2012</v>
      </c>
      <c r="E342">
        <v>1</v>
      </c>
      <c r="F342">
        <v>152</v>
      </c>
    </row>
    <row r="343" spans="1:6" x14ac:dyDescent="0.2">
      <c r="A343" s="1" t="s">
        <v>211</v>
      </c>
      <c r="B343" s="1" t="s">
        <v>212</v>
      </c>
      <c r="C343" s="1" t="s">
        <v>215</v>
      </c>
      <c r="D343">
        <v>2012</v>
      </c>
      <c r="E343">
        <v>2</v>
      </c>
      <c r="F343">
        <v>150</v>
      </c>
    </row>
    <row r="344" spans="1:6" x14ac:dyDescent="0.2">
      <c r="A344" s="1" t="s">
        <v>211</v>
      </c>
      <c r="B344" s="1" t="s">
        <v>212</v>
      </c>
      <c r="C344" s="1" t="s">
        <v>215</v>
      </c>
      <c r="D344">
        <v>2012</v>
      </c>
      <c r="E344">
        <v>3</v>
      </c>
      <c r="F344">
        <v>157</v>
      </c>
    </row>
    <row r="345" spans="1:6" x14ac:dyDescent="0.2">
      <c r="A345" s="1" t="s">
        <v>211</v>
      </c>
      <c r="B345" s="1" t="s">
        <v>212</v>
      </c>
      <c r="C345" s="1" t="s">
        <v>215</v>
      </c>
      <c r="D345">
        <v>2012</v>
      </c>
      <c r="E345">
        <v>4</v>
      </c>
      <c r="F345">
        <v>159</v>
      </c>
    </row>
    <row r="346" spans="1:6" x14ac:dyDescent="0.2">
      <c r="A346" s="1" t="s">
        <v>211</v>
      </c>
      <c r="B346" s="1" t="s">
        <v>212</v>
      </c>
      <c r="C346" s="1" t="s">
        <v>215</v>
      </c>
      <c r="D346">
        <v>2012</v>
      </c>
      <c r="E346">
        <v>5</v>
      </c>
      <c r="F346">
        <v>164</v>
      </c>
    </row>
    <row r="347" spans="1:6" x14ac:dyDescent="0.2">
      <c r="A347" s="1" t="s">
        <v>211</v>
      </c>
      <c r="B347" s="1" t="s">
        <v>212</v>
      </c>
      <c r="C347" s="1" t="s">
        <v>215</v>
      </c>
      <c r="D347">
        <v>2012</v>
      </c>
      <c r="E347">
        <v>6</v>
      </c>
      <c r="F347">
        <v>161</v>
      </c>
    </row>
    <row r="348" spans="1:6" x14ac:dyDescent="0.2">
      <c r="A348" s="1" t="s">
        <v>211</v>
      </c>
      <c r="B348" s="1" t="s">
        <v>212</v>
      </c>
      <c r="C348" s="1" t="s">
        <v>215</v>
      </c>
      <c r="D348">
        <v>2012</v>
      </c>
      <c r="E348">
        <v>7</v>
      </c>
      <c r="F348">
        <v>161</v>
      </c>
    </row>
    <row r="349" spans="1:6" x14ac:dyDescent="0.2">
      <c r="A349" s="1" t="s">
        <v>211</v>
      </c>
      <c r="B349" s="1" t="s">
        <v>212</v>
      </c>
      <c r="C349" s="1" t="s">
        <v>215</v>
      </c>
      <c r="D349">
        <v>2012</v>
      </c>
      <c r="E349">
        <v>8</v>
      </c>
      <c r="F349">
        <v>162</v>
      </c>
    </row>
    <row r="350" spans="1:6" x14ac:dyDescent="0.2">
      <c r="A350" s="1" t="s">
        <v>211</v>
      </c>
      <c r="B350" s="1" t="s">
        <v>212</v>
      </c>
      <c r="C350" s="1" t="s">
        <v>215</v>
      </c>
      <c r="D350">
        <v>2012</v>
      </c>
      <c r="E350">
        <v>9</v>
      </c>
      <c r="F350">
        <v>159</v>
      </c>
    </row>
    <row r="351" spans="1:6" x14ac:dyDescent="0.2">
      <c r="A351" s="1" t="s">
        <v>211</v>
      </c>
      <c r="B351" s="1" t="s">
        <v>212</v>
      </c>
      <c r="C351" s="1" t="s">
        <v>215</v>
      </c>
      <c r="D351">
        <v>2012</v>
      </c>
      <c r="E351">
        <v>10</v>
      </c>
      <c r="F351">
        <v>153</v>
      </c>
    </row>
    <row r="352" spans="1:6" x14ac:dyDescent="0.2">
      <c r="A352" s="1" t="s">
        <v>211</v>
      </c>
      <c r="B352" s="1" t="s">
        <v>212</v>
      </c>
      <c r="C352" s="1" t="s">
        <v>215</v>
      </c>
      <c r="D352">
        <v>2012</v>
      </c>
      <c r="E352">
        <v>11</v>
      </c>
      <c r="F352">
        <v>148</v>
      </c>
    </row>
    <row r="353" spans="1:6" x14ac:dyDescent="0.2">
      <c r="A353" s="1" t="s">
        <v>211</v>
      </c>
      <c r="B353" s="1" t="s">
        <v>212</v>
      </c>
      <c r="C353" s="1" t="s">
        <v>215</v>
      </c>
      <c r="D353">
        <v>2012</v>
      </c>
      <c r="E353">
        <v>12</v>
      </c>
      <c r="F353">
        <v>150</v>
      </c>
    </row>
    <row r="354" spans="1:6" x14ac:dyDescent="0.2">
      <c r="A354" s="1" t="s">
        <v>211</v>
      </c>
      <c r="B354" s="1" t="s">
        <v>212</v>
      </c>
      <c r="C354" s="1" t="s">
        <v>215</v>
      </c>
      <c r="D354">
        <v>2013</v>
      </c>
      <c r="E354">
        <v>1</v>
      </c>
      <c r="F354">
        <v>155</v>
      </c>
    </row>
    <row r="355" spans="1:6" x14ac:dyDescent="0.2">
      <c r="A355" s="1" t="s">
        <v>211</v>
      </c>
      <c r="B355" s="1" t="s">
        <v>212</v>
      </c>
      <c r="C355" s="1" t="s">
        <v>215</v>
      </c>
      <c r="D355">
        <v>2013</v>
      </c>
      <c r="E355">
        <v>2</v>
      </c>
      <c r="F355">
        <v>153</v>
      </c>
    </row>
    <row r="356" spans="1:6" x14ac:dyDescent="0.2">
      <c r="A356" s="1" t="s">
        <v>211</v>
      </c>
      <c r="B356" s="1" t="s">
        <v>212</v>
      </c>
      <c r="C356" s="1" t="s">
        <v>215</v>
      </c>
      <c r="D356">
        <v>2013</v>
      </c>
      <c r="E356">
        <v>3</v>
      </c>
      <c r="F356">
        <v>155</v>
      </c>
    </row>
    <row r="357" spans="1:6" x14ac:dyDescent="0.2">
      <c r="A357" s="1" t="s">
        <v>211</v>
      </c>
      <c r="B357" s="1" t="s">
        <v>212</v>
      </c>
      <c r="C357" s="1" t="s">
        <v>215</v>
      </c>
      <c r="D357">
        <v>2013</v>
      </c>
      <c r="E357">
        <v>4</v>
      </c>
      <c r="F357">
        <v>154</v>
      </c>
    </row>
    <row r="358" spans="1:6" x14ac:dyDescent="0.2">
      <c r="A358" s="1" t="s">
        <v>211</v>
      </c>
      <c r="B358" s="1" t="s">
        <v>212</v>
      </c>
      <c r="C358" s="1" t="s">
        <v>215</v>
      </c>
      <c r="D358">
        <v>2013</v>
      </c>
      <c r="E358">
        <v>5</v>
      </c>
      <c r="F358">
        <v>156</v>
      </c>
    </row>
    <row r="359" spans="1:6" x14ac:dyDescent="0.2">
      <c r="A359" s="1" t="s">
        <v>211</v>
      </c>
      <c r="B359" s="1" t="s">
        <v>212</v>
      </c>
      <c r="C359" s="1" t="s">
        <v>215</v>
      </c>
      <c r="D359">
        <v>2013</v>
      </c>
      <c r="E359">
        <v>6</v>
      </c>
      <c r="F359">
        <v>148</v>
      </c>
    </row>
    <row r="360" spans="1:6" x14ac:dyDescent="0.2">
      <c r="A360" s="1" t="s">
        <v>211</v>
      </c>
      <c r="B360" s="1" t="s">
        <v>212</v>
      </c>
      <c r="C360" s="1" t="s">
        <v>215</v>
      </c>
      <c r="D360">
        <v>2013</v>
      </c>
      <c r="E360">
        <v>7</v>
      </c>
      <c r="F360">
        <v>152</v>
      </c>
    </row>
    <row r="361" spans="1:6" x14ac:dyDescent="0.2">
      <c r="A361" s="1" t="s">
        <v>211</v>
      </c>
      <c r="B361" s="1" t="s">
        <v>212</v>
      </c>
      <c r="C361" s="1" t="s">
        <v>215</v>
      </c>
      <c r="D361">
        <v>2013</v>
      </c>
      <c r="E361">
        <v>8</v>
      </c>
      <c r="F361">
        <v>148</v>
      </c>
    </row>
    <row r="362" spans="1:6" x14ac:dyDescent="0.2">
      <c r="A362" s="1" t="s">
        <v>211</v>
      </c>
      <c r="B362" s="1" t="s">
        <v>212</v>
      </c>
      <c r="C362" s="1" t="s">
        <v>215</v>
      </c>
      <c r="D362">
        <v>2013</v>
      </c>
      <c r="E362">
        <v>9</v>
      </c>
      <c r="F362">
        <v>143</v>
      </c>
    </row>
    <row r="363" spans="1:6" x14ac:dyDescent="0.2">
      <c r="A363" s="1" t="s">
        <v>211</v>
      </c>
      <c r="B363" s="1" t="s">
        <v>212</v>
      </c>
      <c r="C363" s="1" t="s">
        <v>215</v>
      </c>
      <c r="D363">
        <v>2013</v>
      </c>
      <c r="E363">
        <v>10</v>
      </c>
      <c r="F363">
        <v>143</v>
      </c>
    </row>
    <row r="364" spans="1:6" x14ac:dyDescent="0.2">
      <c r="A364" s="1" t="s">
        <v>211</v>
      </c>
      <c r="B364" s="1" t="s">
        <v>212</v>
      </c>
      <c r="C364" s="1" t="s">
        <v>215</v>
      </c>
      <c r="D364">
        <v>2013</v>
      </c>
      <c r="E364">
        <v>11</v>
      </c>
      <c r="F364">
        <v>141</v>
      </c>
    </row>
    <row r="365" spans="1:6" x14ac:dyDescent="0.2">
      <c r="A365" s="1" t="s">
        <v>211</v>
      </c>
      <c r="B365" s="1" t="s">
        <v>212</v>
      </c>
      <c r="C365" s="1" t="s">
        <v>215</v>
      </c>
      <c r="D365">
        <v>2013</v>
      </c>
      <c r="E365">
        <v>12</v>
      </c>
      <c r="F365">
        <v>144</v>
      </c>
    </row>
    <row r="366" spans="1:6" x14ac:dyDescent="0.2">
      <c r="A366" s="1" t="s">
        <v>211</v>
      </c>
      <c r="B366" s="1" t="s">
        <v>212</v>
      </c>
      <c r="C366" s="1" t="s">
        <v>215</v>
      </c>
      <c r="D366">
        <v>2014</v>
      </c>
      <c r="E366">
        <v>1</v>
      </c>
      <c r="F366">
        <v>137</v>
      </c>
    </row>
    <row r="367" spans="1:6" x14ac:dyDescent="0.2">
      <c r="A367" s="1" t="s">
        <v>211</v>
      </c>
      <c r="B367" s="1" t="s">
        <v>212</v>
      </c>
      <c r="C367" s="1" t="s">
        <v>215</v>
      </c>
      <c r="D367">
        <v>2014</v>
      </c>
      <c r="E367">
        <v>2</v>
      </c>
      <c r="F367">
        <v>139</v>
      </c>
    </row>
    <row r="368" spans="1:6" x14ac:dyDescent="0.2">
      <c r="A368" s="1" t="s">
        <v>211</v>
      </c>
      <c r="B368" s="1" t="s">
        <v>212</v>
      </c>
      <c r="C368" s="1" t="s">
        <v>215</v>
      </c>
      <c r="D368">
        <v>2014</v>
      </c>
      <c r="E368">
        <v>3</v>
      </c>
      <c r="F368">
        <v>134</v>
      </c>
    </row>
    <row r="369" spans="1:6" x14ac:dyDescent="0.2">
      <c r="A369" s="1" t="s">
        <v>211</v>
      </c>
      <c r="B369" s="1" t="s">
        <v>212</v>
      </c>
      <c r="C369" s="1" t="s">
        <v>215</v>
      </c>
      <c r="D369">
        <v>2014</v>
      </c>
      <c r="E369">
        <v>4</v>
      </c>
      <c r="F369">
        <v>132</v>
      </c>
    </row>
    <row r="370" spans="1:6" x14ac:dyDescent="0.2">
      <c r="A370" s="1" t="s">
        <v>211</v>
      </c>
      <c r="B370" s="1" t="s">
        <v>212</v>
      </c>
      <c r="C370" s="1" t="s">
        <v>215</v>
      </c>
      <c r="D370">
        <v>2014</v>
      </c>
      <c r="E370">
        <v>5</v>
      </c>
      <c r="F370">
        <v>135</v>
      </c>
    </row>
    <row r="371" spans="1:6" x14ac:dyDescent="0.2">
      <c r="A371" s="1" t="s">
        <v>211</v>
      </c>
      <c r="B371" s="1" t="s">
        <v>212</v>
      </c>
      <c r="C371" s="1" t="s">
        <v>215</v>
      </c>
      <c r="D371">
        <v>2014</v>
      </c>
      <c r="E371">
        <v>6</v>
      </c>
      <c r="F371">
        <v>139</v>
      </c>
    </row>
    <row r="372" spans="1:6" x14ac:dyDescent="0.2">
      <c r="A372" s="1" t="s">
        <v>211</v>
      </c>
      <c r="B372" s="1" t="s">
        <v>212</v>
      </c>
      <c r="C372" s="1" t="s">
        <v>215</v>
      </c>
      <c r="D372">
        <v>2014</v>
      </c>
      <c r="E372">
        <v>7</v>
      </c>
      <c r="F372">
        <v>141</v>
      </c>
    </row>
    <row r="373" spans="1:6" x14ac:dyDescent="0.2">
      <c r="A373" s="1" t="s">
        <v>211</v>
      </c>
      <c r="B373" s="1" t="s">
        <v>212</v>
      </c>
      <c r="C373" s="1" t="s">
        <v>215</v>
      </c>
      <c r="D373">
        <v>2014</v>
      </c>
      <c r="E373">
        <v>8</v>
      </c>
      <c r="F373">
        <v>142</v>
      </c>
    </row>
    <row r="374" spans="1:6" x14ac:dyDescent="0.2">
      <c r="A374" s="1" t="s">
        <v>211</v>
      </c>
      <c r="B374" s="1" t="s">
        <v>212</v>
      </c>
      <c r="C374" s="1" t="s">
        <v>215</v>
      </c>
      <c r="D374">
        <v>2014</v>
      </c>
      <c r="E374">
        <v>9</v>
      </c>
      <c r="F374">
        <v>137</v>
      </c>
    </row>
    <row r="375" spans="1:6" x14ac:dyDescent="0.2">
      <c r="A375" s="1" t="s">
        <v>211</v>
      </c>
      <c r="B375" s="1" t="s">
        <v>212</v>
      </c>
      <c r="C375" s="1" t="s">
        <v>215</v>
      </c>
      <c r="D375">
        <v>2014</v>
      </c>
      <c r="E375">
        <v>10</v>
      </c>
      <c r="F375">
        <v>139</v>
      </c>
    </row>
    <row r="376" spans="1:6" x14ac:dyDescent="0.2">
      <c r="A376" s="1" t="s">
        <v>211</v>
      </c>
      <c r="B376" s="1" t="s">
        <v>212</v>
      </c>
      <c r="C376" s="1" t="s">
        <v>215</v>
      </c>
      <c r="D376">
        <v>2014</v>
      </c>
      <c r="E376">
        <v>11</v>
      </c>
      <c r="F376">
        <v>140</v>
      </c>
    </row>
    <row r="377" spans="1:6" x14ac:dyDescent="0.2">
      <c r="A377" s="1" t="s">
        <v>211</v>
      </c>
      <c r="B377" s="1" t="s">
        <v>212</v>
      </c>
      <c r="C377" s="1" t="s">
        <v>215</v>
      </c>
      <c r="D377">
        <v>2014</v>
      </c>
      <c r="E377">
        <v>12</v>
      </c>
      <c r="F377">
        <v>138</v>
      </c>
    </row>
    <row r="378" spans="1:6" x14ac:dyDescent="0.2">
      <c r="A378" s="1" t="s">
        <v>211</v>
      </c>
      <c r="B378" s="1" t="s">
        <v>212</v>
      </c>
      <c r="C378" s="1" t="s">
        <v>215</v>
      </c>
      <c r="D378">
        <v>2015</v>
      </c>
      <c r="E378">
        <v>1</v>
      </c>
      <c r="F378">
        <v>134</v>
      </c>
    </row>
    <row r="379" spans="1:6" x14ac:dyDescent="0.2">
      <c r="A379" s="1" t="s">
        <v>211</v>
      </c>
      <c r="B379" s="1" t="s">
        <v>212</v>
      </c>
      <c r="C379" s="1" t="s">
        <v>215</v>
      </c>
      <c r="D379">
        <v>2015</v>
      </c>
      <c r="E379">
        <v>2</v>
      </c>
      <c r="F379">
        <v>135</v>
      </c>
    </row>
    <row r="380" spans="1:6" x14ac:dyDescent="0.2">
      <c r="A380" s="1" t="s">
        <v>211</v>
      </c>
      <c r="B380" s="1" t="s">
        <v>212</v>
      </c>
      <c r="C380" s="1" t="s">
        <v>215</v>
      </c>
      <c r="D380">
        <v>2015</v>
      </c>
      <c r="E380">
        <v>3</v>
      </c>
      <c r="F380">
        <v>141</v>
      </c>
    </row>
    <row r="381" spans="1:6" x14ac:dyDescent="0.2">
      <c r="A381" s="1" t="s">
        <v>211</v>
      </c>
      <c r="B381" s="1" t="s">
        <v>212</v>
      </c>
      <c r="C381" s="1" t="s">
        <v>215</v>
      </c>
      <c r="D381">
        <v>2015</v>
      </c>
      <c r="E381">
        <v>4</v>
      </c>
      <c r="F381">
        <v>139</v>
      </c>
    </row>
    <row r="382" spans="1:6" x14ac:dyDescent="0.2">
      <c r="A382" s="1" t="s">
        <v>211</v>
      </c>
      <c r="B382" s="1" t="s">
        <v>212</v>
      </c>
      <c r="C382" s="1" t="s">
        <v>215</v>
      </c>
      <c r="D382">
        <v>2015</v>
      </c>
      <c r="E382">
        <v>5</v>
      </c>
      <c r="F382">
        <v>135</v>
      </c>
    </row>
    <row r="383" spans="1:6" x14ac:dyDescent="0.2">
      <c r="A383" s="1" t="s">
        <v>211</v>
      </c>
      <c r="B383" s="1" t="s">
        <v>212</v>
      </c>
      <c r="C383" s="1" t="s">
        <v>215</v>
      </c>
      <c r="D383">
        <v>2015</v>
      </c>
      <c r="E383">
        <v>6</v>
      </c>
      <c r="F383">
        <v>128</v>
      </c>
    </row>
    <row r="384" spans="1:6" x14ac:dyDescent="0.2">
      <c r="A384" s="1" t="s">
        <v>211</v>
      </c>
      <c r="B384" s="1" t="s">
        <v>212</v>
      </c>
      <c r="C384" s="1" t="s">
        <v>215</v>
      </c>
      <c r="D384">
        <v>2015</v>
      </c>
      <c r="E384">
        <v>7</v>
      </c>
      <c r="F384">
        <v>128</v>
      </c>
    </row>
    <row r="385" spans="1:6" x14ac:dyDescent="0.2">
      <c r="A385" s="1" t="s">
        <v>211</v>
      </c>
      <c r="B385" s="1" t="s">
        <v>212</v>
      </c>
      <c r="C385" s="1" t="s">
        <v>215</v>
      </c>
      <c r="D385">
        <v>2015</v>
      </c>
      <c r="E385">
        <v>8</v>
      </c>
      <c r="F385">
        <v>125</v>
      </c>
    </row>
    <row r="386" spans="1:6" x14ac:dyDescent="0.2">
      <c r="A386" s="1" t="s">
        <v>211</v>
      </c>
      <c r="B386" s="1" t="s">
        <v>212</v>
      </c>
      <c r="C386" s="1" t="s">
        <v>215</v>
      </c>
      <c r="D386">
        <v>2015</v>
      </c>
      <c r="E386">
        <v>9</v>
      </c>
      <c r="F386">
        <v>124</v>
      </c>
    </row>
    <row r="387" spans="1:6" x14ac:dyDescent="0.2">
      <c r="A387" s="1" t="s">
        <v>211</v>
      </c>
      <c r="B387" s="1" t="s">
        <v>212</v>
      </c>
      <c r="C387" s="1" t="s">
        <v>215</v>
      </c>
      <c r="D387">
        <v>2015</v>
      </c>
      <c r="E387">
        <v>10</v>
      </c>
      <c r="F387">
        <v>123</v>
      </c>
    </row>
    <row r="388" spans="1:6" x14ac:dyDescent="0.2">
      <c r="A388" s="1" t="s">
        <v>211</v>
      </c>
      <c r="B388" s="1" t="s">
        <v>212</v>
      </c>
      <c r="C388" s="1" t="s">
        <v>215</v>
      </c>
      <c r="D388">
        <v>2015</v>
      </c>
      <c r="E388">
        <v>11</v>
      </c>
      <c r="F388">
        <v>126</v>
      </c>
    </row>
    <row r="389" spans="1:6" x14ac:dyDescent="0.2">
      <c r="A389" s="1" t="s">
        <v>211</v>
      </c>
      <c r="B389" s="1" t="s">
        <v>212</v>
      </c>
      <c r="C389" s="1" t="s">
        <v>215</v>
      </c>
      <c r="D389">
        <v>2015</v>
      </c>
      <c r="E389">
        <v>12</v>
      </c>
      <c r="F389">
        <v>124</v>
      </c>
    </row>
    <row r="390" spans="1:6" x14ac:dyDescent="0.2">
      <c r="A390" s="1" t="s">
        <v>211</v>
      </c>
      <c r="B390" s="1" t="s">
        <v>212</v>
      </c>
      <c r="C390" s="1" t="s">
        <v>215</v>
      </c>
      <c r="D390">
        <v>2016</v>
      </c>
      <c r="E390">
        <v>1</v>
      </c>
      <c r="F390">
        <v>124</v>
      </c>
    </row>
    <row r="391" spans="1:6" x14ac:dyDescent="0.2">
      <c r="A391" s="1" t="s">
        <v>211</v>
      </c>
      <c r="B391" s="1" t="s">
        <v>212</v>
      </c>
      <c r="C391" s="1" t="s">
        <v>215</v>
      </c>
      <c r="D391">
        <v>2016</v>
      </c>
      <c r="E391">
        <v>2</v>
      </c>
      <c r="F391">
        <v>125</v>
      </c>
    </row>
    <row r="392" spans="1:6" x14ac:dyDescent="0.2">
      <c r="A392" s="1" t="s">
        <v>211</v>
      </c>
      <c r="B392" s="1" t="s">
        <v>212</v>
      </c>
      <c r="C392" s="1" t="s">
        <v>215</v>
      </c>
      <c r="D392">
        <v>2016</v>
      </c>
      <c r="E392">
        <v>3</v>
      </c>
      <c r="F392">
        <v>125</v>
      </c>
    </row>
    <row r="393" spans="1:6" x14ac:dyDescent="0.2">
      <c r="A393" s="1" t="s">
        <v>211</v>
      </c>
      <c r="B393" s="1" t="s">
        <v>212</v>
      </c>
      <c r="C393" s="1" t="s">
        <v>215</v>
      </c>
      <c r="D393">
        <v>2016</v>
      </c>
      <c r="E393">
        <v>4</v>
      </c>
      <c r="F393">
        <v>124</v>
      </c>
    </row>
    <row r="394" spans="1:6" x14ac:dyDescent="0.2">
      <c r="A394" s="1" t="s">
        <v>211</v>
      </c>
      <c r="B394" s="1" t="s">
        <v>212</v>
      </c>
      <c r="C394" s="1" t="s">
        <v>215</v>
      </c>
      <c r="D394">
        <v>2016</v>
      </c>
      <c r="E394">
        <v>5</v>
      </c>
      <c r="F394">
        <v>124</v>
      </c>
    </row>
    <row r="395" spans="1:6" x14ac:dyDescent="0.2">
      <c r="A395" s="1" t="s">
        <v>211</v>
      </c>
      <c r="B395" s="1" t="s">
        <v>212</v>
      </c>
      <c r="C395" s="1" t="s">
        <v>215</v>
      </c>
      <c r="D395">
        <v>2016</v>
      </c>
      <c r="E395">
        <v>6</v>
      </c>
      <c r="F395">
        <v>121</v>
      </c>
    </row>
    <row r="396" spans="1:6" x14ac:dyDescent="0.2">
      <c r="A396" s="1" t="s">
        <v>211</v>
      </c>
      <c r="B396" s="1" t="s">
        <v>212</v>
      </c>
      <c r="C396" s="1" t="s">
        <v>215</v>
      </c>
      <c r="D396">
        <v>2016</v>
      </c>
      <c r="E396">
        <v>7</v>
      </c>
      <c r="F396">
        <v>122</v>
      </c>
    </row>
    <row r="397" spans="1:6" x14ac:dyDescent="0.2">
      <c r="A397" s="1" t="s">
        <v>211</v>
      </c>
      <c r="B397" s="1" t="s">
        <v>212</v>
      </c>
      <c r="C397" s="1" t="s">
        <v>215</v>
      </c>
      <c r="D397">
        <v>2016</v>
      </c>
      <c r="E397">
        <v>8</v>
      </c>
      <c r="F397">
        <v>125</v>
      </c>
    </row>
    <row r="398" spans="1:6" x14ac:dyDescent="0.2">
      <c r="A398" s="1" t="s">
        <v>211</v>
      </c>
      <c r="B398" s="1" t="s">
        <v>212</v>
      </c>
      <c r="C398" s="1" t="s">
        <v>215</v>
      </c>
      <c r="D398">
        <v>2016</v>
      </c>
      <c r="E398">
        <v>9</v>
      </c>
      <c r="F398">
        <v>129</v>
      </c>
    </row>
    <row r="399" spans="1:6" x14ac:dyDescent="0.2">
      <c r="A399" s="1" t="s">
        <v>211</v>
      </c>
      <c r="B399" s="1" t="s">
        <v>212</v>
      </c>
      <c r="C399" s="1" t="s">
        <v>215</v>
      </c>
      <c r="D399">
        <v>2016</v>
      </c>
      <c r="E399">
        <v>10</v>
      </c>
      <c r="F399">
        <v>125</v>
      </c>
    </row>
    <row r="400" spans="1:6" x14ac:dyDescent="0.2">
      <c r="A400" s="1" t="s">
        <v>211</v>
      </c>
      <c r="B400" s="1" t="s">
        <v>212</v>
      </c>
      <c r="C400" s="1" t="s">
        <v>215</v>
      </c>
      <c r="D400">
        <v>2016</v>
      </c>
      <c r="E400">
        <v>11</v>
      </c>
      <c r="F400">
        <v>120</v>
      </c>
    </row>
    <row r="401" spans="1:6" x14ac:dyDescent="0.2">
      <c r="A401" s="1" t="s">
        <v>211</v>
      </c>
      <c r="B401" s="1" t="s">
        <v>212</v>
      </c>
      <c r="C401" s="1" t="s">
        <v>215</v>
      </c>
      <c r="D401">
        <v>2016</v>
      </c>
      <c r="E401">
        <v>12</v>
      </c>
      <c r="F401">
        <v>118</v>
      </c>
    </row>
    <row r="402" spans="1:6" x14ac:dyDescent="0.2">
      <c r="A402" s="1" t="s">
        <v>211</v>
      </c>
      <c r="B402" s="1" t="s">
        <v>212</v>
      </c>
      <c r="C402" s="1" t="s">
        <v>215</v>
      </c>
      <c r="D402">
        <v>2017</v>
      </c>
      <c r="E402">
        <v>1</v>
      </c>
      <c r="F402">
        <v>123</v>
      </c>
    </row>
    <row r="403" spans="1:6" x14ac:dyDescent="0.2">
      <c r="A403" s="1" t="s">
        <v>211</v>
      </c>
      <c r="B403" s="1" t="s">
        <v>212</v>
      </c>
      <c r="C403" s="1" t="s">
        <v>215</v>
      </c>
      <c r="D403">
        <v>2017</v>
      </c>
      <c r="E403">
        <v>2</v>
      </c>
      <c r="F403">
        <v>126</v>
      </c>
    </row>
    <row r="404" spans="1:6" x14ac:dyDescent="0.2">
      <c r="A404" s="1" t="s">
        <v>211</v>
      </c>
      <c r="B404" s="1" t="s">
        <v>212</v>
      </c>
      <c r="C404" s="1" t="s">
        <v>215</v>
      </c>
      <c r="D404">
        <v>2017</v>
      </c>
      <c r="E404">
        <v>3</v>
      </c>
      <c r="F404">
        <v>120</v>
      </c>
    </row>
    <row r="405" spans="1:6" x14ac:dyDescent="0.2">
      <c r="A405" s="1" t="s">
        <v>211</v>
      </c>
      <c r="B405" s="1" t="s">
        <v>212</v>
      </c>
      <c r="C405" s="1" t="s">
        <v>215</v>
      </c>
      <c r="D405">
        <v>2017</v>
      </c>
      <c r="E405">
        <v>4</v>
      </c>
      <c r="F405">
        <v>115</v>
      </c>
    </row>
    <row r="406" spans="1:6" x14ac:dyDescent="0.2">
      <c r="A406" s="1" t="s">
        <v>211</v>
      </c>
      <c r="B406" s="1" t="s">
        <v>212</v>
      </c>
      <c r="C406" s="1" t="s">
        <v>215</v>
      </c>
      <c r="D406">
        <v>2017</v>
      </c>
      <c r="E406">
        <v>5</v>
      </c>
      <c r="F406">
        <v>117</v>
      </c>
    </row>
    <row r="407" spans="1:6" x14ac:dyDescent="0.2">
      <c r="A407" s="1" t="s">
        <v>211</v>
      </c>
      <c r="B407" s="1" t="s">
        <v>212</v>
      </c>
      <c r="C407" s="1" t="s">
        <v>215</v>
      </c>
      <c r="D407">
        <v>2017</v>
      </c>
      <c r="E407">
        <v>6</v>
      </c>
      <c r="F407">
        <v>119</v>
      </c>
    </row>
    <row r="408" spans="1:6" x14ac:dyDescent="0.2">
      <c r="A408" s="1" t="s">
        <v>211</v>
      </c>
      <c r="B408" s="1" t="s">
        <v>212</v>
      </c>
      <c r="C408" s="1" t="s">
        <v>215</v>
      </c>
      <c r="D408">
        <v>2017</v>
      </c>
      <c r="E408">
        <v>7</v>
      </c>
      <c r="F408">
        <v>118</v>
      </c>
    </row>
    <row r="409" spans="1:6" x14ac:dyDescent="0.2">
      <c r="A409" s="1" t="s">
        <v>211</v>
      </c>
      <c r="B409" s="1" t="s">
        <v>212</v>
      </c>
      <c r="C409" s="1" t="s">
        <v>215</v>
      </c>
      <c r="D409">
        <v>2017</v>
      </c>
      <c r="E409">
        <v>8</v>
      </c>
      <c r="F409">
        <v>120</v>
      </c>
    </row>
    <row r="410" spans="1:6" x14ac:dyDescent="0.2">
      <c r="A410" s="1" t="s">
        <v>211</v>
      </c>
      <c r="B410" s="1" t="s">
        <v>212</v>
      </c>
      <c r="C410" s="1" t="s">
        <v>215</v>
      </c>
      <c r="D410">
        <v>2017</v>
      </c>
      <c r="E410">
        <v>9</v>
      </c>
      <c r="F410">
        <v>118</v>
      </c>
    </row>
    <row r="411" spans="1:6" x14ac:dyDescent="0.2">
      <c r="A411" s="1" t="s">
        <v>211</v>
      </c>
      <c r="B411" s="1" t="s">
        <v>212</v>
      </c>
      <c r="C411" s="1" t="s">
        <v>215</v>
      </c>
      <c r="D411">
        <v>2017</v>
      </c>
      <c r="E411">
        <v>10</v>
      </c>
      <c r="F411">
        <v>115</v>
      </c>
    </row>
    <row r="412" spans="1:6" x14ac:dyDescent="0.2">
      <c r="A412" s="1" t="s">
        <v>211</v>
      </c>
      <c r="B412" s="1" t="s">
        <v>212</v>
      </c>
      <c r="C412" s="1" t="s">
        <v>215</v>
      </c>
      <c r="D412">
        <v>2017</v>
      </c>
      <c r="E412">
        <v>11</v>
      </c>
      <c r="F412">
        <v>111</v>
      </c>
    </row>
    <row r="413" spans="1:6" x14ac:dyDescent="0.2">
      <c r="A413" s="1" t="s">
        <v>211</v>
      </c>
      <c r="B413" s="1" t="s">
        <v>212</v>
      </c>
      <c r="C413" s="1" t="s">
        <v>215</v>
      </c>
      <c r="D413">
        <v>2017</v>
      </c>
      <c r="E413">
        <v>12</v>
      </c>
      <c r="F413">
        <v>110</v>
      </c>
    </row>
    <row r="414" spans="1:6" x14ac:dyDescent="0.2">
      <c r="A414" s="1" t="s">
        <v>211</v>
      </c>
      <c r="B414" s="1" t="s">
        <v>212</v>
      </c>
      <c r="C414" s="1" t="s">
        <v>215</v>
      </c>
      <c r="D414">
        <v>2018</v>
      </c>
      <c r="E414">
        <v>1</v>
      </c>
      <c r="F414">
        <v>106</v>
      </c>
    </row>
    <row r="415" spans="1:6" x14ac:dyDescent="0.2">
      <c r="A415" s="1" t="s">
        <v>211</v>
      </c>
      <c r="B415" s="1" t="s">
        <v>212</v>
      </c>
      <c r="C415" s="1" t="s">
        <v>215</v>
      </c>
      <c r="D415">
        <v>2018</v>
      </c>
      <c r="E415">
        <v>2</v>
      </c>
      <c r="F415">
        <v>108</v>
      </c>
    </row>
    <row r="416" spans="1:6" x14ac:dyDescent="0.2">
      <c r="A416" s="1" t="s">
        <v>211</v>
      </c>
      <c r="B416" s="1" t="s">
        <v>212</v>
      </c>
      <c r="C416" s="1" t="s">
        <v>215</v>
      </c>
      <c r="D416">
        <v>2018</v>
      </c>
      <c r="E416">
        <v>3</v>
      </c>
      <c r="F416">
        <v>105</v>
      </c>
    </row>
    <row r="417" spans="1:6" x14ac:dyDescent="0.2">
      <c r="A417" s="1" t="s">
        <v>211</v>
      </c>
      <c r="B417" s="1" t="s">
        <v>212</v>
      </c>
      <c r="C417" s="1" t="s">
        <v>215</v>
      </c>
      <c r="D417">
        <v>2018</v>
      </c>
      <c r="E417">
        <v>4</v>
      </c>
      <c r="F417">
        <v>108</v>
      </c>
    </row>
    <row r="418" spans="1:6" x14ac:dyDescent="0.2">
      <c r="A418" s="1" t="s">
        <v>211</v>
      </c>
      <c r="B418" s="1" t="s">
        <v>212</v>
      </c>
      <c r="C418" s="1" t="s">
        <v>215</v>
      </c>
      <c r="D418">
        <v>2018</v>
      </c>
      <c r="E418">
        <v>5</v>
      </c>
      <c r="F418">
        <v>109</v>
      </c>
    </row>
    <row r="419" spans="1:6" x14ac:dyDescent="0.2">
      <c r="A419" s="1" t="s">
        <v>211</v>
      </c>
      <c r="B419" s="1" t="s">
        <v>212</v>
      </c>
      <c r="C419" s="1" t="s">
        <v>215</v>
      </c>
      <c r="D419">
        <v>2018</v>
      </c>
      <c r="E419">
        <v>6</v>
      </c>
      <c r="F419">
        <v>108</v>
      </c>
    </row>
    <row r="420" spans="1:6" x14ac:dyDescent="0.2">
      <c r="A420" s="1" t="s">
        <v>211</v>
      </c>
      <c r="B420" s="1" t="s">
        <v>212</v>
      </c>
      <c r="C420" s="1" t="s">
        <v>215</v>
      </c>
      <c r="D420">
        <v>2018</v>
      </c>
      <c r="E420">
        <v>7</v>
      </c>
      <c r="F420">
        <v>108</v>
      </c>
    </row>
    <row r="421" spans="1:6" x14ac:dyDescent="0.2">
      <c r="A421" s="1" t="s">
        <v>211</v>
      </c>
      <c r="B421" s="1" t="s">
        <v>212</v>
      </c>
      <c r="C421" s="1" t="s">
        <v>215</v>
      </c>
      <c r="D421">
        <v>2018</v>
      </c>
      <c r="E421">
        <v>8</v>
      </c>
      <c r="F421">
        <v>102</v>
      </c>
    </row>
    <row r="422" spans="1:6" x14ac:dyDescent="0.2">
      <c r="A422" s="1" t="s">
        <v>211</v>
      </c>
      <c r="B422" s="1" t="s">
        <v>212</v>
      </c>
      <c r="C422" s="1" t="s">
        <v>215</v>
      </c>
      <c r="D422">
        <v>2018</v>
      </c>
      <c r="E422">
        <v>9</v>
      </c>
      <c r="F422">
        <v>104</v>
      </c>
    </row>
    <row r="423" spans="1:6" x14ac:dyDescent="0.2">
      <c r="A423" s="1" t="s">
        <v>211</v>
      </c>
      <c r="B423" s="1" t="s">
        <v>212</v>
      </c>
      <c r="C423" s="1" t="s">
        <v>215</v>
      </c>
      <c r="D423">
        <v>2018</v>
      </c>
      <c r="E423">
        <v>10</v>
      </c>
      <c r="F423">
        <v>101</v>
      </c>
    </row>
    <row r="424" spans="1:6" x14ac:dyDescent="0.2">
      <c r="A424" s="1" t="s">
        <v>211</v>
      </c>
      <c r="B424" s="1" t="s">
        <v>212</v>
      </c>
      <c r="C424" s="1" t="s">
        <v>215</v>
      </c>
      <c r="D424">
        <v>2018</v>
      </c>
      <c r="E424">
        <v>11</v>
      </c>
      <c r="F424">
        <v>112</v>
      </c>
    </row>
    <row r="425" spans="1:6" x14ac:dyDescent="0.2">
      <c r="A425" s="1" t="s">
        <v>211</v>
      </c>
      <c r="B425" s="1" t="s">
        <v>212</v>
      </c>
      <c r="C425" s="1" t="s">
        <v>215</v>
      </c>
      <c r="D425">
        <v>2018</v>
      </c>
      <c r="E425">
        <v>12</v>
      </c>
      <c r="F425">
        <v>109</v>
      </c>
    </row>
    <row r="426" spans="1:6" x14ac:dyDescent="0.2">
      <c r="A426" s="1" t="s">
        <v>211</v>
      </c>
      <c r="B426" s="1" t="s">
        <v>212</v>
      </c>
      <c r="C426" s="1" t="s">
        <v>215</v>
      </c>
      <c r="D426">
        <v>2019</v>
      </c>
      <c r="E426">
        <v>1</v>
      </c>
      <c r="F426">
        <v>110</v>
      </c>
    </row>
    <row r="427" spans="1:6" x14ac:dyDescent="0.2">
      <c r="A427" s="1" t="s">
        <v>211</v>
      </c>
      <c r="B427" s="1" t="s">
        <v>212</v>
      </c>
      <c r="C427" s="1" t="s">
        <v>215</v>
      </c>
      <c r="D427">
        <v>2019</v>
      </c>
      <c r="E427">
        <v>2</v>
      </c>
      <c r="F427">
        <v>107</v>
      </c>
    </row>
    <row r="428" spans="1:6" x14ac:dyDescent="0.2">
      <c r="A428" s="1" t="s">
        <v>211</v>
      </c>
      <c r="B428" s="1" t="s">
        <v>212</v>
      </c>
      <c r="C428" s="1" t="s">
        <v>215</v>
      </c>
      <c r="D428">
        <v>2019</v>
      </c>
      <c r="E428">
        <v>3</v>
      </c>
      <c r="F428">
        <v>112</v>
      </c>
    </row>
    <row r="429" spans="1:6" x14ac:dyDescent="0.2">
      <c r="A429" s="1" t="s">
        <v>211</v>
      </c>
      <c r="B429" s="1" t="s">
        <v>212</v>
      </c>
      <c r="C429" s="1" t="s">
        <v>215</v>
      </c>
      <c r="D429">
        <v>2019</v>
      </c>
      <c r="E429">
        <v>4</v>
      </c>
      <c r="F429">
        <v>112</v>
      </c>
    </row>
    <row r="430" spans="1:6" x14ac:dyDescent="0.2">
      <c r="A430" s="1" t="s">
        <v>211</v>
      </c>
      <c r="B430" s="1" t="s">
        <v>212</v>
      </c>
      <c r="C430" s="1" t="s">
        <v>215</v>
      </c>
      <c r="D430">
        <v>2019</v>
      </c>
      <c r="E430">
        <v>5</v>
      </c>
      <c r="F430">
        <v>108</v>
      </c>
    </row>
    <row r="431" spans="1:6" x14ac:dyDescent="0.2">
      <c r="A431" s="1" t="s">
        <v>211</v>
      </c>
      <c r="B431" s="1" t="s">
        <v>212</v>
      </c>
      <c r="C431" s="1" t="s">
        <v>215</v>
      </c>
      <c r="D431">
        <v>2019</v>
      </c>
      <c r="E431">
        <v>6</v>
      </c>
      <c r="F431">
        <v>104</v>
      </c>
    </row>
    <row r="432" spans="1:6" x14ac:dyDescent="0.2">
      <c r="A432" s="1" t="s">
        <v>211</v>
      </c>
      <c r="B432" s="1" t="s">
        <v>212</v>
      </c>
      <c r="C432" s="1" t="s">
        <v>215</v>
      </c>
      <c r="D432">
        <v>2019</v>
      </c>
      <c r="E432">
        <v>7</v>
      </c>
      <c r="F432">
        <v>102</v>
      </c>
    </row>
    <row r="433" spans="1:6" x14ac:dyDescent="0.2">
      <c r="A433" s="1" t="s">
        <v>211</v>
      </c>
      <c r="B433" s="1" t="s">
        <v>212</v>
      </c>
      <c r="C433" s="1" t="s">
        <v>215</v>
      </c>
      <c r="D433">
        <v>2019</v>
      </c>
      <c r="E433">
        <v>8</v>
      </c>
      <c r="F433">
        <v>108</v>
      </c>
    </row>
    <row r="434" spans="1:6" x14ac:dyDescent="0.2">
      <c r="A434" s="1" t="s">
        <v>211</v>
      </c>
      <c r="B434" s="1" t="s">
        <v>212</v>
      </c>
      <c r="C434" s="1" t="s">
        <v>215</v>
      </c>
      <c r="D434">
        <v>2019</v>
      </c>
      <c r="E434">
        <v>9</v>
      </c>
      <c r="F434">
        <v>114</v>
      </c>
    </row>
    <row r="435" spans="1:6" x14ac:dyDescent="0.2">
      <c r="A435" s="1" t="s">
        <v>211</v>
      </c>
      <c r="B435" s="1" t="s">
        <v>212</v>
      </c>
      <c r="C435" s="1" t="s">
        <v>215</v>
      </c>
      <c r="D435">
        <v>2019</v>
      </c>
      <c r="E435">
        <v>10</v>
      </c>
      <c r="F435">
        <v>110</v>
      </c>
    </row>
    <row r="436" spans="1:6" x14ac:dyDescent="0.2">
      <c r="A436" s="1" t="s">
        <v>211</v>
      </c>
      <c r="B436" s="1" t="s">
        <v>212</v>
      </c>
      <c r="C436" s="1" t="s">
        <v>215</v>
      </c>
      <c r="D436">
        <v>2019</v>
      </c>
      <c r="E436">
        <v>11</v>
      </c>
      <c r="F436">
        <v>109</v>
      </c>
    </row>
    <row r="437" spans="1:6" x14ac:dyDescent="0.2">
      <c r="A437" s="1" t="s">
        <v>211</v>
      </c>
      <c r="B437" s="1" t="s">
        <v>212</v>
      </c>
      <c r="C437" s="1" t="s">
        <v>215</v>
      </c>
      <c r="D437">
        <v>2019</v>
      </c>
      <c r="E437">
        <v>12</v>
      </c>
      <c r="F437">
        <v>105</v>
      </c>
    </row>
    <row r="438" spans="1:6" x14ac:dyDescent="0.2">
      <c r="A438" s="1" t="s">
        <v>211</v>
      </c>
      <c r="B438" s="1" t="s">
        <v>212</v>
      </c>
      <c r="C438" s="1" t="s">
        <v>215</v>
      </c>
      <c r="D438">
        <v>2020</v>
      </c>
      <c r="E438">
        <v>1</v>
      </c>
      <c r="F438">
        <v>102</v>
      </c>
    </row>
    <row r="439" spans="1:6" x14ac:dyDescent="0.2">
      <c r="A439" s="1" t="s">
        <v>211</v>
      </c>
      <c r="B439" s="1" t="s">
        <v>212</v>
      </c>
      <c r="C439" s="1" t="s">
        <v>215</v>
      </c>
      <c r="D439">
        <v>2020</v>
      </c>
      <c r="E439">
        <v>2</v>
      </c>
      <c r="F439">
        <v>102</v>
      </c>
    </row>
    <row r="440" spans="1:6" x14ac:dyDescent="0.2">
      <c r="A440" s="1" t="s">
        <v>211</v>
      </c>
      <c r="B440" s="1" t="s">
        <v>216</v>
      </c>
      <c r="C440" s="1" t="s">
        <v>213</v>
      </c>
      <c r="D440">
        <v>2008</v>
      </c>
      <c r="E440">
        <v>1</v>
      </c>
      <c r="F440">
        <v>100</v>
      </c>
    </row>
    <row r="441" spans="1:6" x14ac:dyDescent="0.2">
      <c r="A441" s="1" t="s">
        <v>211</v>
      </c>
      <c r="B441" s="1" t="s">
        <v>216</v>
      </c>
      <c r="C441" s="1" t="s">
        <v>213</v>
      </c>
      <c r="D441">
        <v>2008</v>
      </c>
      <c r="E441">
        <v>2</v>
      </c>
      <c r="F441">
        <v>107</v>
      </c>
    </row>
    <row r="442" spans="1:6" x14ac:dyDescent="0.2">
      <c r="A442" s="1" t="s">
        <v>211</v>
      </c>
      <c r="B442" s="1" t="s">
        <v>216</v>
      </c>
      <c r="C442" s="1" t="s">
        <v>213</v>
      </c>
      <c r="D442">
        <v>2008</v>
      </c>
      <c r="E442">
        <v>3</v>
      </c>
      <c r="F442">
        <v>108</v>
      </c>
    </row>
    <row r="443" spans="1:6" x14ac:dyDescent="0.2">
      <c r="A443" s="1" t="s">
        <v>211</v>
      </c>
      <c r="B443" s="1" t="s">
        <v>216</v>
      </c>
      <c r="C443" s="1" t="s">
        <v>213</v>
      </c>
      <c r="D443">
        <v>2008</v>
      </c>
      <c r="E443">
        <v>4</v>
      </c>
      <c r="F443">
        <v>99</v>
      </c>
    </row>
    <row r="444" spans="1:6" x14ac:dyDescent="0.2">
      <c r="A444" s="1" t="s">
        <v>211</v>
      </c>
      <c r="B444" s="1" t="s">
        <v>216</v>
      </c>
      <c r="C444" s="1" t="s">
        <v>213</v>
      </c>
      <c r="D444">
        <v>2008</v>
      </c>
      <c r="E444">
        <v>5</v>
      </c>
      <c r="F444">
        <v>99</v>
      </c>
    </row>
    <row r="445" spans="1:6" x14ac:dyDescent="0.2">
      <c r="A445" s="1" t="s">
        <v>211</v>
      </c>
      <c r="B445" s="1" t="s">
        <v>216</v>
      </c>
      <c r="C445" s="1" t="s">
        <v>213</v>
      </c>
      <c r="D445">
        <v>2008</v>
      </c>
      <c r="E445">
        <v>6</v>
      </c>
      <c r="F445">
        <v>109</v>
      </c>
    </row>
    <row r="446" spans="1:6" x14ac:dyDescent="0.2">
      <c r="A446" s="1" t="s">
        <v>211</v>
      </c>
      <c r="B446" s="1" t="s">
        <v>216</v>
      </c>
      <c r="C446" s="1" t="s">
        <v>213</v>
      </c>
      <c r="D446">
        <v>2008</v>
      </c>
      <c r="E446">
        <v>7</v>
      </c>
      <c r="F446">
        <v>114</v>
      </c>
    </row>
    <row r="447" spans="1:6" x14ac:dyDescent="0.2">
      <c r="A447" s="1" t="s">
        <v>211</v>
      </c>
      <c r="B447" s="1" t="s">
        <v>216</v>
      </c>
      <c r="C447" s="1" t="s">
        <v>213</v>
      </c>
      <c r="D447">
        <v>2008</v>
      </c>
      <c r="E447">
        <v>8</v>
      </c>
      <c r="F447">
        <v>110</v>
      </c>
    </row>
    <row r="448" spans="1:6" x14ac:dyDescent="0.2">
      <c r="A448" s="1" t="s">
        <v>211</v>
      </c>
      <c r="B448" s="1" t="s">
        <v>216</v>
      </c>
      <c r="C448" s="1" t="s">
        <v>213</v>
      </c>
      <c r="D448">
        <v>2008</v>
      </c>
      <c r="E448">
        <v>9</v>
      </c>
      <c r="F448">
        <v>103</v>
      </c>
    </row>
    <row r="449" spans="1:6" x14ac:dyDescent="0.2">
      <c r="A449" s="1" t="s">
        <v>211</v>
      </c>
      <c r="B449" s="1" t="s">
        <v>216</v>
      </c>
      <c r="C449" s="1" t="s">
        <v>213</v>
      </c>
      <c r="D449">
        <v>2008</v>
      </c>
      <c r="E449">
        <v>10</v>
      </c>
      <c r="F449">
        <v>103</v>
      </c>
    </row>
    <row r="450" spans="1:6" x14ac:dyDescent="0.2">
      <c r="A450" s="1" t="s">
        <v>211</v>
      </c>
      <c r="B450" s="1" t="s">
        <v>216</v>
      </c>
      <c r="C450" s="1" t="s">
        <v>213</v>
      </c>
      <c r="D450">
        <v>2008</v>
      </c>
      <c r="E450">
        <v>11</v>
      </c>
      <c r="F450">
        <v>114</v>
      </c>
    </row>
    <row r="451" spans="1:6" x14ac:dyDescent="0.2">
      <c r="A451" s="1" t="s">
        <v>211</v>
      </c>
      <c r="B451" s="1" t="s">
        <v>216</v>
      </c>
      <c r="C451" s="1" t="s">
        <v>213</v>
      </c>
      <c r="D451">
        <v>2008</v>
      </c>
      <c r="E451">
        <v>12</v>
      </c>
      <c r="F451">
        <v>134</v>
      </c>
    </row>
    <row r="452" spans="1:6" x14ac:dyDescent="0.2">
      <c r="A452" s="1" t="s">
        <v>211</v>
      </c>
      <c r="B452" s="1" t="s">
        <v>216</v>
      </c>
      <c r="C452" s="1" t="s">
        <v>213</v>
      </c>
      <c r="D452">
        <v>2009</v>
      </c>
      <c r="E452">
        <v>1</v>
      </c>
      <c r="F452">
        <v>149</v>
      </c>
    </row>
    <row r="453" spans="1:6" x14ac:dyDescent="0.2">
      <c r="A453" s="1" t="s">
        <v>211</v>
      </c>
      <c r="B453" s="1" t="s">
        <v>216</v>
      </c>
      <c r="C453" s="1" t="s">
        <v>213</v>
      </c>
      <c r="D453">
        <v>2009</v>
      </c>
      <c r="E453">
        <v>2</v>
      </c>
      <c r="F453">
        <v>166</v>
      </c>
    </row>
    <row r="454" spans="1:6" x14ac:dyDescent="0.2">
      <c r="A454" s="1" t="s">
        <v>211</v>
      </c>
      <c r="B454" s="1" t="s">
        <v>216</v>
      </c>
      <c r="C454" s="1" t="s">
        <v>213</v>
      </c>
      <c r="D454">
        <v>2009</v>
      </c>
      <c r="E454">
        <v>3</v>
      </c>
      <c r="F454">
        <v>171</v>
      </c>
    </row>
    <row r="455" spans="1:6" x14ac:dyDescent="0.2">
      <c r="A455" s="1" t="s">
        <v>211</v>
      </c>
      <c r="B455" s="1" t="s">
        <v>216</v>
      </c>
      <c r="C455" s="1" t="s">
        <v>213</v>
      </c>
      <c r="D455">
        <v>2009</v>
      </c>
      <c r="E455">
        <v>4</v>
      </c>
      <c r="F455">
        <v>178</v>
      </c>
    </row>
    <row r="456" spans="1:6" x14ac:dyDescent="0.2">
      <c r="A456" s="1" t="s">
        <v>211</v>
      </c>
      <c r="B456" s="1" t="s">
        <v>216</v>
      </c>
      <c r="C456" s="1" t="s">
        <v>213</v>
      </c>
      <c r="D456">
        <v>2009</v>
      </c>
      <c r="E456">
        <v>5</v>
      </c>
      <c r="F456">
        <v>187</v>
      </c>
    </row>
    <row r="457" spans="1:6" x14ac:dyDescent="0.2">
      <c r="A457" s="1" t="s">
        <v>211</v>
      </c>
      <c r="B457" s="1" t="s">
        <v>216</v>
      </c>
      <c r="C457" s="1" t="s">
        <v>213</v>
      </c>
      <c r="D457">
        <v>2009</v>
      </c>
      <c r="E457">
        <v>6</v>
      </c>
      <c r="F457">
        <v>186</v>
      </c>
    </row>
    <row r="458" spans="1:6" x14ac:dyDescent="0.2">
      <c r="A458" s="1" t="s">
        <v>211</v>
      </c>
      <c r="B458" s="1" t="s">
        <v>216</v>
      </c>
      <c r="C458" s="1" t="s">
        <v>213</v>
      </c>
      <c r="D458">
        <v>2009</v>
      </c>
      <c r="E458">
        <v>7</v>
      </c>
      <c r="F458">
        <v>191</v>
      </c>
    </row>
    <row r="459" spans="1:6" x14ac:dyDescent="0.2">
      <c r="A459" s="1" t="s">
        <v>211</v>
      </c>
      <c r="B459" s="1" t="s">
        <v>216</v>
      </c>
      <c r="C459" s="1" t="s">
        <v>213</v>
      </c>
      <c r="D459">
        <v>2009</v>
      </c>
      <c r="E459">
        <v>8</v>
      </c>
      <c r="F459">
        <v>195</v>
      </c>
    </row>
    <row r="460" spans="1:6" x14ac:dyDescent="0.2">
      <c r="A460" s="1" t="s">
        <v>211</v>
      </c>
      <c r="B460" s="1" t="s">
        <v>216</v>
      </c>
      <c r="C460" s="1" t="s">
        <v>213</v>
      </c>
      <c r="D460">
        <v>2009</v>
      </c>
      <c r="E460">
        <v>9</v>
      </c>
      <c r="F460">
        <v>202</v>
      </c>
    </row>
    <row r="461" spans="1:6" x14ac:dyDescent="0.2">
      <c r="A461" s="1" t="s">
        <v>211</v>
      </c>
      <c r="B461" s="1" t="s">
        <v>216</v>
      </c>
      <c r="C461" s="1" t="s">
        <v>213</v>
      </c>
      <c r="D461">
        <v>2009</v>
      </c>
      <c r="E461">
        <v>10</v>
      </c>
      <c r="F461">
        <v>208</v>
      </c>
    </row>
    <row r="462" spans="1:6" x14ac:dyDescent="0.2">
      <c r="A462" s="1" t="s">
        <v>211</v>
      </c>
      <c r="B462" s="1" t="s">
        <v>216</v>
      </c>
      <c r="C462" s="1" t="s">
        <v>213</v>
      </c>
      <c r="D462">
        <v>2009</v>
      </c>
      <c r="E462">
        <v>11</v>
      </c>
      <c r="F462">
        <v>197</v>
      </c>
    </row>
    <row r="463" spans="1:6" x14ac:dyDescent="0.2">
      <c r="A463" s="1" t="s">
        <v>211</v>
      </c>
      <c r="B463" s="1" t="s">
        <v>216</v>
      </c>
      <c r="C463" s="1" t="s">
        <v>213</v>
      </c>
      <c r="D463">
        <v>2009</v>
      </c>
      <c r="E463">
        <v>12</v>
      </c>
      <c r="F463">
        <v>203</v>
      </c>
    </row>
    <row r="464" spans="1:6" x14ac:dyDescent="0.2">
      <c r="A464" s="1" t="s">
        <v>211</v>
      </c>
      <c r="B464" s="1" t="s">
        <v>216</v>
      </c>
      <c r="C464" s="1" t="s">
        <v>213</v>
      </c>
      <c r="D464">
        <v>2010</v>
      </c>
      <c r="E464">
        <v>1</v>
      </c>
      <c r="F464">
        <v>215</v>
      </c>
    </row>
    <row r="465" spans="1:6" x14ac:dyDescent="0.2">
      <c r="A465" s="1" t="s">
        <v>211</v>
      </c>
      <c r="B465" s="1" t="s">
        <v>216</v>
      </c>
      <c r="C465" s="1" t="s">
        <v>213</v>
      </c>
      <c r="D465">
        <v>2010</v>
      </c>
      <c r="E465">
        <v>2</v>
      </c>
      <c r="F465">
        <v>238</v>
      </c>
    </row>
    <row r="466" spans="1:6" x14ac:dyDescent="0.2">
      <c r="A466" s="1" t="s">
        <v>211</v>
      </c>
      <c r="B466" s="1" t="s">
        <v>216</v>
      </c>
      <c r="C466" s="1" t="s">
        <v>213</v>
      </c>
      <c r="D466">
        <v>2010</v>
      </c>
      <c r="E466">
        <v>3</v>
      </c>
      <c r="F466">
        <v>238</v>
      </c>
    </row>
    <row r="467" spans="1:6" x14ac:dyDescent="0.2">
      <c r="A467" s="1" t="s">
        <v>211</v>
      </c>
      <c r="B467" s="1" t="s">
        <v>216</v>
      </c>
      <c r="C467" s="1" t="s">
        <v>213</v>
      </c>
      <c r="D467">
        <v>2010</v>
      </c>
      <c r="E467">
        <v>4</v>
      </c>
      <c r="F467">
        <v>230</v>
      </c>
    </row>
    <row r="468" spans="1:6" x14ac:dyDescent="0.2">
      <c r="A468" s="1" t="s">
        <v>211</v>
      </c>
      <c r="B468" s="1" t="s">
        <v>216</v>
      </c>
      <c r="C468" s="1" t="s">
        <v>213</v>
      </c>
      <c r="D468">
        <v>2010</v>
      </c>
      <c r="E468">
        <v>5</v>
      </c>
      <c r="F468">
        <v>220</v>
      </c>
    </row>
    <row r="469" spans="1:6" x14ac:dyDescent="0.2">
      <c r="A469" s="1" t="s">
        <v>211</v>
      </c>
      <c r="B469" s="1" t="s">
        <v>216</v>
      </c>
      <c r="C469" s="1" t="s">
        <v>213</v>
      </c>
      <c r="D469">
        <v>2010</v>
      </c>
      <c r="E469">
        <v>6</v>
      </c>
      <c r="F469">
        <v>224</v>
      </c>
    </row>
    <row r="470" spans="1:6" x14ac:dyDescent="0.2">
      <c r="A470" s="1" t="s">
        <v>211</v>
      </c>
      <c r="B470" s="1" t="s">
        <v>216</v>
      </c>
      <c r="C470" s="1" t="s">
        <v>213</v>
      </c>
      <c r="D470">
        <v>2010</v>
      </c>
      <c r="E470">
        <v>7</v>
      </c>
      <c r="F470">
        <v>226</v>
      </c>
    </row>
    <row r="471" spans="1:6" x14ac:dyDescent="0.2">
      <c r="A471" s="1" t="s">
        <v>211</v>
      </c>
      <c r="B471" s="1" t="s">
        <v>216</v>
      </c>
      <c r="C471" s="1" t="s">
        <v>213</v>
      </c>
      <c r="D471">
        <v>2010</v>
      </c>
      <c r="E471">
        <v>8</v>
      </c>
      <c r="F471">
        <v>220</v>
      </c>
    </row>
    <row r="472" spans="1:6" x14ac:dyDescent="0.2">
      <c r="A472" s="1" t="s">
        <v>211</v>
      </c>
      <c r="B472" s="1" t="s">
        <v>216</v>
      </c>
      <c r="C472" s="1" t="s">
        <v>213</v>
      </c>
      <c r="D472">
        <v>2010</v>
      </c>
      <c r="E472">
        <v>9</v>
      </c>
      <c r="F472">
        <v>217</v>
      </c>
    </row>
    <row r="473" spans="1:6" x14ac:dyDescent="0.2">
      <c r="A473" s="1" t="s">
        <v>211</v>
      </c>
      <c r="B473" s="1" t="s">
        <v>216</v>
      </c>
      <c r="C473" s="1" t="s">
        <v>213</v>
      </c>
      <c r="D473">
        <v>2010</v>
      </c>
      <c r="E473">
        <v>10</v>
      </c>
      <c r="F473">
        <v>216</v>
      </c>
    </row>
    <row r="474" spans="1:6" x14ac:dyDescent="0.2">
      <c r="A474" s="1" t="s">
        <v>211</v>
      </c>
      <c r="B474" s="1" t="s">
        <v>216</v>
      </c>
      <c r="C474" s="1" t="s">
        <v>213</v>
      </c>
      <c r="D474">
        <v>2010</v>
      </c>
      <c r="E474">
        <v>11</v>
      </c>
      <c r="F474">
        <v>216</v>
      </c>
    </row>
    <row r="475" spans="1:6" x14ac:dyDescent="0.2">
      <c r="A475" s="1" t="s">
        <v>211</v>
      </c>
      <c r="B475" s="1" t="s">
        <v>216</v>
      </c>
      <c r="C475" s="1" t="s">
        <v>213</v>
      </c>
      <c r="D475">
        <v>2010</v>
      </c>
      <c r="E475">
        <v>12</v>
      </c>
      <c r="F475">
        <v>227</v>
      </c>
    </row>
    <row r="476" spans="1:6" x14ac:dyDescent="0.2">
      <c r="A476" s="1" t="s">
        <v>211</v>
      </c>
      <c r="B476" s="1" t="s">
        <v>216</v>
      </c>
      <c r="C476" s="1" t="s">
        <v>213</v>
      </c>
      <c r="D476">
        <v>2011</v>
      </c>
      <c r="E476">
        <v>1</v>
      </c>
      <c r="F476">
        <v>234</v>
      </c>
    </row>
    <row r="477" spans="1:6" x14ac:dyDescent="0.2">
      <c r="A477" s="1" t="s">
        <v>211</v>
      </c>
      <c r="B477" s="1" t="s">
        <v>216</v>
      </c>
      <c r="C477" s="1" t="s">
        <v>213</v>
      </c>
      <c r="D477">
        <v>2011</v>
      </c>
      <c r="E477">
        <v>2</v>
      </c>
      <c r="F477">
        <v>244</v>
      </c>
    </row>
    <row r="478" spans="1:6" x14ac:dyDescent="0.2">
      <c r="A478" s="1" t="s">
        <v>211</v>
      </c>
      <c r="B478" s="1" t="s">
        <v>216</v>
      </c>
      <c r="C478" s="1" t="s">
        <v>213</v>
      </c>
      <c r="D478">
        <v>2011</v>
      </c>
      <c r="E478">
        <v>3</v>
      </c>
      <c r="F478">
        <v>230</v>
      </c>
    </row>
    <row r="479" spans="1:6" x14ac:dyDescent="0.2">
      <c r="A479" s="1" t="s">
        <v>211</v>
      </c>
      <c r="B479" s="1" t="s">
        <v>216</v>
      </c>
      <c r="C479" s="1" t="s">
        <v>213</v>
      </c>
      <c r="D479">
        <v>2011</v>
      </c>
      <c r="E479">
        <v>4</v>
      </c>
      <c r="F479">
        <v>221</v>
      </c>
    </row>
    <row r="480" spans="1:6" x14ac:dyDescent="0.2">
      <c r="A480" s="1" t="s">
        <v>211</v>
      </c>
      <c r="B480" s="1" t="s">
        <v>216</v>
      </c>
      <c r="C480" s="1" t="s">
        <v>213</v>
      </c>
      <c r="D480">
        <v>2011</v>
      </c>
      <c r="E480">
        <v>5</v>
      </c>
      <c r="F480">
        <v>211</v>
      </c>
    </row>
    <row r="481" spans="1:6" x14ac:dyDescent="0.2">
      <c r="A481" s="1" t="s">
        <v>211</v>
      </c>
      <c r="B481" s="1" t="s">
        <v>216</v>
      </c>
      <c r="C481" s="1" t="s">
        <v>213</v>
      </c>
      <c r="D481">
        <v>2011</v>
      </c>
      <c r="E481">
        <v>6</v>
      </c>
      <c r="F481">
        <v>218</v>
      </c>
    </row>
    <row r="482" spans="1:6" x14ac:dyDescent="0.2">
      <c r="A482" s="1" t="s">
        <v>211</v>
      </c>
      <c r="B482" s="1" t="s">
        <v>216</v>
      </c>
      <c r="C482" s="1" t="s">
        <v>213</v>
      </c>
      <c r="D482">
        <v>2011</v>
      </c>
      <c r="E482">
        <v>7</v>
      </c>
      <c r="F482">
        <v>225</v>
      </c>
    </row>
    <row r="483" spans="1:6" x14ac:dyDescent="0.2">
      <c r="A483" s="1" t="s">
        <v>211</v>
      </c>
      <c r="B483" s="1" t="s">
        <v>216</v>
      </c>
      <c r="C483" s="1" t="s">
        <v>213</v>
      </c>
      <c r="D483">
        <v>2011</v>
      </c>
      <c r="E483">
        <v>8</v>
      </c>
      <c r="F483">
        <v>222</v>
      </c>
    </row>
    <row r="484" spans="1:6" x14ac:dyDescent="0.2">
      <c r="A484" s="1" t="s">
        <v>211</v>
      </c>
      <c r="B484" s="1" t="s">
        <v>216</v>
      </c>
      <c r="C484" s="1" t="s">
        <v>213</v>
      </c>
      <c r="D484">
        <v>2011</v>
      </c>
      <c r="E484">
        <v>9</v>
      </c>
      <c r="F484">
        <v>221</v>
      </c>
    </row>
    <row r="485" spans="1:6" x14ac:dyDescent="0.2">
      <c r="A485" s="1" t="s">
        <v>211</v>
      </c>
      <c r="B485" s="1" t="s">
        <v>216</v>
      </c>
      <c r="C485" s="1" t="s">
        <v>213</v>
      </c>
      <c r="D485">
        <v>2011</v>
      </c>
      <c r="E485">
        <v>10</v>
      </c>
      <c r="F485">
        <v>218</v>
      </c>
    </row>
    <row r="486" spans="1:6" x14ac:dyDescent="0.2">
      <c r="A486" s="1" t="s">
        <v>211</v>
      </c>
      <c r="B486" s="1" t="s">
        <v>216</v>
      </c>
      <c r="C486" s="1" t="s">
        <v>213</v>
      </c>
      <c r="D486">
        <v>2011</v>
      </c>
      <c r="E486">
        <v>11</v>
      </c>
      <c r="F486">
        <v>220</v>
      </c>
    </row>
    <row r="487" spans="1:6" x14ac:dyDescent="0.2">
      <c r="A487" s="1" t="s">
        <v>211</v>
      </c>
      <c r="B487" s="1" t="s">
        <v>216</v>
      </c>
      <c r="C487" s="1" t="s">
        <v>213</v>
      </c>
      <c r="D487">
        <v>2011</v>
      </c>
      <c r="E487">
        <v>12</v>
      </c>
      <c r="F487">
        <v>224</v>
      </c>
    </row>
    <row r="488" spans="1:6" x14ac:dyDescent="0.2">
      <c r="A488" s="1" t="s">
        <v>211</v>
      </c>
      <c r="B488" s="1" t="s">
        <v>216</v>
      </c>
      <c r="C488" s="1" t="s">
        <v>213</v>
      </c>
      <c r="D488">
        <v>2012</v>
      </c>
      <c r="E488">
        <v>1</v>
      </c>
      <c r="F488">
        <v>229</v>
      </c>
    </row>
    <row r="489" spans="1:6" x14ac:dyDescent="0.2">
      <c r="A489" s="1" t="s">
        <v>211</v>
      </c>
      <c r="B489" s="1" t="s">
        <v>216</v>
      </c>
      <c r="C489" s="1" t="s">
        <v>213</v>
      </c>
      <c r="D489">
        <v>2012</v>
      </c>
      <c r="E489">
        <v>2</v>
      </c>
      <c r="F489">
        <v>236</v>
      </c>
    </row>
    <row r="490" spans="1:6" x14ac:dyDescent="0.2">
      <c r="A490" s="1" t="s">
        <v>211</v>
      </c>
      <c r="B490" s="1" t="s">
        <v>216</v>
      </c>
      <c r="C490" s="1" t="s">
        <v>213</v>
      </c>
      <c r="D490">
        <v>2012</v>
      </c>
      <c r="E490">
        <v>3</v>
      </c>
      <c r="F490">
        <v>235</v>
      </c>
    </row>
    <row r="491" spans="1:6" x14ac:dyDescent="0.2">
      <c r="A491" s="1" t="s">
        <v>211</v>
      </c>
      <c r="B491" s="1" t="s">
        <v>216</v>
      </c>
      <c r="C491" s="1" t="s">
        <v>213</v>
      </c>
      <c r="D491">
        <v>2012</v>
      </c>
      <c r="E491">
        <v>4</v>
      </c>
      <c r="F491">
        <v>233</v>
      </c>
    </row>
    <row r="492" spans="1:6" x14ac:dyDescent="0.2">
      <c r="A492" s="1" t="s">
        <v>211</v>
      </c>
      <c r="B492" s="1" t="s">
        <v>216</v>
      </c>
      <c r="C492" s="1" t="s">
        <v>213</v>
      </c>
      <c r="D492">
        <v>2012</v>
      </c>
      <c r="E492">
        <v>5</v>
      </c>
      <c r="F492">
        <v>231</v>
      </c>
    </row>
    <row r="493" spans="1:6" x14ac:dyDescent="0.2">
      <c r="A493" s="1" t="s">
        <v>211</v>
      </c>
      <c r="B493" s="1" t="s">
        <v>216</v>
      </c>
      <c r="C493" s="1" t="s">
        <v>213</v>
      </c>
      <c r="D493">
        <v>2012</v>
      </c>
      <c r="E493">
        <v>6</v>
      </c>
      <c r="F493">
        <v>227</v>
      </c>
    </row>
    <row r="494" spans="1:6" x14ac:dyDescent="0.2">
      <c r="A494" s="1" t="s">
        <v>211</v>
      </c>
      <c r="B494" s="1" t="s">
        <v>216</v>
      </c>
      <c r="C494" s="1" t="s">
        <v>213</v>
      </c>
      <c r="D494">
        <v>2012</v>
      </c>
      <c r="E494">
        <v>7</v>
      </c>
      <c r="F494">
        <v>226</v>
      </c>
    </row>
    <row r="495" spans="1:6" x14ac:dyDescent="0.2">
      <c r="A495" s="1" t="s">
        <v>211</v>
      </c>
      <c r="B495" s="1" t="s">
        <v>216</v>
      </c>
      <c r="C495" s="1" t="s">
        <v>213</v>
      </c>
      <c r="D495">
        <v>2012</v>
      </c>
      <c r="E495">
        <v>8</v>
      </c>
      <c r="F495">
        <v>225</v>
      </c>
    </row>
    <row r="496" spans="1:6" x14ac:dyDescent="0.2">
      <c r="A496" s="1" t="s">
        <v>211</v>
      </c>
      <c r="B496" s="1" t="s">
        <v>216</v>
      </c>
      <c r="C496" s="1" t="s">
        <v>213</v>
      </c>
      <c r="D496">
        <v>2012</v>
      </c>
      <c r="E496">
        <v>9</v>
      </c>
      <c r="F496">
        <v>220</v>
      </c>
    </row>
    <row r="497" spans="1:6" x14ac:dyDescent="0.2">
      <c r="A497" s="1" t="s">
        <v>211</v>
      </c>
      <c r="B497" s="1" t="s">
        <v>216</v>
      </c>
      <c r="C497" s="1" t="s">
        <v>213</v>
      </c>
      <c r="D497">
        <v>2012</v>
      </c>
      <c r="E497">
        <v>10</v>
      </c>
      <c r="F497">
        <v>210</v>
      </c>
    </row>
    <row r="498" spans="1:6" x14ac:dyDescent="0.2">
      <c r="A498" s="1" t="s">
        <v>211</v>
      </c>
      <c r="B498" s="1" t="s">
        <v>216</v>
      </c>
      <c r="C498" s="1" t="s">
        <v>213</v>
      </c>
      <c r="D498">
        <v>2012</v>
      </c>
      <c r="E498">
        <v>11</v>
      </c>
      <c r="F498">
        <v>202</v>
      </c>
    </row>
    <row r="499" spans="1:6" x14ac:dyDescent="0.2">
      <c r="A499" s="1" t="s">
        <v>211</v>
      </c>
      <c r="B499" s="1" t="s">
        <v>216</v>
      </c>
      <c r="C499" s="1" t="s">
        <v>213</v>
      </c>
      <c r="D499">
        <v>2012</v>
      </c>
      <c r="E499">
        <v>12</v>
      </c>
      <c r="F499">
        <v>214</v>
      </c>
    </row>
    <row r="500" spans="1:6" x14ac:dyDescent="0.2">
      <c r="A500" s="1" t="s">
        <v>211</v>
      </c>
      <c r="B500" s="1" t="s">
        <v>216</v>
      </c>
      <c r="C500" s="1" t="s">
        <v>213</v>
      </c>
      <c r="D500">
        <v>2013</v>
      </c>
      <c r="E500">
        <v>1</v>
      </c>
      <c r="F500">
        <v>224</v>
      </c>
    </row>
    <row r="501" spans="1:6" x14ac:dyDescent="0.2">
      <c r="A501" s="1" t="s">
        <v>211</v>
      </c>
      <c r="B501" s="1" t="s">
        <v>216</v>
      </c>
      <c r="C501" s="1" t="s">
        <v>213</v>
      </c>
      <c r="D501">
        <v>2013</v>
      </c>
      <c r="E501">
        <v>2</v>
      </c>
      <c r="F501">
        <v>228</v>
      </c>
    </row>
    <row r="502" spans="1:6" x14ac:dyDescent="0.2">
      <c r="A502" s="1" t="s">
        <v>211</v>
      </c>
      <c r="B502" s="1" t="s">
        <v>216</v>
      </c>
      <c r="C502" s="1" t="s">
        <v>213</v>
      </c>
      <c r="D502">
        <v>2013</v>
      </c>
      <c r="E502">
        <v>3</v>
      </c>
      <c r="F502">
        <v>225</v>
      </c>
    </row>
    <row r="503" spans="1:6" x14ac:dyDescent="0.2">
      <c r="A503" s="1" t="s">
        <v>211</v>
      </c>
      <c r="B503" s="1" t="s">
        <v>216</v>
      </c>
      <c r="C503" s="1" t="s">
        <v>213</v>
      </c>
      <c r="D503">
        <v>2013</v>
      </c>
      <c r="E503">
        <v>4</v>
      </c>
      <c r="F503">
        <v>211</v>
      </c>
    </row>
    <row r="504" spans="1:6" x14ac:dyDescent="0.2">
      <c r="A504" s="1" t="s">
        <v>211</v>
      </c>
      <c r="B504" s="1" t="s">
        <v>216</v>
      </c>
      <c r="C504" s="1" t="s">
        <v>213</v>
      </c>
      <c r="D504">
        <v>2013</v>
      </c>
      <c r="E504">
        <v>5</v>
      </c>
      <c r="F504">
        <v>207</v>
      </c>
    </row>
    <row r="505" spans="1:6" x14ac:dyDescent="0.2">
      <c r="A505" s="1" t="s">
        <v>211</v>
      </c>
      <c r="B505" s="1" t="s">
        <v>216</v>
      </c>
      <c r="C505" s="1" t="s">
        <v>213</v>
      </c>
      <c r="D505">
        <v>2013</v>
      </c>
      <c r="E505">
        <v>6</v>
      </c>
      <c r="F505">
        <v>202</v>
      </c>
    </row>
    <row r="506" spans="1:6" x14ac:dyDescent="0.2">
      <c r="A506" s="1" t="s">
        <v>211</v>
      </c>
      <c r="B506" s="1" t="s">
        <v>216</v>
      </c>
      <c r="C506" s="1" t="s">
        <v>213</v>
      </c>
      <c r="D506">
        <v>2013</v>
      </c>
      <c r="E506">
        <v>7</v>
      </c>
      <c r="F506">
        <v>213</v>
      </c>
    </row>
    <row r="507" spans="1:6" x14ac:dyDescent="0.2">
      <c r="A507" s="1" t="s">
        <v>211</v>
      </c>
      <c r="B507" s="1" t="s">
        <v>216</v>
      </c>
      <c r="C507" s="1" t="s">
        <v>213</v>
      </c>
      <c r="D507">
        <v>2013</v>
      </c>
      <c r="E507">
        <v>8</v>
      </c>
      <c r="F507">
        <v>214</v>
      </c>
    </row>
    <row r="508" spans="1:6" x14ac:dyDescent="0.2">
      <c r="A508" s="1" t="s">
        <v>211</v>
      </c>
      <c r="B508" s="1" t="s">
        <v>216</v>
      </c>
      <c r="C508" s="1" t="s">
        <v>213</v>
      </c>
      <c r="D508">
        <v>2013</v>
      </c>
      <c r="E508">
        <v>9</v>
      </c>
      <c r="F508">
        <v>201</v>
      </c>
    </row>
    <row r="509" spans="1:6" x14ac:dyDescent="0.2">
      <c r="A509" s="1" t="s">
        <v>211</v>
      </c>
      <c r="B509" s="1" t="s">
        <v>216</v>
      </c>
      <c r="C509" s="1" t="s">
        <v>213</v>
      </c>
      <c r="D509">
        <v>2013</v>
      </c>
      <c r="E509">
        <v>10</v>
      </c>
      <c r="F509">
        <v>198</v>
      </c>
    </row>
    <row r="510" spans="1:6" x14ac:dyDescent="0.2">
      <c r="A510" s="1" t="s">
        <v>211</v>
      </c>
      <c r="B510" s="1" t="s">
        <v>216</v>
      </c>
      <c r="C510" s="1" t="s">
        <v>213</v>
      </c>
      <c r="D510">
        <v>2013</v>
      </c>
      <c r="E510">
        <v>11</v>
      </c>
      <c r="F510">
        <v>191</v>
      </c>
    </row>
    <row r="511" spans="1:6" x14ac:dyDescent="0.2">
      <c r="A511" s="1" t="s">
        <v>211</v>
      </c>
      <c r="B511" s="1" t="s">
        <v>216</v>
      </c>
      <c r="C511" s="1" t="s">
        <v>213</v>
      </c>
      <c r="D511">
        <v>2013</v>
      </c>
      <c r="E511">
        <v>12</v>
      </c>
      <c r="F511">
        <v>209</v>
      </c>
    </row>
    <row r="512" spans="1:6" x14ac:dyDescent="0.2">
      <c r="A512" s="1" t="s">
        <v>211</v>
      </c>
      <c r="B512" s="1" t="s">
        <v>216</v>
      </c>
      <c r="C512" s="1" t="s">
        <v>213</v>
      </c>
      <c r="D512">
        <v>2014</v>
      </c>
      <c r="E512">
        <v>1</v>
      </c>
      <c r="F512">
        <v>209</v>
      </c>
    </row>
    <row r="513" spans="1:6" x14ac:dyDescent="0.2">
      <c r="A513" s="1" t="s">
        <v>211</v>
      </c>
      <c r="B513" s="1" t="s">
        <v>216</v>
      </c>
      <c r="C513" s="1" t="s">
        <v>213</v>
      </c>
      <c r="D513">
        <v>2014</v>
      </c>
      <c r="E513">
        <v>2</v>
      </c>
      <c r="F513">
        <v>212</v>
      </c>
    </row>
    <row r="514" spans="1:6" x14ac:dyDescent="0.2">
      <c r="A514" s="1" t="s">
        <v>211</v>
      </c>
      <c r="B514" s="1" t="s">
        <v>216</v>
      </c>
      <c r="C514" s="1" t="s">
        <v>213</v>
      </c>
      <c r="D514">
        <v>2014</v>
      </c>
      <c r="E514">
        <v>3</v>
      </c>
      <c r="F514">
        <v>197</v>
      </c>
    </row>
    <row r="515" spans="1:6" x14ac:dyDescent="0.2">
      <c r="A515" s="1" t="s">
        <v>211</v>
      </c>
      <c r="B515" s="1" t="s">
        <v>216</v>
      </c>
      <c r="C515" s="1" t="s">
        <v>213</v>
      </c>
      <c r="D515">
        <v>2014</v>
      </c>
      <c r="E515">
        <v>4</v>
      </c>
      <c r="F515">
        <v>189</v>
      </c>
    </row>
    <row r="516" spans="1:6" x14ac:dyDescent="0.2">
      <c r="A516" s="1" t="s">
        <v>211</v>
      </c>
      <c r="B516" s="1" t="s">
        <v>216</v>
      </c>
      <c r="C516" s="1" t="s">
        <v>213</v>
      </c>
      <c r="D516">
        <v>2014</v>
      </c>
      <c r="E516">
        <v>5</v>
      </c>
      <c r="F516">
        <v>188</v>
      </c>
    </row>
    <row r="517" spans="1:6" x14ac:dyDescent="0.2">
      <c r="A517" s="1" t="s">
        <v>211</v>
      </c>
      <c r="B517" s="1" t="s">
        <v>216</v>
      </c>
      <c r="C517" s="1" t="s">
        <v>213</v>
      </c>
      <c r="D517">
        <v>2014</v>
      </c>
      <c r="E517">
        <v>6</v>
      </c>
      <c r="F517">
        <v>192</v>
      </c>
    </row>
    <row r="518" spans="1:6" x14ac:dyDescent="0.2">
      <c r="A518" s="1" t="s">
        <v>211</v>
      </c>
      <c r="B518" s="1" t="s">
        <v>216</v>
      </c>
      <c r="C518" s="1" t="s">
        <v>213</v>
      </c>
      <c r="D518">
        <v>2014</v>
      </c>
      <c r="E518">
        <v>7</v>
      </c>
      <c r="F518">
        <v>201</v>
      </c>
    </row>
    <row r="519" spans="1:6" x14ac:dyDescent="0.2">
      <c r="A519" s="1" t="s">
        <v>211</v>
      </c>
      <c r="B519" s="1" t="s">
        <v>216</v>
      </c>
      <c r="C519" s="1" t="s">
        <v>213</v>
      </c>
      <c r="D519">
        <v>2014</v>
      </c>
      <c r="E519">
        <v>8</v>
      </c>
      <c r="F519">
        <v>204</v>
      </c>
    </row>
    <row r="520" spans="1:6" x14ac:dyDescent="0.2">
      <c r="A520" s="1" t="s">
        <v>211</v>
      </c>
      <c r="B520" s="1" t="s">
        <v>216</v>
      </c>
      <c r="C520" s="1" t="s">
        <v>213</v>
      </c>
      <c r="D520">
        <v>2014</v>
      </c>
      <c r="E520">
        <v>9</v>
      </c>
      <c r="F520">
        <v>199</v>
      </c>
    </row>
    <row r="521" spans="1:6" x14ac:dyDescent="0.2">
      <c r="A521" s="1" t="s">
        <v>211</v>
      </c>
      <c r="B521" s="1" t="s">
        <v>216</v>
      </c>
      <c r="C521" s="1" t="s">
        <v>213</v>
      </c>
      <c r="D521">
        <v>2014</v>
      </c>
      <c r="E521">
        <v>10</v>
      </c>
      <c r="F521">
        <v>192</v>
      </c>
    </row>
    <row r="522" spans="1:6" x14ac:dyDescent="0.2">
      <c r="A522" s="1" t="s">
        <v>211</v>
      </c>
      <c r="B522" s="1" t="s">
        <v>216</v>
      </c>
      <c r="C522" s="1" t="s">
        <v>213</v>
      </c>
      <c r="D522">
        <v>2014</v>
      </c>
      <c r="E522">
        <v>11</v>
      </c>
      <c r="F522">
        <v>190</v>
      </c>
    </row>
    <row r="523" spans="1:6" x14ac:dyDescent="0.2">
      <c r="A523" s="1" t="s">
        <v>211</v>
      </c>
      <c r="B523" s="1" t="s">
        <v>216</v>
      </c>
      <c r="C523" s="1" t="s">
        <v>213</v>
      </c>
      <c r="D523">
        <v>2014</v>
      </c>
      <c r="E523">
        <v>12</v>
      </c>
      <c r="F523">
        <v>188</v>
      </c>
    </row>
    <row r="524" spans="1:6" x14ac:dyDescent="0.2">
      <c r="A524" s="1" t="s">
        <v>211</v>
      </c>
      <c r="B524" s="1" t="s">
        <v>216</v>
      </c>
      <c r="C524" s="1" t="s">
        <v>213</v>
      </c>
      <c r="D524">
        <v>2015</v>
      </c>
      <c r="E524">
        <v>1</v>
      </c>
      <c r="F524">
        <v>192</v>
      </c>
    </row>
    <row r="525" spans="1:6" x14ac:dyDescent="0.2">
      <c r="A525" s="1" t="s">
        <v>211</v>
      </c>
      <c r="B525" s="1" t="s">
        <v>216</v>
      </c>
      <c r="C525" s="1" t="s">
        <v>213</v>
      </c>
      <c r="D525">
        <v>2015</v>
      </c>
      <c r="E525">
        <v>2</v>
      </c>
      <c r="F525">
        <v>194</v>
      </c>
    </row>
    <row r="526" spans="1:6" x14ac:dyDescent="0.2">
      <c r="A526" s="1" t="s">
        <v>211</v>
      </c>
      <c r="B526" s="1" t="s">
        <v>216</v>
      </c>
      <c r="C526" s="1" t="s">
        <v>213</v>
      </c>
      <c r="D526">
        <v>2015</v>
      </c>
      <c r="E526">
        <v>3</v>
      </c>
      <c r="F526">
        <v>196</v>
      </c>
    </row>
    <row r="527" spans="1:6" x14ac:dyDescent="0.2">
      <c r="A527" s="1" t="s">
        <v>211</v>
      </c>
      <c r="B527" s="1" t="s">
        <v>216</v>
      </c>
      <c r="C527" s="1" t="s">
        <v>213</v>
      </c>
      <c r="D527">
        <v>2015</v>
      </c>
      <c r="E527">
        <v>4</v>
      </c>
      <c r="F527">
        <v>187</v>
      </c>
    </row>
    <row r="528" spans="1:6" x14ac:dyDescent="0.2">
      <c r="A528" s="1" t="s">
        <v>211</v>
      </c>
      <c r="B528" s="1" t="s">
        <v>216</v>
      </c>
      <c r="C528" s="1" t="s">
        <v>213</v>
      </c>
      <c r="D528">
        <v>2015</v>
      </c>
      <c r="E528">
        <v>5</v>
      </c>
      <c r="F528">
        <v>177</v>
      </c>
    </row>
    <row r="529" spans="1:6" x14ac:dyDescent="0.2">
      <c r="A529" s="1" t="s">
        <v>211</v>
      </c>
      <c r="B529" s="1" t="s">
        <v>216</v>
      </c>
      <c r="C529" s="1" t="s">
        <v>213</v>
      </c>
      <c r="D529">
        <v>2015</v>
      </c>
      <c r="E529">
        <v>6</v>
      </c>
      <c r="F529">
        <v>178</v>
      </c>
    </row>
    <row r="530" spans="1:6" x14ac:dyDescent="0.2">
      <c r="A530" s="1" t="s">
        <v>211</v>
      </c>
      <c r="B530" s="1" t="s">
        <v>216</v>
      </c>
      <c r="C530" s="1" t="s">
        <v>213</v>
      </c>
      <c r="D530">
        <v>2015</v>
      </c>
      <c r="E530">
        <v>7</v>
      </c>
      <c r="F530">
        <v>183</v>
      </c>
    </row>
    <row r="531" spans="1:6" x14ac:dyDescent="0.2">
      <c r="A531" s="1" t="s">
        <v>211</v>
      </c>
      <c r="B531" s="1" t="s">
        <v>216</v>
      </c>
      <c r="C531" s="1" t="s">
        <v>213</v>
      </c>
      <c r="D531">
        <v>2015</v>
      </c>
      <c r="E531">
        <v>8</v>
      </c>
      <c r="F531">
        <v>185</v>
      </c>
    </row>
    <row r="532" spans="1:6" x14ac:dyDescent="0.2">
      <c r="A532" s="1" t="s">
        <v>211</v>
      </c>
      <c r="B532" s="1" t="s">
        <v>216</v>
      </c>
      <c r="C532" s="1" t="s">
        <v>213</v>
      </c>
      <c r="D532">
        <v>2015</v>
      </c>
      <c r="E532">
        <v>9</v>
      </c>
      <c r="F532">
        <v>175</v>
      </c>
    </row>
    <row r="533" spans="1:6" x14ac:dyDescent="0.2">
      <c r="A533" s="1" t="s">
        <v>211</v>
      </c>
      <c r="B533" s="1" t="s">
        <v>216</v>
      </c>
      <c r="C533" s="1" t="s">
        <v>213</v>
      </c>
      <c r="D533">
        <v>2015</v>
      </c>
      <c r="E533">
        <v>10</v>
      </c>
      <c r="F533">
        <v>171</v>
      </c>
    </row>
    <row r="534" spans="1:6" x14ac:dyDescent="0.2">
      <c r="A534" s="1" t="s">
        <v>211</v>
      </c>
      <c r="B534" s="1" t="s">
        <v>216</v>
      </c>
      <c r="C534" s="1" t="s">
        <v>213</v>
      </c>
      <c r="D534">
        <v>2015</v>
      </c>
      <c r="E534">
        <v>11</v>
      </c>
      <c r="F534">
        <v>170</v>
      </c>
    </row>
    <row r="535" spans="1:6" x14ac:dyDescent="0.2">
      <c r="A535" s="1" t="s">
        <v>211</v>
      </c>
      <c r="B535" s="1" t="s">
        <v>216</v>
      </c>
      <c r="C535" s="1" t="s">
        <v>213</v>
      </c>
      <c r="D535">
        <v>2015</v>
      </c>
      <c r="E535">
        <v>12</v>
      </c>
      <c r="F535">
        <v>178</v>
      </c>
    </row>
    <row r="536" spans="1:6" x14ac:dyDescent="0.2">
      <c r="A536" s="1" t="s">
        <v>211</v>
      </c>
      <c r="B536" s="1" t="s">
        <v>216</v>
      </c>
      <c r="C536" s="1" t="s">
        <v>213</v>
      </c>
      <c r="D536">
        <v>2016</v>
      </c>
      <c r="E536">
        <v>1</v>
      </c>
      <c r="F536">
        <v>181</v>
      </c>
    </row>
    <row r="537" spans="1:6" x14ac:dyDescent="0.2">
      <c r="A537" s="1" t="s">
        <v>211</v>
      </c>
      <c r="B537" s="1" t="s">
        <v>216</v>
      </c>
      <c r="C537" s="1" t="s">
        <v>213</v>
      </c>
      <c r="D537">
        <v>2016</v>
      </c>
      <c r="E537">
        <v>2</v>
      </c>
      <c r="F537">
        <v>185</v>
      </c>
    </row>
    <row r="538" spans="1:6" x14ac:dyDescent="0.2">
      <c r="A538" s="1" t="s">
        <v>211</v>
      </c>
      <c r="B538" s="1" t="s">
        <v>216</v>
      </c>
      <c r="C538" s="1" t="s">
        <v>213</v>
      </c>
      <c r="D538">
        <v>2016</v>
      </c>
      <c r="E538">
        <v>3</v>
      </c>
      <c r="F538">
        <v>181</v>
      </c>
    </row>
    <row r="539" spans="1:6" x14ac:dyDescent="0.2">
      <c r="A539" s="1" t="s">
        <v>211</v>
      </c>
      <c r="B539" s="1" t="s">
        <v>216</v>
      </c>
      <c r="C539" s="1" t="s">
        <v>213</v>
      </c>
      <c r="D539">
        <v>2016</v>
      </c>
      <c r="E539">
        <v>4</v>
      </c>
      <c r="F539">
        <v>176</v>
      </c>
    </row>
    <row r="540" spans="1:6" x14ac:dyDescent="0.2">
      <c r="A540" s="1" t="s">
        <v>211</v>
      </c>
      <c r="B540" s="1" t="s">
        <v>216</v>
      </c>
      <c r="C540" s="1" t="s">
        <v>213</v>
      </c>
      <c r="D540">
        <v>2016</v>
      </c>
      <c r="E540">
        <v>5</v>
      </c>
      <c r="F540">
        <v>171</v>
      </c>
    </row>
    <row r="541" spans="1:6" x14ac:dyDescent="0.2">
      <c r="A541" s="1" t="s">
        <v>211</v>
      </c>
      <c r="B541" s="1" t="s">
        <v>216</v>
      </c>
      <c r="C541" s="1" t="s">
        <v>213</v>
      </c>
      <c r="D541">
        <v>2016</v>
      </c>
      <c r="E541">
        <v>6</v>
      </c>
      <c r="F541">
        <v>172</v>
      </c>
    </row>
    <row r="542" spans="1:6" x14ac:dyDescent="0.2">
      <c r="A542" s="1" t="s">
        <v>211</v>
      </c>
      <c r="B542" s="1" t="s">
        <v>216</v>
      </c>
      <c r="C542" s="1" t="s">
        <v>213</v>
      </c>
      <c r="D542">
        <v>2016</v>
      </c>
      <c r="E542">
        <v>7</v>
      </c>
      <c r="F542">
        <v>178</v>
      </c>
    </row>
    <row r="543" spans="1:6" x14ac:dyDescent="0.2">
      <c r="A543" s="1" t="s">
        <v>211</v>
      </c>
      <c r="B543" s="1" t="s">
        <v>216</v>
      </c>
      <c r="C543" s="1" t="s">
        <v>213</v>
      </c>
      <c r="D543">
        <v>2016</v>
      </c>
      <c r="E543">
        <v>8</v>
      </c>
      <c r="F543">
        <v>181</v>
      </c>
    </row>
    <row r="544" spans="1:6" x14ac:dyDescent="0.2">
      <c r="A544" s="1" t="s">
        <v>211</v>
      </c>
      <c r="B544" s="1" t="s">
        <v>216</v>
      </c>
      <c r="C544" s="1" t="s">
        <v>213</v>
      </c>
      <c r="D544">
        <v>2016</v>
      </c>
      <c r="E544">
        <v>9</v>
      </c>
      <c r="F544">
        <v>181</v>
      </c>
    </row>
    <row r="545" spans="1:6" x14ac:dyDescent="0.2">
      <c r="A545" s="1" t="s">
        <v>211</v>
      </c>
      <c r="B545" s="1" t="s">
        <v>216</v>
      </c>
      <c r="C545" s="1" t="s">
        <v>213</v>
      </c>
      <c r="D545">
        <v>2016</v>
      </c>
      <c r="E545">
        <v>10</v>
      </c>
      <c r="F545">
        <v>175</v>
      </c>
    </row>
    <row r="546" spans="1:6" x14ac:dyDescent="0.2">
      <c r="A546" s="1" t="s">
        <v>211</v>
      </c>
      <c r="B546" s="1" t="s">
        <v>216</v>
      </c>
      <c r="C546" s="1" t="s">
        <v>213</v>
      </c>
      <c r="D546">
        <v>2016</v>
      </c>
      <c r="E546">
        <v>11</v>
      </c>
      <c r="F546">
        <v>166</v>
      </c>
    </row>
    <row r="547" spans="1:6" x14ac:dyDescent="0.2">
      <c r="A547" s="1" t="s">
        <v>211</v>
      </c>
      <c r="B547" s="1" t="s">
        <v>216</v>
      </c>
      <c r="C547" s="1" t="s">
        <v>213</v>
      </c>
      <c r="D547">
        <v>2016</v>
      </c>
      <c r="E547">
        <v>12</v>
      </c>
      <c r="F547">
        <v>173</v>
      </c>
    </row>
    <row r="548" spans="1:6" x14ac:dyDescent="0.2">
      <c r="A548" s="1" t="s">
        <v>211</v>
      </c>
      <c r="B548" s="1" t="s">
        <v>216</v>
      </c>
      <c r="C548" s="1" t="s">
        <v>213</v>
      </c>
      <c r="D548">
        <v>2017</v>
      </c>
      <c r="E548">
        <v>1</v>
      </c>
      <c r="F548">
        <v>182</v>
      </c>
    </row>
    <row r="549" spans="1:6" x14ac:dyDescent="0.2">
      <c r="A549" s="1" t="s">
        <v>211</v>
      </c>
      <c r="B549" s="1" t="s">
        <v>216</v>
      </c>
      <c r="C549" s="1" t="s">
        <v>213</v>
      </c>
      <c r="D549">
        <v>2017</v>
      </c>
      <c r="E549">
        <v>2</v>
      </c>
      <c r="F549">
        <v>192</v>
      </c>
    </row>
    <row r="550" spans="1:6" x14ac:dyDescent="0.2">
      <c r="A550" s="1" t="s">
        <v>211</v>
      </c>
      <c r="B550" s="1" t="s">
        <v>216</v>
      </c>
      <c r="C550" s="1" t="s">
        <v>213</v>
      </c>
      <c r="D550">
        <v>2017</v>
      </c>
      <c r="E550">
        <v>3</v>
      </c>
      <c r="F550">
        <v>180</v>
      </c>
    </row>
    <row r="551" spans="1:6" x14ac:dyDescent="0.2">
      <c r="A551" s="1" t="s">
        <v>211</v>
      </c>
      <c r="B551" s="1" t="s">
        <v>216</v>
      </c>
      <c r="C551" s="1" t="s">
        <v>213</v>
      </c>
      <c r="D551">
        <v>2017</v>
      </c>
      <c r="E551">
        <v>4</v>
      </c>
      <c r="F551">
        <v>170</v>
      </c>
    </row>
    <row r="552" spans="1:6" x14ac:dyDescent="0.2">
      <c r="A552" s="1" t="s">
        <v>211</v>
      </c>
      <c r="B552" s="1" t="s">
        <v>216</v>
      </c>
      <c r="C552" s="1" t="s">
        <v>213</v>
      </c>
      <c r="D552">
        <v>2017</v>
      </c>
      <c r="E552">
        <v>5</v>
      </c>
      <c r="F552">
        <v>167</v>
      </c>
    </row>
    <row r="553" spans="1:6" x14ac:dyDescent="0.2">
      <c r="A553" s="1" t="s">
        <v>211</v>
      </c>
      <c r="B553" s="1" t="s">
        <v>216</v>
      </c>
      <c r="C553" s="1" t="s">
        <v>213</v>
      </c>
      <c r="D553">
        <v>2017</v>
      </c>
      <c r="E553">
        <v>6</v>
      </c>
      <c r="F553">
        <v>171</v>
      </c>
    </row>
    <row r="554" spans="1:6" x14ac:dyDescent="0.2">
      <c r="A554" s="1" t="s">
        <v>211</v>
      </c>
      <c r="B554" s="1" t="s">
        <v>216</v>
      </c>
      <c r="C554" s="1" t="s">
        <v>213</v>
      </c>
      <c r="D554">
        <v>2017</v>
      </c>
      <c r="E554">
        <v>7</v>
      </c>
      <c r="F554">
        <v>178</v>
      </c>
    </row>
    <row r="555" spans="1:6" x14ac:dyDescent="0.2">
      <c r="A555" s="1" t="s">
        <v>211</v>
      </c>
      <c r="B555" s="1" t="s">
        <v>216</v>
      </c>
      <c r="C555" s="1" t="s">
        <v>213</v>
      </c>
      <c r="D555">
        <v>2017</v>
      </c>
      <c r="E555">
        <v>8</v>
      </c>
      <c r="F555">
        <v>180</v>
      </c>
    </row>
    <row r="556" spans="1:6" x14ac:dyDescent="0.2">
      <c r="A556" s="1" t="s">
        <v>211</v>
      </c>
      <c r="B556" s="1" t="s">
        <v>216</v>
      </c>
      <c r="C556" s="1" t="s">
        <v>213</v>
      </c>
      <c r="D556">
        <v>2017</v>
      </c>
      <c r="E556">
        <v>9</v>
      </c>
      <c r="F556">
        <v>170</v>
      </c>
    </row>
    <row r="557" spans="1:6" x14ac:dyDescent="0.2">
      <c r="A557" s="1" t="s">
        <v>211</v>
      </c>
      <c r="B557" s="1" t="s">
        <v>216</v>
      </c>
      <c r="C557" s="1" t="s">
        <v>213</v>
      </c>
      <c r="D557">
        <v>2017</v>
      </c>
      <c r="E557">
        <v>10</v>
      </c>
      <c r="F557">
        <v>162</v>
      </c>
    </row>
    <row r="558" spans="1:6" x14ac:dyDescent="0.2">
      <c r="A558" s="1" t="s">
        <v>211</v>
      </c>
      <c r="B558" s="1" t="s">
        <v>216</v>
      </c>
      <c r="C558" s="1" t="s">
        <v>213</v>
      </c>
      <c r="D558">
        <v>2017</v>
      </c>
      <c r="E558">
        <v>11</v>
      </c>
      <c r="F558">
        <v>153</v>
      </c>
    </row>
    <row r="559" spans="1:6" x14ac:dyDescent="0.2">
      <c r="A559" s="1" t="s">
        <v>211</v>
      </c>
      <c r="B559" s="1" t="s">
        <v>216</v>
      </c>
      <c r="C559" s="1" t="s">
        <v>213</v>
      </c>
      <c r="D559">
        <v>2017</v>
      </c>
      <c r="E559">
        <v>12</v>
      </c>
      <c r="F559">
        <v>161</v>
      </c>
    </row>
    <row r="560" spans="1:6" x14ac:dyDescent="0.2">
      <c r="A560" s="1" t="s">
        <v>211</v>
      </c>
      <c r="B560" s="1" t="s">
        <v>216</v>
      </c>
      <c r="C560" s="1" t="s">
        <v>213</v>
      </c>
      <c r="D560">
        <v>2018</v>
      </c>
      <c r="E560">
        <v>1</v>
      </c>
      <c r="F560">
        <v>156</v>
      </c>
    </row>
    <row r="561" spans="1:6" x14ac:dyDescent="0.2">
      <c r="A561" s="1" t="s">
        <v>211</v>
      </c>
      <c r="B561" s="1" t="s">
        <v>216</v>
      </c>
      <c r="C561" s="1" t="s">
        <v>213</v>
      </c>
      <c r="D561">
        <v>2018</v>
      </c>
      <c r="E561">
        <v>2</v>
      </c>
      <c r="F561">
        <v>164</v>
      </c>
    </row>
    <row r="562" spans="1:6" x14ac:dyDescent="0.2">
      <c r="A562" s="1" t="s">
        <v>211</v>
      </c>
      <c r="B562" s="1" t="s">
        <v>216</v>
      </c>
      <c r="C562" s="1" t="s">
        <v>213</v>
      </c>
      <c r="D562">
        <v>2018</v>
      </c>
      <c r="E562">
        <v>3</v>
      </c>
      <c r="F562">
        <v>156</v>
      </c>
    </row>
    <row r="563" spans="1:6" x14ac:dyDescent="0.2">
      <c r="A563" s="1" t="s">
        <v>211</v>
      </c>
      <c r="B563" s="1" t="s">
        <v>216</v>
      </c>
      <c r="C563" s="1" t="s">
        <v>213</v>
      </c>
      <c r="D563">
        <v>2018</v>
      </c>
      <c r="E563">
        <v>4</v>
      </c>
      <c r="F563">
        <v>155</v>
      </c>
    </row>
    <row r="564" spans="1:6" x14ac:dyDescent="0.2">
      <c r="A564" s="1" t="s">
        <v>211</v>
      </c>
      <c r="B564" s="1" t="s">
        <v>216</v>
      </c>
      <c r="C564" s="1" t="s">
        <v>213</v>
      </c>
      <c r="D564">
        <v>2018</v>
      </c>
      <c r="E564">
        <v>5</v>
      </c>
      <c r="F564">
        <v>148</v>
      </c>
    </row>
    <row r="565" spans="1:6" x14ac:dyDescent="0.2">
      <c r="A565" s="1" t="s">
        <v>211</v>
      </c>
      <c r="B565" s="1" t="s">
        <v>216</v>
      </c>
      <c r="C565" s="1" t="s">
        <v>213</v>
      </c>
      <c r="D565">
        <v>2018</v>
      </c>
      <c r="E565">
        <v>6</v>
      </c>
      <c r="F565">
        <v>148</v>
      </c>
    </row>
    <row r="566" spans="1:6" x14ac:dyDescent="0.2">
      <c r="A566" s="1" t="s">
        <v>211</v>
      </c>
      <c r="B566" s="1" t="s">
        <v>216</v>
      </c>
      <c r="C566" s="1" t="s">
        <v>213</v>
      </c>
      <c r="D566">
        <v>2018</v>
      </c>
      <c r="E566">
        <v>7</v>
      </c>
      <c r="F566">
        <v>154</v>
      </c>
    </row>
    <row r="567" spans="1:6" x14ac:dyDescent="0.2">
      <c r="A567" s="1" t="s">
        <v>211</v>
      </c>
      <c r="B567" s="1" t="s">
        <v>216</v>
      </c>
      <c r="C567" s="1" t="s">
        <v>213</v>
      </c>
      <c r="D567">
        <v>2018</v>
      </c>
      <c r="E567">
        <v>8</v>
      </c>
      <c r="F567">
        <v>150</v>
      </c>
    </row>
    <row r="568" spans="1:6" x14ac:dyDescent="0.2">
      <c r="A568" s="1" t="s">
        <v>211</v>
      </c>
      <c r="B568" s="1" t="s">
        <v>216</v>
      </c>
      <c r="C568" s="1" t="s">
        <v>213</v>
      </c>
      <c r="D568">
        <v>2018</v>
      </c>
      <c r="E568">
        <v>9</v>
      </c>
      <c r="F568">
        <v>149</v>
      </c>
    </row>
    <row r="569" spans="1:6" x14ac:dyDescent="0.2">
      <c r="A569" s="1" t="s">
        <v>211</v>
      </c>
      <c r="B569" s="1" t="s">
        <v>216</v>
      </c>
      <c r="C569" s="1" t="s">
        <v>213</v>
      </c>
      <c r="D569">
        <v>2018</v>
      </c>
      <c r="E569">
        <v>10</v>
      </c>
      <c r="F569">
        <v>143</v>
      </c>
    </row>
    <row r="570" spans="1:6" x14ac:dyDescent="0.2">
      <c r="A570" s="1" t="s">
        <v>211</v>
      </c>
      <c r="B570" s="1" t="s">
        <v>216</v>
      </c>
      <c r="C570" s="1" t="s">
        <v>213</v>
      </c>
      <c r="D570">
        <v>2018</v>
      </c>
      <c r="E570">
        <v>11</v>
      </c>
      <c r="F570">
        <v>152</v>
      </c>
    </row>
    <row r="571" spans="1:6" x14ac:dyDescent="0.2">
      <c r="A571" s="1" t="s">
        <v>211</v>
      </c>
      <c r="B571" s="1" t="s">
        <v>216</v>
      </c>
      <c r="C571" s="1" t="s">
        <v>213</v>
      </c>
      <c r="D571">
        <v>2018</v>
      </c>
      <c r="E571">
        <v>12</v>
      </c>
      <c r="F571">
        <v>153</v>
      </c>
    </row>
    <row r="572" spans="1:6" x14ac:dyDescent="0.2">
      <c r="A572" s="1" t="s">
        <v>211</v>
      </c>
      <c r="B572" s="1" t="s">
        <v>216</v>
      </c>
      <c r="C572" s="1" t="s">
        <v>213</v>
      </c>
      <c r="D572">
        <v>2019</v>
      </c>
      <c r="E572">
        <v>1</v>
      </c>
      <c r="F572">
        <v>161</v>
      </c>
    </row>
    <row r="573" spans="1:6" x14ac:dyDescent="0.2">
      <c r="A573" s="1" t="s">
        <v>211</v>
      </c>
      <c r="B573" s="1" t="s">
        <v>216</v>
      </c>
      <c r="C573" s="1" t="s">
        <v>213</v>
      </c>
      <c r="D573">
        <v>2019</v>
      </c>
      <c r="E573">
        <v>2</v>
      </c>
      <c r="F573">
        <v>164</v>
      </c>
    </row>
    <row r="574" spans="1:6" x14ac:dyDescent="0.2">
      <c r="A574" s="1" t="s">
        <v>211</v>
      </c>
      <c r="B574" s="1" t="s">
        <v>216</v>
      </c>
      <c r="C574" s="1" t="s">
        <v>213</v>
      </c>
      <c r="D574">
        <v>2019</v>
      </c>
      <c r="E574">
        <v>3</v>
      </c>
      <c r="F574">
        <v>164</v>
      </c>
    </row>
    <row r="575" spans="1:6" x14ac:dyDescent="0.2">
      <c r="A575" s="1" t="s">
        <v>211</v>
      </c>
      <c r="B575" s="1" t="s">
        <v>216</v>
      </c>
      <c r="C575" s="1" t="s">
        <v>213</v>
      </c>
      <c r="D575">
        <v>2019</v>
      </c>
      <c r="E575">
        <v>4</v>
      </c>
      <c r="F575">
        <v>157</v>
      </c>
    </row>
    <row r="576" spans="1:6" x14ac:dyDescent="0.2">
      <c r="A576" s="1" t="s">
        <v>211</v>
      </c>
      <c r="B576" s="1" t="s">
        <v>216</v>
      </c>
      <c r="C576" s="1" t="s">
        <v>213</v>
      </c>
      <c r="D576">
        <v>2019</v>
      </c>
      <c r="E576">
        <v>5</v>
      </c>
      <c r="F576">
        <v>142</v>
      </c>
    </row>
    <row r="577" spans="1:6" x14ac:dyDescent="0.2">
      <c r="A577" s="1" t="s">
        <v>211</v>
      </c>
      <c r="B577" s="1" t="s">
        <v>216</v>
      </c>
      <c r="C577" s="1" t="s">
        <v>213</v>
      </c>
      <c r="D577">
        <v>2019</v>
      </c>
      <c r="E577">
        <v>6</v>
      </c>
      <c r="F577">
        <v>135</v>
      </c>
    </row>
    <row r="578" spans="1:6" x14ac:dyDescent="0.2">
      <c r="A578" s="1" t="s">
        <v>211</v>
      </c>
      <c r="B578" s="1" t="s">
        <v>216</v>
      </c>
      <c r="C578" s="1" t="s">
        <v>213</v>
      </c>
      <c r="D578">
        <v>2019</v>
      </c>
      <c r="E578">
        <v>7</v>
      </c>
      <c r="F578">
        <v>144</v>
      </c>
    </row>
    <row r="579" spans="1:6" x14ac:dyDescent="0.2">
      <c r="A579" s="1" t="s">
        <v>211</v>
      </c>
      <c r="B579" s="1" t="s">
        <v>216</v>
      </c>
      <c r="C579" s="1" t="s">
        <v>213</v>
      </c>
      <c r="D579">
        <v>2019</v>
      </c>
      <c r="E579">
        <v>8</v>
      </c>
      <c r="F579">
        <v>152</v>
      </c>
    </row>
    <row r="580" spans="1:6" x14ac:dyDescent="0.2">
      <c r="A580" s="1" t="s">
        <v>211</v>
      </c>
      <c r="B580" s="1" t="s">
        <v>216</v>
      </c>
      <c r="C580" s="1" t="s">
        <v>213</v>
      </c>
      <c r="D580">
        <v>2019</v>
      </c>
      <c r="E580">
        <v>9</v>
      </c>
      <c r="F580">
        <v>161</v>
      </c>
    </row>
    <row r="581" spans="1:6" x14ac:dyDescent="0.2">
      <c r="A581" s="1" t="s">
        <v>211</v>
      </c>
      <c r="B581" s="1" t="s">
        <v>216</v>
      </c>
      <c r="C581" s="1" t="s">
        <v>213</v>
      </c>
      <c r="D581">
        <v>2019</v>
      </c>
      <c r="E581">
        <v>10</v>
      </c>
      <c r="F581">
        <v>156</v>
      </c>
    </row>
    <row r="582" spans="1:6" x14ac:dyDescent="0.2">
      <c r="A582" s="1" t="s">
        <v>211</v>
      </c>
      <c r="B582" s="1" t="s">
        <v>216</v>
      </c>
      <c r="C582" s="1" t="s">
        <v>213</v>
      </c>
      <c r="D582">
        <v>2019</v>
      </c>
      <c r="E582">
        <v>11</v>
      </c>
      <c r="F582">
        <v>151</v>
      </c>
    </row>
    <row r="583" spans="1:6" x14ac:dyDescent="0.2">
      <c r="A583" s="1" t="s">
        <v>211</v>
      </c>
      <c r="B583" s="1" t="s">
        <v>216</v>
      </c>
      <c r="C583" s="1" t="s">
        <v>213</v>
      </c>
      <c r="D583">
        <v>2019</v>
      </c>
      <c r="E583">
        <v>12</v>
      </c>
      <c r="F583">
        <v>148</v>
      </c>
    </row>
    <row r="584" spans="1:6" x14ac:dyDescent="0.2">
      <c r="A584" s="1" t="s">
        <v>211</v>
      </c>
      <c r="B584" s="1" t="s">
        <v>216</v>
      </c>
      <c r="C584" s="1" t="s">
        <v>213</v>
      </c>
      <c r="D584">
        <v>2020</v>
      </c>
      <c r="E584">
        <v>1</v>
      </c>
      <c r="F584">
        <v>149</v>
      </c>
    </row>
    <row r="585" spans="1:6" x14ac:dyDescent="0.2">
      <c r="A585" s="1" t="s">
        <v>211</v>
      </c>
      <c r="B585" s="1" t="s">
        <v>216</v>
      </c>
      <c r="C585" s="1" t="s">
        <v>213</v>
      </c>
      <c r="D585">
        <v>2020</v>
      </c>
      <c r="E585">
        <v>2</v>
      </c>
      <c r="F585">
        <v>157</v>
      </c>
    </row>
    <row r="586" spans="1:6" x14ac:dyDescent="0.2">
      <c r="A586" s="1" t="s">
        <v>211</v>
      </c>
      <c r="B586" s="1" t="s">
        <v>216</v>
      </c>
      <c r="C586" s="1" t="s">
        <v>214</v>
      </c>
      <c r="D586">
        <v>2008</v>
      </c>
      <c r="E586">
        <v>1</v>
      </c>
      <c r="F586">
        <v>33</v>
      </c>
    </row>
    <row r="587" spans="1:6" x14ac:dyDescent="0.2">
      <c r="A587" s="1" t="s">
        <v>211</v>
      </c>
      <c r="B587" s="1" t="s">
        <v>216</v>
      </c>
      <c r="C587" s="1" t="s">
        <v>214</v>
      </c>
      <c r="D587">
        <v>2008</v>
      </c>
      <c r="E587">
        <v>2</v>
      </c>
      <c r="F587">
        <v>37</v>
      </c>
    </row>
    <row r="588" spans="1:6" x14ac:dyDescent="0.2">
      <c r="A588" s="1" t="s">
        <v>211</v>
      </c>
      <c r="B588" s="1" t="s">
        <v>216</v>
      </c>
      <c r="C588" s="1" t="s">
        <v>214</v>
      </c>
      <c r="D588">
        <v>2008</v>
      </c>
      <c r="E588">
        <v>3</v>
      </c>
      <c r="F588">
        <v>41</v>
      </c>
    </row>
    <row r="589" spans="1:6" x14ac:dyDescent="0.2">
      <c r="A589" s="1" t="s">
        <v>211</v>
      </c>
      <c r="B589" s="1" t="s">
        <v>216</v>
      </c>
      <c r="C589" s="1" t="s">
        <v>214</v>
      </c>
      <c r="D589">
        <v>2008</v>
      </c>
      <c r="E589">
        <v>4</v>
      </c>
      <c r="F589">
        <v>37</v>
      </c>
    </row>
    <row r="590" spans="1:6" x14ac:dyDescent="0.2">
      <c r="A590" s="1" t="s">
        <v>211</v>
      </c>
      <c r="B590" s="1" t="s">
        <v>216</v>
      </c>
      <c r="C590" s="1" t="s">
        <v>214</v>
      </c>
      <c r="D590">
        <v>2008</v>
      </c>
      <c r="E590">
        <v>5</v>
      </c>
      <c r="F590">
        <v>39</v>
      </c>
    </row>
    <row r="591" spans="1:6" x14ac:dyDescent="0.2">
      <c r="A591" s="1" t="s">
        <v>211</v>
      </c>
      <c r="B591" s="1" t="s">
        <v>216</v>
      </c>
      <c r="C591" s="1" t="s">
        <v>214</v>
      </c>
      <c r="D591">
        <v>2008</v>
      </c>
      <c r="E591">
        <v>6</v>
      </c>
      <c r="F591">
        <v>45</v>
      </c>
    </row>
    <row r="592" spans="1:6" x14ac:dyDescent="0.2">
      <c r="A592" s="1" t="s">
        <v>211</v>
      </c>
      <c r="B592" s="1" t="s">
        <v>216</v>
      </c>
      <c r="C592" s="1" t="s">
        <v>214</v>
      </c>
      <c r="D592">
        <v>2008</v>
      </c>
      <c r="E592">
        <v>7</v>
      </c>
      <c r="F592">
        <v>51</v>
      </c>
    </row>
    <row r="593" spans="1:6" x14ac:dyDescent="0.2">
      <c r="A593" s="1" t="s">
        <v>211</v>
      </c>
      <c r="B593" s="1" t="s">
        <v>216</v>
      </c>
      <c r="C593" s="1" t="s">
        <v>214</v>
      </c>
      <c r="D593">
        <v>2008</v>
      </c>
      <c r="E593">
        <v>8</v>
      </c>
      <c r="F593">
        <v>50</v>
      </c>
    </row>
    <row r="594" spans="1:6" x14ac:dyDescent="0.2">
      <c r="A594" s="1" t="s">
        <v>211</v>
      </c>
      <c r="B594" s="1" t="s">
        <v>216</v>
      </c>
      <c r="C594" s="1" t="s">
        <v>214</v>
      </c>
      <c r="D594">
        <v>2008</v>
      </c>
      <c r="E594">
        <v>9</v>
      </c>
      <c r="F594">
        <v>45</v>
      </c>
    </row>
    <row r="595" spans="1:6" x14ac:dyDescent="0.2">
      <c r="A595" s="1" t="s">
        <v>211</v>
      </c>
      <c r="B595" s="1" t="s">
        <v>216</v>
      </c>
      <c r="C595" s="1" t="s">
        <v>214</v>
      </c>
      <c r="D595">
        <v>2008</v>
      </c>
      <c r="E595">
        <v>10</v>
      </c>
      <c r="F595">
        <v>42</v>
      </c>
    </row>
    <row r="596" spans="1:6" x14ac:dyDescent="0.2">
      <c r="A596" s="1" t="s">
        <v>211</v>
      </c>
      <c r="B596" s="1" t="s">
        <v>216</v>
      </c>
      <c r="C596" s="1" t="s">
        <v>214</v>
      </c>
      <c r="D596">
        <v>2008</v>
      </c>
      <c r="E596">
        <v>11</v>
      </c>
      <c r="F596">
        <v>41</v>
      </c>
    </row>
    <row r="597" spans="1:6" x14ac:dyDescent="0.2">
      <c r="A597" s="1" t="s">
        <v>211</v>
      </c>
      <c r="B597" s="1" t="s">
        <v>216</v>
      </c>
      <c r="C597" s="1" t="s">
        <v>214</v>
      </c>
      <c r="D597">
        <v>2008</v>
      </c>
      <c r="E597">
        <v>12</v>
      </c>
      <c r="F597">
        <v>48</v>
      </c>
    </row>
    <row r="598" spans="1:6" x14ac:dyDescent="0.2">
      <c r="A598" s="1" t="s">
        <v>211</v>
      </c>
      <c r="B598" s="1" t="s">
        <v>216</v>
      </c>
      <c r="C598" s="1" t="s">
        <v>214</v>
      </c>
      <c r="D598">
        <v>2009</v>
      </c>
      <c r="E598">
        <v>1</v>
      </c>
      <c r="F598">
        <v>50</v>
      </c>
    </row>
    <row r="599" spans="1:6" x14ac:dyDescent="0.2">
      <c r="A599" s="1" t="s">
        <v>211</v>
      </c>
      <c r="B599" s="1" t="s">
        <v>216</v>
      </c>
      <c r="C599" s="1" t="s">
        <v>214</v>
      </c>
      <c r="D599">
        <v>2009</v>
      </c>
      <c r="E599">
        <v>2</v>
      </c>
      <c r="F599">
        <v>55</v>
      </c>
    </row>
    <row r="600" spans="1:6" x14ac:dyDescent="0.2">
      <c r="A600" s="1" t="s">
        <v>211</v>
      </c>
      <c r="B600" s="1" t="s">
        <v>216</v>
      </c>
      <c r="C600" s="1" t="s">
        <v>214</v>
      </c>
      <c r="D600">
        <v>2009</v>
      </c>
      <c r="E600">
        <v>3</v>
      </c>
      <c r="F600">
        <v>53</v>
      </c>
    </row>
    <row r="601" spans="1:6" x14ac:dyDescent="0.2">
      <c r="A601" s="1" t="s">
        <v>211</v>
      </c>
      <c r="B601" s="1" t="s">
        <v>216</v>
      </c>
      <c r="C601" s="1" t="s">
        <v>214</v>
      </c>
      <c r="D601">
        <v>2009</v>
      </c>
      <c r="E601">
        <v>4</v>
      </c>
      <c r="F601">
        <v>54</v>
      </c>
    </row>
    <row r="602" spans="1:6" x14ac:dyDescent="0.2">
      <c r="A602" s="1" t="s">
        <v>211</v>
      </c>
      <c r="B602" s="1" t="s">
        <v>216</v>
      </c>
      <c r="C602" s="1" t="s">
        <v>214</v>
      </c>
      <c r="D602">
        <v>2009</v>
      </c>
      <c r="E602">
        <v>5</v>
      </c>
      <c r="F602">
        <v>62</v>
      </c>
    </row>
    <row r="603" spans="1:6" x14ac:dyDescent="0.2">
      <c r="A603" s="1" t="s">
        <v>211</v>
      </c>
      <c r="B603" s="1" t="s">
        <v>216</v>
      </c>
      <c r="C603" s="1" t="s">
        <v>214</v>
      </c>
      <c r="D603">
        <v>2009</v>
      </c>
      <c r="E603">
        <v>6</v>
      </c>
      <c r="F603">
        <v>64</v>
      </c>
    </row>
    <row r="604" spans="1:6" x14ac:dyDescent="0.2">
      <c r="A604" s="1" t="s">
        <v>211</v>
      </c>
      <c r="B604" s="1" t="s">
        <v>216</v>
      </c>
      <c r="C604" s="1" t="s">
        <v>214</v>
      </c>
      <c r="D604">
        <v>2009</v>
      </c>
      <c r="E604">
        <v>7</v>
      </c>
      <c r="F604">
        <v>68</v>
      </c>
    </row>
    <row r="605" spans="1:6" x14ac:dyDescent="0.2">
      <c r="A605" s="1" t="s">
        <v>211</v>
      </c>
      <c r="B605" s="1" t="s">
        <v>216</v>
      </c>
      <c r="C605" s="1" t="s">
        <v>214</v>
      </c>
      <c r="D605">
        <v>2009</v>
      </c>
      <c r="E605">
        <v>8</v>
      </c>
      <c r="F605">
        <v>63</v>
      </c>
    </row>
    <row r="606" spans="1:6" x14ac:dyDescent="0.2">
      <c r="A606" s="1" t="s">
        <v>211</v>
      </c>
      <c r="B606" s="1" t="s">
        <v>216</v>
      </c>
      <c r="C606" s="1" t="s">
        <v>214</v>
      </c>
      <c r="D606">
        <v>2009</v>
      </c>
      <c r="E606">
        <v>9</v>
      </c>
      <c r="F606">
        <v>65</v>
      </c>
    </row>
    <row r="607" spans="1:6" x14ac:dyDescent="0.2">
      <c r="A607" s="1" t="s">
        <v>211</v>
      </c>
      <c r="B607" s="1" t="s">
        <v>216</v>
      </c>
      <c r="C607" s="1" t="s">
        <v>214</v>
      </c>
      <c r="D607">
        <v>2009</v>
      </c>
      <c r="E607">
        <v>10</v>
      </c>
      <c r="F607">
        <v>66</v>
      </c>
    </row>
    <row r="608" spans="1:6" x14ac:dyDescent="0.2">
      <c r="A608" s="1" t="s">
        <v>211</v>
      </c>
      <c r="B608" s="1" t="s">
        <v>216</v>
      </c>
      <c r="C608" s="1" t="s">
        <v>214</v>
      </c>
      <c r="D608">
        <v>2009</v>
      </c>
      <c r="E608">
        <v>11</v>
      </c>
      <c r="F608">
        <v>61</v>
      </c>
    </row>
    <row r="609" spans="1:6" x14ac:dyDescent="0.2">
      <c r="A609" s="1" t="s">
        <v>211</v>
      </c>
      <c r="B609" s="1" t="s">
        <v>216</v>
      </c>
      <c r="C609" s="1" t="s">
        <v>214</v>
      </c>
      <c r="D609">
        <v>2009</v>
      </c>
      <c r="E609">
        <v>12</v>
      </c>
      <c r="F609">
        <v>61</v>
      </c>
    </row>
    <row r="610" spans="1:6" x14ac:dyDescent="0.2">
      <c r="A610" s="1" t="s">
        <v>211</v>
      </c>
      <c r="B610" s="1" t="s">
        <v>216</v>
      </c>
      <c r="C610" s="1" t="s">
        <v>214</v>
      </c>
      <c r="D610">
        <v>2010</v>
      </c>
      <c r="E610">
        <v>1</v>
      </c>
      <c r="F610">
        <v>61</v>
      </c>
    </row>
    <row r="611" spans="1:6" x14ac:dyDescent="0.2">
      <c r="A611" s="1" t="s">
        <v>211</v>
      </c>
      <c r="B611" s="1" t="s">
        <v>216</v>
      </c>
      <c r="C611" s="1" t="s">
        <v>214</v>
      </c>
      <c r="D611">
        <v>2010</v>
      </c>
      <c r="E611">
        <v>2</v>
      </c>
      <c r="F611">
        <v>67</v>
      </c>
    </row>
    <row r="612" spans="1:6" x14ac:dyDescent="0.2">
      <c r="A612" s="1" t="s">
        <v>211</v>
      </c>
      <c r="B612" s="1" t="s">
        <v>216</v>
      </c>
      <c r="C612" s="1" t="s">
        <v>214</v>
      </c>
      <c r="D612">
        <v>2010</v>
      </c>
      <c r="E612">
        <v>3</v>
      </c>
      <c r="F612">
        <v>68</v>
      </c>
    </row>
    <row r="613" spans="1:6" x14ac:dyDescent="0.2">
      <c r="A613" s="1" t="s">
        <v>211</v>
      </c>
      <c r="B613" s="1" t="s">
        <v>216</v>
      </c>
      <c r="C613" s="1" t="s">
        <v>214</v>
      </c>
      <c r="D613">
        <v>2010</v>
      </c>
      <c r="E613">
        <v>4</v>
      </c>
      <c r="F613">
        <v>65</v>
      </c>
    </row>
    <row r="614" spans="1:6" x14ac:dyDescent="0.2">
      <c r="A614" s="1" t="s">
        <v>211</v>
      </c>
      <c r="B614" s="1" t="s">
        <v>216</v>
      </c>
      <c r="C614" s="1" t="s">
        <v>214</v>
      </c>
      <c r="D614">
        <v>2010</v>
      </c>
      <c r="E614">
        <v>5</v>
      </c>
      <c r="F614">
        <v>64</v>
      </c>
    </row>
    <row r="615" spans="1:6" x14ac:dyDescent="0.2">
      <c r="A615" s="1" t="s">
        <v>211</v>
      </c>
      <c r="B615" s="1" t="s">
        <v>216</v>
      </c>
      <c r="C615" s="1" t="s">
        <v>214</v>
      </c>
      <c r="D615">
        <v>2010</v>
      </c>
      <c r="E615">
        <v>6</v>
      </c>
      <c r="F615">
        <v>65</v>
      </c>
    </row>
    <row r="616" spans="1:6" x14ac:dyDescent="0.2">
      <c r="A616" s="1" t="s">
        <v>211</v>
      </c>
      <c r="B616" s="1" t="s">
        <v>216</v>
      </c>
      <c r="C616" s="1" t="s">
        <v>214</v>
      </c>
      <c r="D616">
        <v>2010</v>
      </c>
      <c r="E616">
        <v>7</v>
      </c>
      <c r="F616">
        <v>71</v>
      </c>
    </row>
    <row r="617" spans="1:6" x14ac:dyDescent="0.2">
      <c r="A617" s="1" t="s">
        <v>211</v>
      </c>
      <c r="B617" s="1" t="s">
        <v>216</v>
      </c>
      <c r="C617" s="1" t="s">
        <v>214</v>
      </c>
      <c r="D617">
        <v>2010</v>
      </c>
      <c r="E617">
        <v>8</v>
      </c>
      <c r="F617">
        <v>73</v>
      </c>
    </row>
    <row r="618" spans="1:6" x14ac:dyDescent="0.2">
      <c r="A618" s="1" t="s">
        <v>211</v>
      </c>
      <c r="B618" s="1" t="s">
        <v>216</v>
      </c>
      <c r="C618" s="1" t="s">
        <v>214</v>
      </c>
      <c r="D618">
        <v>2010</v>
      </c>
      <c r="E618">
        <v>9</v>
      </c>
      <c r="F618">
        <v>72</v>
      </c>
    </row>
    <row r="619" spans="1:6" x14ac:dyDescent="0.2">
      <c r="A619" s="1" t="s">
        <v>211</v>
      </c>
      <c r="B619" s="1" t="s">
        <v>216</v>
      </c>
      <c r="C619" s="1" t="s">
        <v>214</v>
      </c>
      <c r="D619">
        <v>2010</v>
      </c>
      <c r="E619">
        <v>10</v>
      </c>
      <c r="F619">
        <v>70</v>
      </c>
    </row>
    <row r="620" spans="1:6" x14ac:dyDescent="0.2">
      <c r="A620" s="1" t="s">
        <v>211</v>
      </c>
      <c r="B620" s="1" t="s">
        <v>216</v>
      </c>
      <c r="C620" s="1" t="s">
        <v>214</v>
      </c>
      <c r="D620">
        <v>2010</v>
      </c>
      <c r="E620">
        <v>11</v>
      </c>
      <c r="F620">
        <v>65</v>
      </c>
    </row>
    <row r="621" spans="1:6" x14ac:dyDescent="0.2">
      <c r="A621" s="1" t="s">
        <v>211</v>
      </c>
      <c r="B621" s="1" t="s">
        <v>216</v>
      </c>
      <c r="C621" s="1" t="s">
        <v>214</v>
      </c>
      <c r="D621">
        <v>2010</v>
      </c>
      <c r="E621">
        <v>12</v>
      </c>
      <c r="F621">
        <v>64</v>
      </c>
    </row>
    <row r="622" spans="1:6" x14ac:dyDescent="0.2">
      <c r="A622" s="1" t="s">
        <v>211</v>
      </c>
      <c r="B622" s="1" t="s">
        <v>216</v>
      </c>
      <c r="C622" s="1" t="s">
        <v>214</v>
      </c>
      <c r="D622">
        <v>2011</v>
      </c>
      <c r="E622">
        <v>1</v>
      </c>
      <c r="F622">
        <v>66</v>
      </c>
    </row>
    <row r="623" spans="1:6" x14ac:dyDescent="0.2">
      <c r="A623" s="1" t="s">
        <v>211</v>
      </c>
      <c r="B623" s="1" t="s">
        <v>216</v>
      </c>
      <c r="C623" s="1" t="s">
        <v>214</v>
      </c>
      <c r="D623">
        <v>2011</v>
      </c>
      <c r="E623">
        <v>2</v>
      </c>
      <c r="F623">
        <v>71</v>
      </c>
    </row>
    <row r="624" spans="1:6" x14ac:dyDescent="0.2">
      <c r="A624" s="1" t="s">
        <v>211</v>
      </c>
      <c r="B624" s="1" t="s">
        <v>216</v>
      </c>
      <c r="C624" s="1" t="s">
        <v>214</v>
      </c>
      <c r="D624">
        <v>2011</v>
      </c>
      <c r="E624">
        <v>3</v>
      </c>
      <c r="F624">
        <v>72</v>
      </c>
    </row>
    <row r="625" spans="1:6" x14ac:dyDescent="0.2">
      <c r="A625" s="1" t="s">
        <v>211</v>
      </c>
      <c r="B625" s="1" t="s">
        <v>216</v>
      </c>
      <c r="C625" s="1" t="s">
        <v>214</v>
      </c>
      <c r="D625">
        <v>2011</v>
      </c>
      <c r="E625">
        <v>4</v>
      </c>
      <c r="F625">
        <v>68</v>
      </c>
    </row>
    <row r="626" spans="1:6" x14ac:dyDescent="0.2">
      <c r="A626" s="1" t="s">
        <v>211</v>
      </c>
      <c r="B626" s="1" t="s">
        <v>216</v>
      </c>
      <c r="C626" s="1" t="s">
        <v>214</v>
      </c>
      <c r="D626">
        <v>2011</v>
      </c>
      <c r="E626">
        <v>5</v>
      </c>
      <c r="F626">
        <v>69</v>
      </c>
    </row>
    <row r="627" spans="1:6" x14ac:dyDescent="0.2">
      <c r="A627" s="1" t="s">
        <v>211</v>
      </c>
      <c r="B627" s="1" t="s">
        <v>216</v>
      </c>
      <c r="C627" s="1" t="s">
        <v>214</v>
      </c>
      <c r="D627">
        <v>2011</v>
      </c>
      <c r="E627">
        <v>6</v>
      </c>
      <c r="F627">
        <v>73</v>
      </c>
    </row>
    <row r="628" spans="1:6" x14ac:dyDescent="0.2">
      <c r="A628" s="1" t="s">
        <v>211</v>
      </c>
      <c r="B628" s="1" t="s">
        <v>216</v>
      </c>
      <c r="C628" s="1" t="s">
        <v>214</v>
      </c>
      <c r="D628">
        <v>2011</v>
      </c>
      <c r="E628">
        <v>7</v>
      </c>
      <c r="F628">
        <v>81</v>
      </c>
    </row>
    <row r="629" spans="1:6" x14ac:dyDescent="0.2">
      <c r="A629" s="1" t="s">
        <v>211</v>
      </c>
      <c r="B629" s="1" t="s">
        <v>216</v>
      </c>
      <c r="C629" s="1" t="s">
        <v>214</v>
      </c>
      <c r="D629">
        <v>2011</v>
      </c>
      <c r="E629">
        <v>8</v>
      </c>
      <c r="F629">
        <v>79</v>
      </c>
    </row>
    <row r="630" spans="1:6" x14ac:dyDescent="0.2">
      <c r="A630" s="1" t="s">
        <v>211</v>
      </c>
      <c r="B630" s="1" t="s">
        <v>216</v>
      </c>
      <c r="C630" s="1" t="s">
        <v>214</v>
      </c>
      <c r="D630">
        <v>2011</v>
      </c>
      <c r="E630">
        <v>9</v>
      </c>
      <c r="F630">
        <v>78</v>
      </c>
    </row>
    <row r="631" spans="1:6" x14ac:dyDescent="0.2">
      <c r="A631" s="1" t="s">
        <v>211</v>
      </c>
      <c r="B631" s="1" t="s">
        <v>216</v>
      </c>
      <c r="C631" s="1" t="s">
        <v>214</v>
      </c>
      <c r="D631">
        <v>2011</v>
      </c>
      <c r="E631">
        <v>10</v>
      </c>
      <c r="F631">
        <v>71</v>
      </c>
    </row>
    <row r="632" spans="1:6" x14ac:dyDescent="0.2">
      <c r="A632" s="1" t="s">
        <v>211</v>
      </c>
      <c r="B632" s="1" t="s">
        <v>216</v>
      </c>
      <c r="C632" s="1" t="s">
        <v>214</v>
      </c>
      <c r="D632">
        <v>2011</v>
      </c>
      <c r="E632">
        <v>11</v>
      </c>
      <c r="F632">
        <v>66</v>
      </c>
    </row>
    <row r="633" spans="1:6" x14ac:dyDescent="0.2">
      <c r="A633" s="1" t="s">
        <v>211</v>
      </c>
      <c r="B633" s="1" t="s">
        <v>216</v>
      </c>
      <c r="C633" s="1" t="s">
        <v>214</v>
      </c>
      <c r="D633">
        <v>2011</v>
      </c>
      <c r="E633">
        <v>12</v>
      </c>
      <c r="F633">
        <v>67</v>
      </c>
    </row>
    <row r="634" spans="1:6" x14ac:dyDescent="0.2">
      <c r="A634" s="1" t="s">
        <v>211</v>
      </c>
      <c r="B634" s="1" t="s">
        <v>216</v>
      </c>
      <c r="C634" s="1" t="s">
        <v>214</v>
      </c>
      <c r="D634">
        <v>2012</v>
      </c>
      <c r="E634">
        <v>1</v>
      </c>
      <c r="F634">
        <v>69</v>
      </c>
    </row>
    <row r="635" spans="1:6" x14ac:dyDescent="0.2">
      <c r="A635" s="1" t="s">
        <v>211</v>
      </c>
      <c r="B635" s="1" t="s">
        <v>216</v>
      </c>
      <c r="C635" s="1" t="s">
        <v>214</v>
      </c>
      <c r="D635">
        <v>2012</v>
      </c>
      <c r="E635">
        <v>2</v>
      </c>
      <c r="F635">
        <v>73</v>
      </c>
    </row>
    <row r="636" spans="1:6" x14ac:dyDescent="0.2">
      <c r="A636" s="1" t="s">
        <v>211</v>
      </c>
      <c r="B636" s="1" t="s">
        <v>216</v>
      </c>
      <c r="C636" s="1" t="s">
        <v>214</v>
      </c>
      <c r="D636">
        <v>2012</v>
      </c>
      <c r="E636">
        <v>3</v>
      </c>
      <c r="F636">
        <v>68</v>
      </c>
    </row>
    <row r="637" spans="1:6" x14ac:dyDescent="0.2">
      <c r="A637" s="1" t="s">
        <v>211</v>
      </c>
      <c r="B637" s="1" t="s">
        <v>216</v>
      </c>
      <c r="C637" s="1" t="s">
        <v>214</v>
      </c>
      <c r="D637">
        <v>2012</v>
      </c>
      <c r="E637">
        <v>4</v>
      </c>
      <c r="F637">
        <v>70</v>
      </c>
    </row>
    <row r="638" spans="1:6" x14ac:dyDescent="0.2">
      <c r="A638" s="1" t="s">
        <v>211</v>
      </c>
      <c r="B638" s="1" t="s">
        <v>216</v>
      </c>
      <c r="C638" s="1" t="s">
        <v>214</v>
      </c>
      <c r="D638">
        <v>2012</v>
      </c>
      <c r="E638">
        <v>5</v>
      </c>
      <c r="F638">
        <v>71</v>
      </c>
    </row>
    <row r="639" spans="1:6" x14ac:dyDescent="0.2">
      <c r="A639" s="1" t="s">
        <v>211</v>
      </c>
      <c r="B639" s="1" t="s">
        <v>216</v>
      </c>
      <c r="C639" s="1" t="s">
        <v>214</v>
      </c>
      <c r="D639">
        <v>2012</v>
      </c>
      <c r="E639">
        <v>6</v>
      </c>
      <c r="F639">
        <v>69</v>
      </c>
    </row>
    <row r="640" spans="1:6" x14ac:dyDescent="0.2">
      <c r="A640" s="1" t="s">
        <v>211</v>
      </c>
      <c r="B640" s="1" t="s">
        <v>216</v>
      </c>
      <c r="C640" s="1" t="s">
        <v>214</v>
      </c>
      <c r="D640">
        <v>2012</v>
      </c>
      <c r="E640">
        <v>7</v>
      </c>
      <c r="F640">
        <v>68</v>
      </c>
    </row>
    <row r="641" spans="1:6" x14ac:dyDescent="0.2">
      <c r="A641" s="1" t="s">
        <v>211</v>
      </c>
      <c r="B641" s="1" t="s">
        <v>216</v>
      </c>
      <c r="C641" s="1" t="s">
        <v>214</v>
      </c>
      <c r="D641">
        <v>2012</v>
      </c>
      <c r="E641">
        <v>8</v>
      </c>
      <c r="F641">
        <v>67</v>
      </c>
    </row>
    <row r="642" spans="1:6" x14ac:dyDescent="0.2">
      <c r="A642" s="1" t="s">
        <v>211</v>
      </c>
      <c r="B642" s="1" t="s">
        <v>216</v>
      </c>
      <c r="C642" s="1" t="s">
        <v>214</v>
      </c>
      <c r="D642">
        <v>2012</v>
      </c>
      <c r="E642">
        <v>9</v>
      </c>
      <c r="F642">
        <v>67</v>
      </c>
    </row>
    <row r="643" spans="1:6" x14ac:dyDescent="0.2">
      <c r="A643" s="1" t="s">
        <v>211</v>
      </c>
      <c r="B643" s="1" t="s">
        <v>216</v>
      </c>
      <c r="C643" s="1" t="s">
        <v>214</v>
      </c>
      <c r="D643">
        <v>2012</v>
      </c>
      <c r="E643">
        <v>10</v>
      </c>
      <c r="F643">
        <v>65</v>
      </c>
    </row>
    <row r="644" spans="1:6" x14ac:dyDescent="0.2">
      <c r="A644" s="1" t="s">
        <v>211</v>
      </c>
      <c r="B644" s="1" t="s">
        <v>216</v>
      </c>
      <c r="C644" s="1" t="s">
        <v>214</v>
      </c>
      <c r="D644">
        <v>2012</v>
      </c>
      <c r="E644">
        <v>11</v>
      </c>
      <c r="F644">
        <v>59</v>
      </c>
    </row>
    <row r="645" spans="1:6" x14ac:dyDescent="0.2">
      <c r="A645" s="1" t="s">
        <v>211</v>
      </c>
      <c r="B645" s="1" t="s">
        <v>216</v>
      </c>
      <c r="C645" s="1" t="s">
        <v>214</v>
      </c>
      <c r="D645">
        <v>2012</v>
      </c>
      <c r="E645">
        <v>12</v>
      </c>
      <c r="F645">
        <v>62</v>
      </c>
    </row>
    <row r="646" spans="1:6" x14ac:dyDescent="0.2">
      <c r="A646" s="1" t="s">
        <v>211</v>
      </c>
      <c r="B646" s="1" t="s">
        <v>216</v>
      </c>
      <c r="C646" s="1" t="s">
        <v>214</v>
      </c>
      <c r="D646">
        <v>2013</v>
      </c>
      <c r="E646">
        <v>1</v>
      </c>
      <c r="F646">
        <v>61</v>
      </c>
    </row>
    <row r="647" spans="1:6" x14ac:dyDescent="0.2">
      <c r="A647" s="1" t="s">
        <v>211</v>
      </c>
      <c r="B647" s="1" t="s">
        <v>216</v>
      </c>
      <c r="C647" s="1" t="s">
        <v>214</v>
      </c>
      <c r="D647">
        <v>2013</v>
      </c>
      <c r="E647">
        <v>2</v>
      </c>
      <c r="F647">
        <v>64</v>
      </c>
    </row>
    <row r="648" spans="1:6" x14ac:dyDescent="0.2">
      <c r="A648" s="1" t="s">
        <v>211</v>
      </c>
      <c r="B648" s="1" t="s">
        <v>216</v>
      </c>
      <c r="C648" s="1" t="s">
        <v>214</v>
      </c>
      <c r="D648">
        <v>2013</v>
      </c>
      <c r="E648">
        <v>3</v>
      </c>
      <c r="F648">
        <v>61</v>
      </c>
    </row>
    <row r="649" spans="1:6" x14ac:dyDescent="0.2">
      <c r="A649" s="1" t="s">
        <v>211</v>
      </c>
      <c r="B649" s="1" t="s">
        <v>216</v>
      </c>
      <c r="C649" s="1" t="s">
        <v>214</v>
      </c>
      <c r="D649">
        <v>2013</v>
      </c>
      <c r="E649">
        <v>4</v>
      </c>
      <c r="F649">
        <v>54</v>
      </c>
    </row>
    <row r="650" spans="1:6" x14ac:dyDescent="0.2">
      <c r="A650" s="1" t="s">
        <v>211</v>
      </c>
      <c r="B650" s="1" t="s">
        <v>216</v>
      </c>
      <c r="C650" s="1" t="s">
        <v>214</v>
      </c>
      <c r="D650">
        <v>2013</v>
      </c>
      <c r="E650">
        <v>5</v>
      </c>
      <c r="F650">
        <v>55</v>
      </c>
    </row>
    <row r="651" spans="1:6" x14ac:dyDescent="0.2">
      <c r="A651" s="1" t="s">
        <v>211</v>
      </c>
      <c r="B651" s="1" t="s">
        <v>216</v>
      </c>
      <c r="C651" s="1" t="s">
        <v>214</v>
      </c>
      <c r="D651">
        <v>2013</v>
      </c>
      <c r="E651">
        <v>6</v>
      </c>
      <c r="F651">
        <v>58</v>
      </c>
    </row>
    <row r="652" spans="1:6" x14ac:dyDescent="0.2">
      <c r="A652" s="1" t="s">
        <v>211</v>
      </c>
      <c r="B652" s="1" t="s">
        <v>216</v>
      </c>
      <c r="C652" s="1" t="s">
        <v>214</v>
      </c>
      <c r="D652">
        <v>2013</v>
      </c>
      <c r="E652">
        <v>7</v>
      </c>
      <c r="F652">
        <v>65</v>
      </c>
    </row>
    <row r="653" spans="1:6" x14ac:dyDescent="0.2">
      <c r="A653" s="1" t="s">
        <v>211</v>
      </c>
      <c r="B653" s="1" t="s">
        <v>216</v>
      </c>
      <c r="C653" s="1" t="s">
        <v>214</v>
      </c>
      <c r="D653">
        <v>2013</v>
      </c>
      <c r="E653">
        <v>8</v>
      </c>
      <c r="F653">
        <v>69</v>
      </c>
    </row>
    <row r="654" spans="1:6" x14ac:dyDescent="0.2">
      <c r="A654" s="1" t="s">
        <v>211</v>
      </c>
      <c r="B654" s="1" t="s">
        <v>216</v>
      </c>
      <c r="C654" s="1" t="s">
        <v>214</v>
      </c>
      <c r="D654">
        <v>2013</v>
      </c>
      <c r="E654">
        <v>9</v>
      </c>
      <c r="F654">
        <v>63</v>
      </c>
    </row>
    <row r="655" spans="1:6" x14ac:dyDescent="0.2">
      <c r="A655" s="1" t="s">
        <v>211</v>
      </c>
      <c r="B655" s="1" t="s">
        <v>216</v>
      </c>
      <c r="C655" s="1" t="s">
        <v>214</v>
      </c>
      <c r="D655">
        <v>2013</v>
      </c>
      <c r="E655">
        <v>10</v>
      </c>
      <c r="F655">
        <v>61</v>
      </c>
    </row>
    <row r="656" spans="1:6" x14ac:dyDescent="0.2">
      <c r="A656" s="1" t="s">
        <v>211</v>
      </c>
      <c r="B656" s="1" t="s">
        <v>216</v>
      </c>
      <c r="C656" s="1" t="s">
        <v>214</v>
      </c>
      <c r="D656">
        <v>2013</v>
      </c>
      <c r="E656">
        <v>11</v>
      </c>
      <c r="F656">
        <v>56</v>
      </c>
    </row>
    <row r="657" spans="1:6" x14ac:dyDescent="0.2">
      <c r="A657" s="1" t="s">
        <v>211</v>
      </c>
      <c r="B657" s="1" t="s">
        <v>216</v>
      </c>
      <c r="C657" s="1" t="s">
        <v>214</v>
      </c>
      <c r="D657">
        <v>2013</v>
      </c>
      <c r="E657">
        <v>12</v>
      </c>
      <c r="F657">
        <v>63</v>
      </c>
    </row>
    <row r="658" spans="1:6" x14ac:dyDescent="0.2">
      <c r="A658" s="1" t="s">
        <v>211</v>
      </c>
      <c r="B658" s="1" t="s">
        <v>216</v>
      </c>
      <c r="C658" s="1" t="s">
        <v>214</v>
      </c>
      <c r="D658">
        <v>2014</v>
      </c>
      <c r="E658">
        <v>1</v>
      </c>
      <c r="F658">
        <v>64</v>
      </c>
    </row>
    <row r="659" spans="1:6" x14ac:dyDescent="0.2">
      <c r="A659" s="1" t="s">
        <v>211</v>
      </c>
      <c r="B659" s="1" t="s">
        <v>216</v>
      </c>
      <c r="C659" s="1" t="s">
        <v>214</v>
      </c>
      <c r="D659">
        <v>2014</v>
      </c>
      <c r="E659">
        <v>2</v>
      </c>
      <c r="F659">
        <v>63</v>
      </c>
    </row>
    <row r="660" spans="1:6" x14ac:dyDescent="0.2">
      <c r="A660" s="1" t="s">
        <v>211</v>
      </c>
      <c r="B660" s="1" t="s">
        <v>216</v>
      </c>
      <c r="C660" s="1" t="s">
        <v>214</v>
      </c>
      <c r="D660">
        <v>2014</v>
      </c>
      <c r="E660">
        <v>3</v>
      </c>
      <c r="F660">
        <v>58</v>
      </c>
    </row>
    <row r="661" spans="1:6" x14ac:dyDescent="0.2">
      <c r="A661" s="1" t="s">
        <v>211</v>
      </c>
      <c r="B661" s="1" t="s">
        <v>216</v>
      </c>
      <c r="C661" s="1" t="s">
        <v>214</v>
      </c>
      <c r="D661">
        <v>2014</v>
      </c>
      <c r="E661">
        <v>4</v>
      </c>
      <c r="F661">
        <v>52</v>
      </c>
    </row>
    <row r="662" spans="1:6" x14ac:dyDescent="0.2">
      <c r="A662" s="1" t="s">
        <v>211</v>
      </c>
      <c r="B662" s="1" t="s">
        <v>216</v>
      </c>
      <c r="C662" s="1" t="s">
        <v>214</v>
      </c>
      <c r="D662">
        <v>2014</v>
      </c>
      <c r="E662">
        <v>5</v>
      </c>
      <c r="F662">
        <v>56</v>
      </c>
    </row>
    <row r="663" spans="1:6" x14ac:dyDescent="0.2">
      <c r="A663" s="1" t="s">
        <v>211</v>
      </c>
      <c r="B663" s="1" t="s">
        <v>216</v>
      </c>
      <c r="C663" s="1" t="s">
        <v>214</v>
      </c>
      <c r="D663">
        <v>2014</v>
      </c>
      <c r="E663">
        <v>6</v>
      </c>
      <c r="F663">
        <v>58</v>
      </c>
    </row>
    <row r="664" spans="1:6" x14ac:dyDescent="0.2">
      <c r="A664" s="1" t="s">
        <v>211</v>
      </c>
      <c r="B664" s="1" t="s">
        <v>216</v>
      </c>
      <c r="C664" s="1" t="s">
        <v>214</v>
      </c>
      <c r="D664">
        <v>2014</v>
      </c>
      <c r="E664">
        <v>7</v>
      </c>
      <c r="F664">
        <v>64</v>
      </c>
    </row>
    <row r="665" spans="1:6" x14ac:dyDescent="0.2">
      <c r="A665" s="1" t="s">
        <v>211</v>
      </c>
      <c r="B665" s="1" t="s">
        <v>216</v>
      </c>
      <c r="C665" s="1" t="s">
        <v>214</v>
      </c>
      <c r="D665">
        <v>2014</v>
      </c>
      <c r="E665">
        <v>8</v>
      </c>
      <c r="F665">
        <v>64</v>
      </c>
    </row>
    <row r="666" spans="1:6" x14ac:dyDescent="0.2">
      <c r="A666" s="1" t="s">
        <v>211</v>
      </c>
      <c r="B666" s="1" t="s">
        <v>216</v>
      </c>
      <c r="C666" s="1" t="s">
        <v>214</v>
      </c>
      <c r="D666">
        <v>2014</v>
      </c>
      <c r="E666">
        <v>9</v>
      </c>
      <c r="F666">
        <v>66</v>
      </c>
    </row>
    <row r="667" spans="1:6" x14ac:dyDescent="0.2">
      <c r="A667" s="1" t="s">
        <v>211</v>
      </c>
      <c r="B667" s="1" t="s">
        <v>216</v>
      </c>
      <c r="C667" s="1" t="s">
        <v>214</v>
      </c>
      <c r="D667">
        <v>2014</v>
      </c>
      <c r="E667">
        <v>10</v>
      </c>
      <c r="F667">
        <v>59</v>
      </c>
    </row>
    <row r="668" spans="1:6" x14ac:dyDescent="0.2">
      <c r="A668" s="1" t="s">
        <v>211</v>
      </c>
      <c r="B668" s="1" t="s">
        <v>216</v>
      </c>
      <c r="C668" s="1" t="s">
        <v>214</v>
      </c>
      <c r="D668">
        <v>2014</v>
      </c>
      <c r="E668">
        <v>11</v>
      </c>
      <c r="F668">
        <v>54</v>
      </c>
    </row>
    <row r="669" spans="1:6" x14ac:dyDescent="0.2">
      <c r="A669" s="1" t="s">
        <v>211</v>
      </c>
      <c r="B669" s="1" t="s">
        <v>216</v>
      </c>
      <c r="C669" s="1" t="s">
        <v>214</v>
      </c>
      <c r="D669">
        <v>2014</v>
      </c>
      <c r="E669">
        <v>12</v>
      </c>
      <c r="F669">
        <v>48</v>
      </c>
    </row>
    <row r="670" spans="1:6" x14ac:dyDescent="0.2">
      <c r="A670" s="1" t="s">
        <v>211</v>
      </c>
      <c r="B670" s="1" t="s">
        <v>216</v>
      </c>
      <c r="C670" s="1" t="s">
        <v>214</v>
      </c>
      <c r="D670">
        <v>2015</v>
      </c>
      <c r="E670">
        <v>1</v>
      </c>
      <c r="F670">
        <v>51</v>
      </c>
    </row>
    <row r="671" spans="1:6" x14ac:dyDescent="0.2">
      <c r="A671" s="1" t="s">
        <v>211</v>
      </c>
      <c r="B671" s="1" t="s">
        <v>216</v>
      </c>
      <c r="C671" s="1" t="s">
        <v>214</v>
      </c>
      <c r="D671">
        <v>2015</v>
      </c>
      <c r="E671">
        <v>2</v>
      </c>
      <c r="F671">
        <v>50</v>
      </c>
    </row>
    <row r="672" spans="1:6" x14ac:dyDescent="0.2">
      <c r="A672" s="1" t="s">
        <v>211</v>
      </c>
      <c r="B672" s="1" t="s">
        <v>216</v>
      </c>
      <c r="C672" s="1" t="s">
        <v>214</v>
      </c>
      <c r="D672">
        <v>2015</v>
      </c>
      <c r="E672">
        <v>3</v>
      </c>
      <c r="F672">
        <v>48</v>
      </c>
    </row>
    <row r="673" spans="1:6" x14ac:dyDescent="0.2">
      <c r="A673" s="1" t="s">
        <v>211</v>
      </c>
      <c r="B673" s="1" t="s">
        <v>216</v>
      </c>
      <c r="C673" s="1" t="s">
        <v>214</v>
      </c>
      <c r="D673">
        <v>2015</v>
      </c>
      <c r="E673">
        <v>4</v>
      </c>
      <c r="F673">
        <v>44</v>
      </c>
    </row>
    <row r="674" spans="1:6" x14ac:dyDescent="0.2">
      <c r="A674" s="1" t="s">
        <v>211</v>
      </c>
      <c r="B674" s="1" t="s">
        <v>216</v>
      </c>
      <c r="C674" s="1" t="s">
        <v>214</v>
      </c>
      <c r="D674">
        <v>2015</v>
      </c>
      <c r="E674">
        <v>5</v>
      </c>
      <c r="F674">
        <v>45</v>
      </c>
    </row>
    <row r="675" spans="1:6" x14ac:dyDescent="0.2">
      <c r="A675" s="1" t="s">
        <v>211</v>
      </c>
      <c r="B675" s="1" t="s">
        <v>216</v>
      </c>
      <c r="C675" s="1" t="s">
        <v>214</v>
      </c>
      <c r="D675">
        <v>2015</v>
      </c>
      <c r="E675">
        <v>6</v>
      </c>
      <c r="F675">
        <v>55</v>
      </c>
    </row>
    <row r="676" spans="1:6" x14ac:dyDescent="0.2">
      <c r="A676" s="1" t="s">
        <v>211</v>
      </c>
      <c r="B676" s="1" t="s">
        <v>216</v>
      </c>
      <c r="C676" s="1" t="s">
        <v>214</v>
      </c>
      <c r="D676">
        <v>2015</v>
      </c>
      <c r="E676">
        <v>7</v>
      </c>
      <c r="F676">
        <v>60</v>
      </c>
    </row>
    <row r="677" spans="1:6" x14ac:dyDescent="0.2">
      <c r="A677" s="1" t="s">
        <v>211</v>
      </c>
      <c r="B677" s="1" t="s">
        <v>216</v>
      </c>
      <c r="C677" s="1" t="s">
        <v>214</v>
      </c>
      <c r="D677">
        <v>2015</v>
      </c>
      <c r="E677">
        <v>8</v>
      </c>
      <c r="F677">
        <v>62</v>
      </c>
    </row>
    <row r="678" spans="1:6" x14ac:dyDescent="0.2">
      <c r="A678" s="1" t="s">
        <v>211</v>
      </c>
      <c r="B678" s="1" t="s">
        <v>216</v>
      </c>
      <c r="C678" s="1" t="s">
        <v>214</v>
      </c>
      <c r="D678">
        <v>2015</v>
      </c>
      <c r="E678">
        <v>9</v>
      </c>
      <c r="F678">
        <v>56</v>
      </c>
    </row>
    <row r="679" spans="1:6" x14ac:dyDescent="0.2">
      <c r="A679" s="1" t="s">
        <v>211</v>
      </c>
      <c r="B679" s="1" t="s">
        <v>216</v>
      </c>
      <c r="C679" s="1" t="s">
        <v>214</v>
      </c>
      <c r="D679">
        <v>2015</v>
      </c>
      <c r="E679">
        <v>10</v>
      </c>
      <c r="F679">
        <v>52</v>
      </c>
    </row>
    <row r="680" spans="1:6" x14ac:dyDescent="0.2">
      <c r="A680" s="1" t="s">
        <v>211</v>
      </c>
      <c r="B680" s="1" t="s">
        <v>216</v>
      </c>
      <c r="C680" s="1" t="s">
        <v>214</v>
      </c>
      <c r="D680">
        <v>2015</v>
      </c>
      <c r="E680">
        <v>11</v>
      </c>
      <c r="F680">
        <v>49</v>
      </c>
    </row>
    <row r="681" spans="1:6" x14ac:dyDescent="0.2">
      <c r="A681" s="1" t="s">
        <v>211</v>
      </c>
      <c r="B681" s="1" t="s">
        <v>216</v>
      </c>
      <c r="C681" s="1" t="s">
        <v>214</v>
      </c>
      <c r="D681">
        <v>2015</v>
      </c>
      <c r="E681">
        <v>12</v>
      </c>
      <c r="F681">
        <v>49</v>
      </c>
    </row>
    <row r="682" spans="1:6" x14ac:dyDescent="0.2">
      <c r="A682" s="1" t="s">
        <v>211</v>
      </c>
      <c r="B682" s="1" t="s">
        <v>216</v>
      </c>
      <c r="C682" s="1" t="s">
        <v>214</v>
      </c>
      <c r="D682">
        <v>2016</v>
      </c>
      <c r="E682">
        <v>1</v>
      </c>
      <c r="F682">
        <v>51</v>
      </c>
    </row>
    <row r="683" spans="1:6" x14ac:dyDescent="0.2">
      <c r="A683" s="1" t="s">
        <v>211</v>
      </c>
      <c r="B683" s="1" t="s">
        <v>216</v>
      </c>
      <c r="C683" s="1" t="s">
        <v>214</v>
      </c>
      <c r="D683">
        <v>2016</v>
      </c>
      <c r="E683">
        <v>2</v>
      </c>
      <c r="F683">
        <v>52</v>
      </c>
    </row>
    <row r="684" spans="1:6" x14ac:dyDescent="0.2">
      <c r="A684" s="1" t="s">
        <v>211</v>
      </c>
      <c r="B684" s="1" t="s">
        <v>216</v>
      </c>
      <c r="C684" s="1" t="s">
        <v>214</v>
      </c>
      <c r="D684">
        <v>2016</v>
      </c>
      <c r="E684">
        <v>3</v>
      </c>
      <c r="F684">
        <v>49</v>
      </c>
    </row>
    <row r="685" spans="1:6" x14ac:dyDescent="0.2">
      <c r="A685" s="1" t="s">
        <v>211</v>
      </c>
      <c r="B685" s="1" t="s">
        <v>216</v>
      </c>
      <c r="C685" s="1" t="s">
        <v>214</v>
      </c>
      <c r="D685">
        <v>2016</v>
      </c>
      <c r="E685">
        <v>4</v>
      </c>
      <c r="F685">
        <v>50</v>
      </c>
    </row>
    <row r="686" spans="1:6" x14ac:dyDescent="0.2">
      <c r="A686" s="1" t="s">
        <v>211</v>
      </c>
      <c r="B686" s="1" t="s">
        <v>216</v>
      </c>
      <c r="C686" s="1" t="s">
        <v>214</v>
      </c>
      <c r="D686">
        <v>2016</v>
      </c>
      <c r="E686">
        <v>5</v>
      </c>
      <c r="F686">
        <v>49</v>
      </c>
    </row>
    <row r="687" spans="1:6" x14ac:dyDescent="0.2">
      <c r="A687" s="1" t="s">
        <v>211</v>
      </c>
      <c r="B687" s="1" t="s">
        <v>216</v>
      </c>
      <c r="C687" s="1" t="s">
        <v>214</v>
      </c>
      <c r="D687">
        <v>2016</v>
      </c>
      <c r="E687">
        <v>6</v>
      </c>
      <c r="F687">
        <v>55</v>
      </c>
    </row>
    <row r="688" spans="1:6" x14ac:dyDescent="0.2">
      <c r="A688" s="1" t="s">
        <v>211</v>
      </c>
      <c r="B688" s="1" t="s">
        <v>216</v>
      </c>
      <c r="C688" s="1" t="s">
        <v>214</v>
      </c>
      <c r="D688">
        <v>2016</v>
      </c>
      <c r="E688">
        <v>7</v>
      </c>
      <c r="F688">
        <v>61</v>
      </c>
    </row>
    <row r="689" spans="1:6" x14ac:dyDescent="0.2">
      <c r="A689" s="1" t="s">
        <v>211</v>
      </c>
      <c r="B689" s="1" t="s">
        <v>216</v>
      </c>
      <c r="C689" s="1" t="s">
        <v>214</v>
      </c>
      <c r="D689">
        <v>2016</v>
      </c>
      <c r="E689">
        <v>8</v>
      </c>
      <c r="F689">
        <v>60</v>
      </c>
    </row>
    <row r="690" spans="1:6" x14ac:dyDescent="0.2">
      <c r="A690" s="1" t="s">
        <v>211</v>
      </c>
      <c r="B690" s="1" t="s">
        <v>216</v>
      </c>
      <c r="C690" s="1" t="s">
        <v>214</v>
      </c>
      <c r="D690">
        <v>2016</v>
      </c>
      <c r="E690">
        <v>9</v>
      </c>
      <c r="F690">
        <v>58</v>
      </c>
    </row>
    <row r="691" spans="1:6" x14ac:dyDescent="0.2">
      <c r="A691" s="1" t="s">
        <v>211</v>
      </c>
      <c r="B691" s="1" t="s">
        <v>216</v>
      </c>
      <c r="C691" s="1" t="s">
        <v>214</v>
      </c>
      <c r="D691">
        <v>2016</v>
      </c>
      <c r="E691">
        <v>10</v>
      </c>
      <c r="F691">
        <v>53</v>
      </c>
    </row>
    <row r="692" spans="1:6" x14ac:dyDescent="0.2">
      <c r="A692" s="1" t="s">
        <v>211</v>
      </c>
      <c r="B692" s="1" t="s">
        <v>216</v>
      </c>
      <c r="C692" s="1" t="s">
        <v>214</v>
      </c>
      <c r="D692">
        <v>2016</v>
      </c>
      <c r="E692">
        <v>11</v>
      </c>
      <c r="F692">
        <v>50</v>
      </c>
    </row>
    <row r="693" spans="1:6" x14ac:dyDescent="0.2">
      <c r="A693" s="1" t="s">
        <v>211</v>
      </c>
      <c r="B693" s="1" t="s">
        <v>216</v>
      </c>
      <c r="C693" s="1" t="s">
        <v>214</v>
      </c>
      <c r="D693">
        <v>2016</v>
      </c>
      <c r="E693">
        <v>12</v>
      </c>
      <c r="F693">
        <v>51</v>
      </c>
    </row>
    <row r="694" spans="1:6" x14ac:dyDescent="0.2">
      <c r="A694" s="1" t="s">
        <v>211</v>
      </c>
      <c r="B694" s="1" t="s">
        <v>216</v>
      </c>
      <c r="C694" s="1" t="s">
        <v>214</v>
      </c>
      <c r="D694">
        <v>2017</v>
      </c>
      <c r="E694">
        <v>1</v>
      </c>
      <c r="F694">
        <v>54</v>
      </c>
    </row>
    <row r="695" spans="1:6" x14ac:dyDescent="0.2">
      <c r="A695" s="1" t="s">
        <v>211</v>
      </c>
      <c r="B695" s="1" t="s">
        <v>216</v>
      </c>
      <c r="C695" s="1" t="s">
        <v>214</v>
      </c>
      <c r="D695">
        <v>2017</v>
      </c>
      <c r="E695">
        <v>2</v>
      </c>
      <c r="F695">
        <v>59</v>
      </c>
    </row>
    <row r="696" spans="1:6" x14ac:dyDescent="0.2">
      <c r="A696" s="1" t="s">
        <v>211</v>
      </c>
      <c r="B696" s="1" t="s">
        <v>216</v>
      </c>
      <c r="C696" s="1" t="s">
        <v>214</v>
      </c>
      <c r="D696">
        <v>2017</v>
      </c>
      <c r="E696">
        <v>3</v>
      </c>
      <c r="F696">
        <v>54</v>
      </c>
    </row>
    <row r="697" spans="1:6" x14ac:dyDescent="0.2">
      <c r="A697" s="1" t="s">
        <v>211</v>
      </c>
      <c r="B697" s="1" t="s">
        <v>216</v>
      </c>
      <c r="C697" s="1" t="s">
        <v>214</v>
      </c>
      <c r="D697">
        <v>2017</v>
      </c>
      <c r="E697">
        <v>4</v>
      </c>
      <c r="F697">
        <v>50</v>
      </c>
    </row>
    <row r="698" spans="1:6" x14ac:dyDescent="0.2">
      <c r="A698" s="1" t="s">
        <v>211</v>
      </c>
      <c r="B698" s="1" t="s">
        <v>216</v>
      </c>
      <c r="C698" s="1" t="s">
        <v>214</v>
      </c>
      <c r="D698">
        <v>2017</v>
      </c>
      <c r="E698">
        <v>5</v>
      </c>
      <c r="F698">
        <v>51</v>
      </c>
    </row>
    <row r="699" spans="1:6" x14ac:dyDescent="0.2">
      <c r="A699" s="1" t="s">
        <v>211</v>
      </c>
      <c r="B699" s="1" t="s">
        <v>216</v>
      </c>
      <c r="C699" s="1" t="s">
        <v>214</v>
      </c>
      <c r="D699">
        <v>2017</v>
      </c>
      <c r="E699">
        <v>6</v>
      </c>
      <c r="F699">
        <v>57</v>
      </c>
    </row>
    <row r="700" spans="1:6" x14ac:dyDescent="0.2">
      <c r="A700" s="1" t="s">
        <v>211</v>
      </c>
      <c r="B700" s="1" t="s">
        <v>216</v>
      </c>
      <c r="C700" s="1" t="s">
        <v>214</v>
      </c>
      <c r="D700">
        <v>2017</v>
      </c>
      <c r="E700">
        <v>7</v>
      </c>
      <c r="F700">
        <v>66</v>
      </c>
    </row>
    <row r="701" spans="1:6" x14ac:dyDescent="0.2">
      <c r="A701" s="1" t="s">
        <v>211</v>
      </c>
      <c r="B701" s="1" t="s">
        <v>216</v>
      </c>
      <c r="C701" s="1" t="s">
        <v>214</v>
      </c>
      <c r="D701">
        <v>2017</v>
      </c>
      <c r="E701">
        <v>8</v>
      </c>
      <c r="F701">
        <v>65</v>
      </c>
    </row>
    <row r="702" spans="1:6" x14ac:dyDescent="0.2">
      <c r="A702" s="1" t="s">
        <v>211</v>
      </c>
      <c r="B702" s="1" t="s">
        <v>216</v>
      </c>
      <c r="C702" s="1" t="s">
        <v>214</v>
      </c>
      <c r="D702">
        <v>2017</v>
      </c>
      <c r="E702">
        <v>9</v>
      </c>
      <c r="F702">
        <v>58</v>
      </c>
    </row>
    <row r="703" spans="1:6" x14ac:dyDescent="0.2">
      <c r="A703" s="1" t="s">
        <v>211</v>
      </c>
      <c r="B703" s="1" t="s">
        <v>216</v>
      </c>
      <c r="C703" s="1" t="s">
        <v>214</v>
      </c>
      <c r="D703">
        <v>2017</v>
      </c>
      <c r="E703">
        <v>10</v>
      </c>
      <c r="F703">
        <v>49</v>
      </c>
    </row>
    <row r="704" spans="1:6" x14ac:dyDescent="0.2">
      <c r="A704" s="1" t="s">
        <v>211</v>
      </c>
      <c r="B704" s="1" t="s">
        <v>216</v>
      </c>
      <c r="C704" s="1" t="s">
        <v>214</v>
      </c>
      <c r="D704">
        <v>2017</v>
      </c>
      <c r="E704">
        <v>11</v>
      </c>
      <c r="F704">
        <v>44</v>
      </c>
    </row>
    <row r="705" spans="1:6" x14ac:dyDescent="0.2">
      <c r="A705" s="1" t="s">
        <v>211</v>
      </c>
      <c r="B705" s="1" t="s">
        <v>216</v>
      </c>
      <c r="C705" s="1" t="s">
        <v>214</v>
      </c>
      <c r="D705">
        <v>2017</v>
      </c>
      <c r="E705">
        <v>12</v>
      </c>
      <c r="F705">
        <v>48</v>
      </c>
    </row>
    <row r="706" spans="1:6" x14ac:dyDescent="0.2">
      <c r="A706" s="1" t="s">
        <v>211</v>
      </c>
      <c r="B706" s="1" t="s">
        <v>216</v>
      </c>
      <c r="C706" s="1" t="s">
        <v>214</v>
      </c>
      <c r="D706">
        <v>2018</v>
      </c>
      <c r="E706">
        <v>1</v>
      </c>
      <c r="F706">
        <v>46</v>
      </c>
    </row>
    <row r="707" spans="1:6" x14ac:dyDescent="0.2">
      <c r="A707" s="1" t="s">
        <v>211</v>
      </c>
      <c r="B707" s="1" t="s">
        <v>216</v>
      </c>
      <c r="C707" s="1" t="s">
        <v>214</v>
      </c>
      <c r="D707">
        <v>2018</v>
      </c>
      <c r="E707">
        <v>2</v>
      </c>
      <c r="F707">
        <v>49</v>
      </c>
    </row>
    <row r="708" spans="1:6" x14ac:dyDescent="0.2">
      <c r="A708" s="1" t="s">
        <v>211</v>
      </c>
      <c r="B708" s="1" t="s">
        <v>216</v>
      </c>
      <c r="C708" s="1" t="s">
        <v>214</v>
      </c>
      <c r="D708">
        <v>2018</v>
      </c>
      <c r="E708">
        <v>3</v>
      </c>
      <c r="F708">
        <v>43</v>
      </c>
    </row>
    <row r="709" spans="1:6" x14ac:dyDescent="0.2">
      <c r="A709" s="1" t="s">
        <v>211</v>
      </c>
      <c r="B709" s="1" t="s">
        <v>216</v>
      </c>
      <c r="C709" s="1" t="s">
        <v>214</v>
      </c>
      <c r="D709">
        <v>2018</v>
      </c>
      <c r="E709">
        <v>4</v>
      </c>
      <c r="F709">
        <v>45</v>
      </c>
    </row>
    <row r="710" spans="1:6" x14ac:dyDescent="0.2">
      <c r="A710" s="1" t="s">
        <v>211</v>
      </c>
      <c r="B710" s="1" t="s">
        <v>216</v>
      </c>
      <c r="C710" s="1" t="s">
        <v>214</v>
      </c>
      <c r="D710">
        <v>2018</v>
      </c>
      <c r="E710">
        <v>5</v>
      </c>
      <c r="F710">
        <v>41</v>
      </c>
    </row>
    <row r="711" spans="1:6" x14ac:dyDescent="0.2">
      <c r="A711" s="1" t="s">
        <v>211</v>
      </c>
      <c r="B711" s="1" t="s">
        <v>216</v>
      </c>
      <c r="C711" s="1" t="s">
        <v>214</v>
      </c>
      <c r="D711">
        <v>2018</v>
      </c>
      <c r="E711">
        <v>6</v>
      </c>
      <c r="F711">
        <v>47</v>
      </c>
    </row>
    <row r="712" spans="1:6" x14ac:dyDescent="0.2">
      <c r="A712" s="1" t="s">
        <v>211</v>
      </c>
      <c r="B712" s="1" t="s">
        <v>216</v>
      </c>
      <c r="C712" s="1" t="s">
        <v>214</v>
      </c>
      <c r="D712">
        <v>2018</v>
      </c>
      <c r="E712">
        <v>7</v>
      </c>
      <c r="F712">
        <v>51</v>
      </c>
    </row>
    <row r="713" spans="1:6" x14ac:dyDescent="0.2">
      <c r="A713" s="1" t="s">
        <v>211</v>
      </c>
      <c r="B713" s="1" t="s">
        <v>216</v>
      </c>
      <c r="C713" s="1" t="s">
        <v>214</v>
      </c>
      <c r="D713">
        <v>2018</v>
      </c>
      <c r="E713">
        <v>8</v>
      </c>
      <c r="F713">
        <v>53</v>
      </c>
    </row>
    <row r="714" spans="1:6" x14ac:dyDescent="0.2">
      <c r="A714" s="1" t="s">
        <v>211</v>
      </c>
      <c r="B714" s="1" t="s">
        <v>216</v>
      </c>
      <c r="C714" s="1" t="s">
        <v>214</v>
      </c>
      <c r="D714">
        <v>2018</v>
      </c>
      <c r="E714">
        <v>9</v>
      </c>
      <c r="F714">
        <v>50</v>
      </c>
    </row>
    <row r="715" spans="1:6" x14ac:dyDescent="0.2">
      <c r="A715" s="1" t="s">
        <v>211</v>
      </c>
      <c r="B715" s="1" t="s">
        <v>216</v>
      </c>
      <c r="C715" s="1" t="s">
        <v>214</v>
      </c>
      <c r="D715">
        <v>2018</v>
      </c>
      <c r="E715">
        <v>10</v>
      </c>
      <c r="F715">
        <v>41</v>
      </c>
    </row>
    <row r="716" spans="1:6" x14ac:dyDescent="0.2">
      <c r="A716" s="1" t="s">
        <v>211</v>
      </c>
      <c r="B716" s="1" t="s">
        <v>216</v>
      </c>
      <c r="C716" s="1" t="s">
        <v>214</v>
      </c>
      <c r="D716">
        <v>2018</v>
      </c>
      <c r="E716">
        <v>11</v>
      </c>
      <c r="F716">
        <v>41</v>
      </c>
    </row>
    <row r="717" spans="1:6" x14ac:dyDescent="0.2">
      <c r="A717" s="1" t="s">
        <v>211</v>
      </c>
      <c r="B717" s="1" t="s">
        <v>216</v>
      </c>
      <c r="C717" s="1" t="s">
        <v>214</v>
      </c>
      <c r="D717">
        <v>2018</v>
      </c>
      <c r="E717">
        <v>12</v>
      </c>
      <c r="F717">
        <v>42</v>
      </c>
    </row>
    <row r="718" spans="1:6" x14ac:dyDescent="0.2">
      <c r="A718" s="1" t="s">
        <v>211</v>
      </c>
      <c r="B718" s="1" t="s">
        <v>216</v>
      </c>
      <c r="C718" s="1" t="s">
        <v>214</v>
      </c>
      <c r="D718">
        <v>2019</v>
      </c>
      <c r="E718">
        <v>1</v>
      </c>
      <c r="F718">
        <v>48</v>
      </c>
    </row>
    <row r="719" spans="1:6" x14ac:dyDescent="0.2">
      <c r="A719" s="1" t="s">
        <v>211</v>
      </c>
      <c r="B719" s="1" t="s">
        <v>216</v>
      </c>
      <c r="C719" s="1" t="s">
        <v>214</v>
      </c>
      <c r="D719">
        <v>2019</v>
      </c>
      <c r="E719">
        <v>2</v>
      </c>
      <c r="F719">
        <v>50</v>
      </c>
    </row>
    <row r="720" spans="1:6" x14ac:dyDescent="0.2">
      <c r="A720" s="1" t="s">
        <v>211</v>
      </c>
      <c r="B720" s="1" t="s">
        <v>216</v>
      </c>
      <c r="C720" s="1" t="s">
        <v>214</v>
      </c>
      <c r="D720">
        <v>2019</v>
      </c>
      <c r="E720">
        <v>3</v>
      </c>
      <c r="F720">
        <v>46</v>
      </c>
    </row>
    <row r="721" spans="1:6" x14ac:dyDescent="0.2">
      <c r="A721" s="1" t="s">
        <v>211</v>
      </c>
      <c r="B721" s="1" t="s">
        <v>216</v>
      </c>
      <c r="C721" s="1" t="s">
        <v>214</v>
      </c>
      <c r="D721">
        <v>2019</v>
      </c>
      <c r="E721">
        <v>4</v>
      </c>
      <c r="F721">
        <v>39</v>
      </c>
    </row>
    <row r="722" spans="1:6" x14ac:dyDescent="0.2">
      <c r="A722" s="1" t="s">
        <v>211</v>
      </c>
      <c r="B722" s="1" t="s">
        <v>216</v>
      </c>
      <c r="C722" s="1" t="s">
        <v>214</v>
      </c>
      <c r="D722">
        <v>2019</v>
      </c>
      <c r="E722">
        <v>5</v>
      </c>
      <c r="F722">
        <v>36</v>
      </c>
    </row>
    <row r="723" spans="1:6" x14ac:dyDescent="0.2">
      <c r="A723" s="1" t="s">
        <v>211</v>
      </c>
      <c r="B723" s="1" t="s">
        <v>216</v>
      </c>
      <c r="C723" s="1" t="s">
        <v>214</v>
      </c>
      <c r="D723">
        <v>2019</v>
      </c>
      <c r="E723">
        <v>6</v>
      </c>
      <c r="F723">
        <v>38</v>
      </c>
    </row>
    <row r="724" spans="1:6" x14ac:dyDescent="0.2">
      <c r="A724" s="1" t="s">
        <v>211</v>
      </c>
      <c r="B724" s="1" t="s">
        <v>216</v>
      </c>
      <c r="C724" s="1" t="s">
        <v>214</v>
      </c>
      <c r="D724">
        <v>2019</v>
      </c>
      <c r="E724">
        <v>7</v>
      </c>
      <c r="F724">
        <v>48</v>
      </c>
    </row>
    <row r="725" spans="1:6" x14ac:dyDescent="0.2">
      <c r="A725" s="1" t="s">
        <v>211</v>
      </c>
      <c r="B725" s="1" t="s">
        <v>216</v>
      </c>
      <c r="C725" s="1" t="s">
        <v>214</v>
      </c>
      <c r="D725">
        <v>2019</v>
      </c>
      <c r="E725">
        <v>8</v>
      </c>
      <c r="F725">
        <v>49</v>
      </c>
    </row>
    <row r="726" spans="1:6" x14ac:dyDescent="0.2">
      <c r="A726" s="1" t="s">
        <v>211</v>
      </c>
      <c r="B726" s="1" t="s">
        <v>216</v>
      </c>
      <c r="C726" s="1" t="s">
        <v>214</v>
      </c>
      <c r="D726">
        <v>2019</v>
      </c>
      <c r="E726">
        <v>9</v>
      </c>
      <c r="F726">
        <v>51</v>
      </c>
    </row>
    <row r="727" spans="1:6" x14ac:dyDescent="0.2">
      <c r="A727" s="1" t="s">
        <v>211</v>
      </c>
      <c r="B727" s="1" t="s">
        <v>216</v>
      </c>
      <c r="C727" s="1" t="s">
        <v>214</v>
      </c>
      <c r="D727">
        <v>2019</v>
      </c>
      <c r="E727">
        <v>10</v>
      </c>
      <c r="F727">
        <v>45</v>
      </c>
    </row>
    <row r="728" spans="1:6" x14ac:dyDescent="0.2">
      <c r="A728" s="1" t="s">
        <v>211</v>
      </c>
      <c r="B728" s="1" t="s">
        <v>216</v>
      </c>
      <c r="C728" s="1" t="s">
        <v>214</v>
      </c>
      <c r="D728">
        <v>2019</v>
      </c>
      <c r="E728">
        <v>11</v>
      </c>
      <c r="F728">
        <v>43</v>
      </c>
    </row>
    <row r="729" spans="1:6" x14ac:dyDescent="0.2">
      <c r="A729" s="1" t="s">
        <v>211</v>
      </c>
      <c r="B729" s="1" t="s">
        <v>216</v>
      </c>
      <c r="C729" s="1" t="s">
        <v>214</v>
      </c>
      <c r="D729">
        <v>2019</v>
      </c>
      <c r="E729">
        <v>12</v>
      </c>
      <c r="F729">
        <v>42</v>
      </c>
    </row>
    <row r="730" spans="1:6" x14ac:dyDescent="0.2">
      <c r="A730" s="1" t="s">
        <v>211</v>
      </c>
      <c r="B730" s="1" t="s">
        <v>216</v>
      </c>
      <c r="C730" s="1" t="s">
        <v>214</v>
      </c>
      <c r="D730">
        <v>2020</v>
      </c>
      <c r="E730">
        <v>1</v>
      </c>
      <c r="F730">
        <v>45</v>
      </c>
    </row>
    <row r="731" spans="1:6" x14ac:dyDescent="0.2">
      <c r="A731" s="1" t="s">
        <v>211</v>
      </c>
      <c r="B731" s="1" t="s">
        <v>216</v>
      </c>
      <c r="C731" s="1" t="s">
        <v>214</v>
      </c>
      <c r="D731">
        <v>2020</v>
      </c>
      <c r="E731">
        <v>2</v>
      </c>
      <c r="F731">
        <v>48</v>
      </c>
    </row>
    <row r="732" spans="1:6" x14ac:dyDescent="0.2">
      <c r="A732" s="1" t="s">
        <v>211</v>
      </c>
      <c r="B732" s="1" t="s">
        <v>216</v>
      </c>
      <c r="C732" s="1" t="s">
        <v>215</v>
      </c>
      <c r="D732">
        <v>2008</v>
      </c>
      <c r="E732">
        <v>1</v>
      </c>
      <c r="F732">
        <v>67</v>
      </c>
    </row>
    <row r="733" spans="1:6" x14ac:dyDescent="0.2">
      <c r="A733" s="1" t="s">
        <v>211</v>
      </c>
      <c r="B733" s="1" t="s">
        <v>216</v>
      </c>
      <c r="C733" s="1" t="s">
        <v>215</v>
      </c>
      <c r="D733">
        <v>2008</v>
      </c>
      <c r="E733">
        <v>2</v>
      </c>
      <c r="F733">
        <v>70</v>
      </c>
    </row>
    <row r="734" spans="1:6" x14ac:dyDescent="0.2">
      <c r="A734" s="1" t="s">
        <v>211</v>
      </c>
      <c r="B734" s="1" t="s">
        <v>216</v>
      </c>
      <c r="C734" s="1" t="s">
        <v>215</v>
      </c>
      <c r="D734">
        <v>2008</v>
      </c>
      <c r="E734">
        <v>3</v>
      </c>
      <c r="F734">
        <v>67</v>
      </c>
    </row>
    <row r="735" spans="1:6" x14ac:dyDescent="0.2">
      <c r="A735" s="1" t="s">
        <v>211</v>
      </c>
      <c r="B735" s="1" t="s">
        <v>216</v>
      </c>
      <c r="C735" s="1" t="s">
        <v>215</v>
      </c>
      <c r="D735">
        <v>2008</v>
      </c>
      <c r="E735">
        <v>4</v>
      </c>
      <c r="F735">
        <v>62</v>
      </c>
    </row>
    <row r="736" spans="1:6" x14ac:dyDescent="0.2">
      <c r="A736" s="1" t="s">
        <v>211</v>
      </c>
      <c r="B736" s="1" t="s">
        <v>216</v>
      </c>
      <c r="C736" s="1" t="s">
        <v>215</v>
      </c>
      <c r="D736">
        <v>2008</v>
      </c>
      <c r="E736">
        <v>5</v>
      </c>
      <c r="F736">
        <v>60</v>
      </c>
    </row>
    <row r="737" spans="1:6" x14ac:dyDescent="0.2">
      <c r="A737" s="1" t="s">
        <v>211</v>
      </c>
      <c r="B737" s="1" t="s">
        <v>216</v>
      </c>
      <c r="C737" s="1" t="s">
        <v>215</v>
      </c>
      <c r="D737">
        <v>2008</v>
      </c>
      <c r="E737">
        <v>6</v>
      </c>
      <c r="F737">
        <v>64</v>
      </c>
    </row>
    <row r="738" spans="1:6" x14ac:dyDescent="0.2">
      <c r="A738" s="1" t="s">
        <v>211</v>
      </c>
      <c r="B738" s="1" t="s">
        <v>216</v>
      </c>
      <c r="C738" s="1" t="s">
        <v>215</v>
      </c>
      <c r="D738">
        <v>2008</v>
      </c>
      <c r="E738">
        <v>7</v>
      </c>
      <c r="F738">
        <v>63</v>
      </c>
    </row>
    <row r="739" spans="1:6" x14ac:dyDescent="0.2">
      <c r="A739" s="1" t="s">
        <v>211</v>
      </c>
      <c r="B739" s="1" t="s">
        <v>216</v>
      </c>
      <c r="C739" s="1" t="s">
        <v>215</v>
      </c>
      <c r="D739">
        <v>2008</v>
      </c>
      <c r="E739">
        <v>8</v>
      </c>
      <c r="F739">
        <v>60</v>
      </c>
    </row>
    <row r="740" spans="1:6" x14ac:dyDescent="0.2">
      <c r="A740" s="1" t="s">
        <v>211</v>
      </c>
      <c r="B740" s="1" t="s">
        <v>216</v>
      </c>
      <c r="C740" s="1" t="s">
        <v>215</v>
      </c>
      <c r="D740">
        <v>2008</v>
      </c>
      <c r="E740">
        <v>9</v>
      </c>
      <c r="F740">
        <v>58</v>
      </c>
    </row>
    <row r="741" spans="1:6" x14ac:dyDescent="0.2">
      <c r="A741" s="1" t="s">
        <v>211</v>
      </c>
      <c r="B741" s="1" t="s">
        <v>216</v>
      </c>
      <c r="C741" s="1" t="s">
        <v>215</v>
      </c>
      <c r="D741">
        <v>2008</v>
      </c>
      <c r="E741">
        <v>10</v>
      </c>
      <c r="F741">
        <v>61</v>
      </c>
    </row>
    <row r="742" spans="1:6" x14ac:dyDescent="0.2">
      <c r="A742" s="1" t="s">
        <v>211</v>
      </c>
      <c r="B742" s="1" t="s">
        <v>216</v>
      </c>
      <c r="C742" s="1" t="s">
        <v>215</v>
      </c>
      <c r="D742">
        <v>2008</v>
      </c>
      <c r="E742">
        <v>11</v>
      </c>
      <c r="F742">
        <v>73</v>
      </c>
    </row>
    <row r="743" spans="1:6" x14ac:dyDescent="0.2">
      <c r="A743" s="1" t="s">
        <v>211</v>
      </c>
      <c r="B743" s="1" t="s">
        <v>216</v>
      </c>
      <c r="C743" s="1" t="s">
        <v>215</v>
      </c>
      <c r="D743">
        <v>2008</v>
      </c>
      <c r="E743">
        <v>12</v>
      </c>
      <c r="F743">
        <v>86</v>
      </c>
    </row>
    <row r="744" spans="1:6" x14ac:dyDescent="0.2">
      <c r="A744" s="1" t="s">
        <v>211</v>
      </c>
      <c r="B744" s="1" t="s">
        <v>216</v>
      </c>
      <c r="C744" s="1" t="s">
        <v>215</v>
      </c>
      <c r="D744">
        <v>2009</v>
      </c>
      <c r="E744">
        <v>1</v>
      </c>
      <c r="F744">
        <v>99</v>
      </c>
    </row>
    <row r="745" spans="1:6" x14ac:dyDescent="0.2">
      <c r="A745" s="1" t="s">
        <v>211</v>
      </c>
      <c r="B745" s="1" t="s">
        <v>216</v>
      </c>
      <c r="C745" s="1" t="s">
        <v>215</v>
      </c>
      <c r="D745">
        <v>2009</v>
      </c>
      <c r="E745">
        <v>2</v>
      </c>
      <c r="F745">
        <v>111</v>
      </c>
    </row>
    <row r="746" spans="1:6" x14ac:dyDescent="0.2">
      <c r="A746" s="1" t="s">
        <v>211</v>
      </c>
      <c r="B746" s="1" t="s">
        <v>216</v>
      </c>
      <c r="C746" s="1" t="s">
        <v>215</v>
      </c>
      <c r="D746">
        <v>2009</v>
      </c>
      <c r="E746">
        <v>3</v>
      </c>
      <c r="F746">
        <v>119</v>
      </c>
    </row>
    <row r="747" spans="1:6" x14ac:dyDescent="0.2">
      <c r="A747" s="1" t="s">
        <v>211</v>
      </c>
      <c r="B747" s="1" t="s">
        <v>216</v>
      </c>
      <c r="C747" s="1" t="s">
        <v>215</v>
      </c>
      <c r="D747">
        <v>2009</v>
      </c>
      <c r="E747">
        <v>4</v>
      </c>
      <c r="F747">
        <v>123</v>
      </c>
    </row>
    <row r="748" spans="1:6" x14ac:dyDescent="0.2">
      <c r="A748" s="1" t="s">
        <v>211</v>
      </c>
      <c r="B748" s="1" t="s">
        <v>216</v>
      </c>
      <c r="C748" s="1" t="s">
        <v>215</v>
      </c>
      <c r="D748">
        <v>2009</v>
      </c>
      <c r="E748">
        <v>5</v>
      </c>
      <c r="F748">
        <v>125</v>
      </c>
    </row>
    <row r="749" spans="1:6" x14ac:dyDescent="0.2">
      <c r="A749" s="1" t="s">
        <v>211</v>
      </c>
      <c r="B749" s="1" t="s">
        <v>216</v>
      </c>
      <c r="C749" s="1" t="s">
        <v>215</v>
      </c>
      <c r="D749">
        <v>2009</v>
      </c>
      <c r="E749">
        <v>6</v>
      </c>
      <c r="F749">
        <v>122</v>
      </c>
    </row>
    <row r="750" spans="1:6" x14ac:dyDescent="0.2">
      <c r="A750" s="1" t="s">
        <v>211</v>
      </c>
      <c r="B750" s="1" t="s">
        <v>216</v>
      </c>
      <c r="C750" s="1" t="s">
        <v>215</v>
      </c>
      <c r="D750">
        <v>2009</v>
      </c>
      <c r="E750">
        <v>7</v>
      </c>
      <c r="F750">
        <v>122</v>
      </c>
    </row>
    <row r="751" spans="1:6" x14ac:dyDescent="0.2">
      <c r="A751" s="1" t="s">
        <v>211</v>
      </c>
      <c r="B751" s="1" t="s">
        <v>216</v>
      </c>
      <c r="C751" s="1" t="s">
        <v>215</v>
      </c>
      <c r="D751">
        <v>2009</v>
      </c>
      <c r="E751">
        <v>8</v>
      </c>
      <c r="F751">
        <v>132</v>
      </c>
    </row>
    <row r="752" spans="1:6" x14ac:dyDescent="0.2">
      <c r="A752" s="1" t="s">
        <v>211</v>
      </c>
      <c r="B752" s="1" t="s">
        <v>216</v>
      </c>
      <c r="C752" s="1" t="s">
        <v>215</v>
      </c>
      <c r="D752">
        <v>2009</v>
      </c>
      <c r="E752">
        <v>9</v>
      </c>
      <c r="F752">
        <v>137</v>
      </c>
    </row>
    <row r="753" spans="1:6" x14ac:dyDescent="0.2">
      <c r="A753" s="1" t="s">
        <v>211</v>
      </c>
      <c r="B753" s="1" t="s">
        <v>216</v>
      </c>
      <c r="C753" s="1" t="s">
        <v>215</v>
      </c>
      <c r="D753">
        <v>2009</v>
      </c>
      <c r="E753">
        <v>10</v>
      </c>
      <c r="F753">
        <v>142</v>
      </c>
    </row>
    <row r="754" spans="1:6" x14ac:dyDescent="0.2">
      <c r="A754" s="1" t="s">
        <v>211</v>
      </c>
      <c r="B754" s="1" t="s">
        <v>216</v>
      </c>
      <c r="C754" s="1" t="s">
        <v>215</v>
      </c>
      <c r="D754">
        <v>2009</v>
      </c>
      <c r="E754">
        <v>11</v>
      </c>
      <c r="F754">
        <v>137</v>
      </c>
    </row>
    <row r="755" spans="1:6" x14ac:dyDescent="0.2">
      <c r="A755" s="1" t="s">
        <v>211</v>
      </c>
      <c r="B755" s="1" t="s">
        <v>216</v>
      </c>
      <c r="C755" s="1" t="s">
        <v>215</v>
      </c>
      <c r="D755">
        <v>2009</v>
      </c>
      <c r="E755">
        <v>12</v>
      </c>
      <c r="F755">
        <v>142</v>
      </c>
    </row>
    <row r="756" spans="1:6" x14ac:dyDescent="0.2">
      <c r="A756" s="1" t="s">
        <v>211</v>
      </c>
      <c r="B756" s="1" t="s">
        <v>216</v>
      </c>
      <c r="C756" s="1" t="s">
        <v>215</v>
      </c>
      <c r="D756">
        <v>2010</v>
      </c>
      <c r="E756">
        <v>1</v>
      </c>
      <c r="F756">
        <v>155</v>
      </c>
    </row>
    <row r="757" spans="1:6" x14ac:dyDescent="0.2">
      <c r="A757" s="1" t="s">
        <v>211</v>
      </c>
      <c r="B757" s="1" t="s">
        <v>216</v>
      </c>
      <c r="C757" s="1" t="s">
        <v>215</v>
      </c>
      <c r="D757">
        <v>2010</v>
      </c>
      <c r="E757">
        <v>2</v>
      </c>
      <c r="F757">
        <v>171</v>
      </c>
    </row>
    <row r="758" spans="1:6" x14ac:dyDescent="0.2">
      <c r="A758" s="1" t="s">
        <v>211</v>
      </c>
      <c r="B758" s="1" t="s">
        <v>216</v>
      </c>
      <c r="C758" s="1" t="s">
        <v>215</v>
      </c>
      <c r="D758">
        <v>2010</v>
      </c>
      <c r="E758">
        <v>3</v>
      </c>
      <c r="F758">
        <v>170</v>
      </c>
    </row>
    <row r="759" spans="1:6" x14ac:dyDescent="0.2">
      <c r="A759" s="1" t="s">
        <v>211</v>
      </c>
      <c r="B759" s="1" t="s">
        <v>216</v>
      </c>
      <c r="C759" s="1" t="s">
        <v>215</v>
      </c>
      <c r="D759">
        <v>2010</v>
      </c>
      <c r="E759">
        <v>4</v>
      </c>
      <c r="F759">
        <v>165</v>
      </c>
    </row>
    <row r="760" spans="1:6" x14ac:dyDescent="0.2">
      <c r="A760" s="1" t="s">
        <v>211</v>
      </c>
      <c r="B760" s="1" t="s">
        <v>216</v>
      </c>
      <c r="C760" s="1" t="s">
        <v>215</v>
      </c>
      <c r="D760">
        <v>2010</v>
      </c>
      <c r="E760">
        <v>5</v>
      </c>
      <c r="F760">
        <v>155</v>
      </c>
    </row>
    <row r="761" spans="1:6" x14ac:dyDescent="0.2">
      <c r="A761" s="1" t="s">
        <v>211</v>
      </c>
      <c r="B761" s="1" t="s">
        <v>216</v>
      </c>
      <c r="C761" s="1" t="s">
        <v>215</v>
      </c>
      <c r="D761">
        <v>2010</v>
      </c>
      <c r="E761">
        <v>6</v>
      </c>
      <c r="F761">
        <v>159</v>
      </c>
    </row>
    <row r="762" spans="1:6" x14ac:dyDescent="0.2">
      <c r="A762" s="1" t="s">
        <v>211</v>
      </c>
      <c r="B762" s="1" t="s">
        <v>216</v>
      </c>
      <c r="C762" s="1" t="s">
        <v>215</v>
      </c>
      <c r="D762">
        <v>2010</v>
      </c>
      <c r="E762">
        <v>7</v>
      </c>
      <c r="F762">
        <v>155</v>
      </c>
    </row>
    <row r="763" spans="1:6" x14ac:dyDescent="0.2">
      <c r="A763" s="1" t="s">
        <v>211</v>
      </c>
      <c r="B763" s="1" t="s">
        <v>216</v>
      </c>
      <c r="C763" s="1" t="s">
        <v>215</v>
      </c>
      <c r="D763">
        <v>2010</v>
      </c>
      <c r="E763">
        <v>8</v>
      </c>
      <c r="F763">
        <v>147</v>
      </c>
    </row>
    <row r="764" spans="1:6" x14ac:dyDescent="0.2">
      <c r="A764" s="1" t="s">
        <v>211</v>
      </c>
      <c r="B764" s="1" t="s">
        <v>216</v>
      </c>
      <c r="C764" s="1" t="s">
        <v>215</v>
      </c>
      <c r="D764">
        <v>2010</v>
      </c>
      <c r="E764">
        <v>9</v>
      </c>
      <c r="F764">
        <v>145</v>
      </c>
    </row>
    <row r="765" spans="1:6" x14ac:dyDescent="0.2">
      <c r="A765" s="1" t="s">
        <v>211</v>
      </c>
      <c r="B765" s="1" t="s">
        <v>216</v>
      </c>
      <c r="C765" s="1" t="s">
        <v>215</v>
      </c>
      <c r="D765">
        <v>2010</v>
      </c>
      <c r="E765">
        <v>10</v>
      </c>
      <c r="F765">
        <v>146</v>
      </c>
    </row>
    <row r="766" spans="1:6" x14ac:dyDescent="0.2">
      <c r="A766" s="1" t="s">
        <v>211</v>
      </c>
      <c r="B766" s="1" t="s">
        <v>216</v>
      </c>
      <c r="C766" s="1" t="s">
        <v>215</v>
      </c>
      <c r="D766">
        <v>2010</v>
      </c>
      <c r="E766">
        <v>11</v>
      </c>
      <c r="F766">
        <v>152</v>
      </c>
    </row>
    <row r="767" spans="1:6" x14ac:dyDescent="0.2">
      <c r="A767" s="1" t="s">
        <v>211</v>
      </c>
      <c r="B767" s="1" t="s">
        <v>216</v>
      </c>
      <c r="C767" s="1" t="s">
        <v>215</v>
      </c>
      <c r="D767">
        <v>2010</v>
      </c>
      <c r="E767">
        <v>12</v>
      </c>
      <c r="F767">
        <v>162</v>
      </c>
    </row>
    <row r="768" spans="1:6" x14ac:dyDescent="0.2">
      <c r="A768" s="1" t="s">
        <v>211</v>
      </c>
      <c r="B768" s="1" t="s">
        <v>216</v>
      </c>
      <c r="C768" s="1" t="s">
        <v>215</v>
      </c>
      <c r="D768">
        <v>2011</v>
      </c>
      <c r="E768">
        <v>1</v>
      </c>
      <c r="F768">
        <v>168</v>
      </c>
    </row>
    <row r="769" spans="1:6" x14ac:dyDescent="0.2">
      <c r="A769" s="1" t="s">
        <v>211</v>
      </c>
      <c r="B769" s="1" t="s">
        <v>216</v>
      </c>
      <c r="C769" s="1" t="s">
        <v>215</v>
      </c>
      <c r="D769">
        <v>2011</v>
      </c>
      <c r="E769">
        <v>2</v>
      </c>
      <c r="F769">
        <v>173</v>
      </c>
    </row>
    <row r="770" spans="1:6" x14ac:dyDescent="0.2">
      <c r="A770" s="1" t="s">
        <v>211</v>
      </c>
      <c r="B770" s="1" t="s">
        <v>216</v>
      </c>
      <c r="C770" s="1" t="s">
        <v>215</v>
      </c>
      <c r="D770">
        <v>2011</v>
      </c>
      <c r="E770">
        <v>3</v>
      </c>
      <c r="F770">
        <v>158</v>
      </c>
    </row>
    <row r="771" spans="1:6" x14ac:dyDescent="0.2">
      <c r="A771" s="1" t="s">
        <v>211</v>
      </c>
      <c r="B771" s="1" t="s">
        <v>216</v>
      </c>
      <c r="C771" s="1" t="s">
        <v>215</v>
      </c>
      <c r="D771">
        <v>2011</v>
      </c>
      <c r="E771">
        <v>4</v>
      </c>
      <c r="F771">
        <v>154</v>
      </c>
    </row>
    <row r="772" spans="1:6" x14ac:dyDescent="0.2">
      <c r="A772" s="1" t="s">
        <v>211</v>
      </c>
      <c r="B772" s="1" t="s">
        <v>216</v>
      </c>
      <c r="C772" s="1" t="s">
        <v>215</v>
      </c>
      <c r="D772">
        <v>2011</v>
      </c>
      <c r="E772">
        <v>5</v>
      </c>
      <c r="F772">
        <v>142</v>
      </c>
    </row>
    <row r="773" spans="1:6" x14ac:dyDescent="0.2">
      <c r="A773" s="1" t="s">
        <v>211</v>
      </c>
      <c r="B773" s="1" t="s">
        <v>216</v>
      </c>
      <c r="C773" s="1" t="s">
        <v>215</v>
      </c>
      <c r="D773">
        <v>2011</v>
      </c>
      <c r="E773">
        <v>6</v>
      </c>
      <c r="F773">
        <v>145</v>
      </c>
    </row>
    <row r="774" spans="1:6" x14ac:dyDescent="0.2">
      <c r="A774" s="1" t="s">
        <v>211</v>
      </c>
      <c r="B774" s="1" t="s">
        <v>216</v>
      </c>
      <c r="C774" s="1" t="s">
        <v>215</v>
      </c>
      <c r="D774">
        <v>2011</v>
      </c>
      <c r="E774">
        <v>7</v>
      </c>
      <c r="F774">
        <v>145</v>
      </c>
    </row>
    <row r="775" spans="1:6" x14ac:dyDescent="0.2">
      <c r="A775" s="1" t="s">
        <v>211</v>
      </c>
      <c r="B775" s="1" t="s">
        <v>216</v>
      </c>
      <c r="C775" s="1" t="s">
        <v>215</v>
      </c>
      <c r="D775">
        <v>2011</v>
      </c>
      <c r="E775">
        <v>8</v>
      </c>
      <c r="F775">
        <v>142</v>
      </c>
    </row>
    <row r="776" spans="1:6" x14ac:dyDescent="0.2">
      <c r="A776" s="1" t="s">
        <v>211</v>
      </c>
      <c r="B776" s="1" t="s">
        <v>216</v>
      </c>
      <c r="C776" s="1" t="s">
        <v>215</v>
      </c>
      <c r="D776">
        <v>2011</v>
      </c>
      <c r="E776">
        <v>9</v>
      </c>
      <c r="F776">
        <v>143</v>
      </c>
    </row>
    <row r="777" spans="1:6" x14ac:dyDescent="0.2">
      <c r="A777" s="1" t="s">
        <v>211</v>
      </c>
      <c r="B777" s="1" t="s">
        <v>216</v>
      </c>
      <c r="C777" s="1" t="s">
        <v>215</v>
      </c>
      <c r="D777">
        <v>2011</v>
      </c>
      <c r="E777">
        <v>10</v>
      </c>
      <c r="F777">
        <v>148</v>
      </c>
    </row>
    <row r="778" spans="1:6" x14ac:dyDescent="0.2">
      <c r="A778" s="1" t="s">
        <v>211</v>
      </c>
      <c r="B778" s="1" t="s">
        <v>216</v>
      </c>
      <c r="C778" s="1" t="s">
        <v>215</v>
      </c>
      <c r="D778">
        <v>2011</v>
      </c>
      <c r="E778">
        <v>11</v>
      </c>
      <c r="F778">
        <v>154</v>
      </c>
    </row>
    <row r="779" spans="1:6" x14ac:dyDescent="0.2">
      <c r="A779" s="1" t="s">
        <v>211</v>
      </c>
      <c r="B779" s="1" t="s">
        <v>216</v>
      </c>
      <c r="C779" s="1" t="s">
        <v>215</v>
      </c>
      <c r="D779">
        <v>2011</v>
      </c>
      <c r="E779">
        <v>12</v>
      </c>
      <c r="F779">
        <v>156</v>
      </c>
    </row>
    <row r="780" spans="1:6" x14ac:dyDescent="0.2">
      <c r="A780" s="1" t="s">
        <v>211</v>
      </c>
      <c r="B780" s="1" t="s">
        <v>216</v>
      </c>
      <c r="C780" s="1" t="s">
        <v>215</v>
      </c>
      <c r="D780">
        <v>2012</v>
      </c>
      <c r="E780">
        <v>1</v>
      </c>
      <c r="F780">
        <v>160</v>
      </c>
    </row>
    <row r="781" spans="1:6" x14ac:dyDescent="0.2">
      <c r="A781" s="1" t="s">
        <v>211</v>
      </c>
      <c r="B781" s="1" t="s">
        <v>216</v>
      </c>
      <c r="C781" s="1" t="s">
        <v>215</v>
      </c>
      <c r="D781">
        <v>2012</v>
      </c>
      <c r="E781">
        <v>2</v>
      </c>
      <c r="F781">
        <v>163</v>
      </c>
    </row>
    <row r="782" spans="1:6" x14ac:dyDescent="0.2">
      <c r="A782" s="1" t="s">
        <v>211</v>
      </c>
      <c r="B782" s="1" t="s">
        <v>216</v>
      </c>
      <c r="C782" s="1" t="s">
        <v>215</v>
      </c>
      <c r="D782">
        <v>2012</v>
      </c>
      <c r="E782">
        <v>3</v>
      </c>
      <c r="F782">
        <v>167</v>
      </c>
    </row>
    <row r="783" spans="1:6" x14ac:dyDescent="0.2">
      <c r="A783" s="1" t="s">
        <v>211</v>
      </c>
      <c r="B783" s="1" t="s">
        <v>216</v>
      </c>
      <c r="C783" s="1" t="s">
        <v>215</v>
      </c>
      <c r="D783">
        <v>2012</v>
      </c>
      <c r="E783">
        <v>4</v>
      </c>
      <c r="F783">
        <v>163</v>
      </c>
    </row>
    <row r="784" spans="1:6" x14ac:dyDescent="0.2">
      <c r="A784" s="1" t="s">
        <v>211</v>
      </c>
      <c r="B784" s="1" t="s">
        <v>216</v>
      </c>
      <c r="C784" s="1" t="s">
        <v>215</v>
      </c>
      <c r="D784">
        <v>2012</v>
      </c>
      <c r="E784">
        <v>5</v>
      </c>
      <c r="F784">
        <v>160</v>
      </c>
    </row>
    <row r="785" spans="1:6" x14ac:dyDescent="0.2">
      <c r="A785" s="1" t="s">
        <v>211</v>
      </c>
      <c r="B785" s="1" t="s">
        <v>216</v>
      </c>
      <c r="C785" s="1" t="s">
        <v>215</v>
      </c>
      <c r="D785">
        <v>2012</v>
      </c>
      <c r="E785">
        <v>6</v>
      </c>
      <c r="F785">
        <v>158</v>
      </c>
    </row>
    <row r="786" spans="1:6" x14ac:dyDescent="0.2">
      <c r="A786" s="1" t="s">
        <v>211</v>
      </c>
      <c r="B786" s="1" t="s">
        <v>216</v>
      </c>
      <c r="C786" s="1" t="s">
        <v>215</v>
      </c>
      <c r="D786">
        <v>2012</v>
      </c>
      <c r="E786">
        <v>7</v>
      </c>
      <c r="F786">
        <v>157</v>
      </c>
    </row>
    <row r="787" spans="1:6" x14ac:dyDescent="0.2">
      <c r="A787" s="1" t="s">
        <v>211</v>
      </c>
      <c r="B787" s="1" t="s">
        <v>216</v>
      </c>
      <c r="C787" s="1" t="s">
        <v>215</v>
      </c>
      <c r="D787">
        <v>2012</v>
      </c>
      <c r="E787">
        <v>8</v>
      </c>
      <c r="F787">
        <v>158</v>
      </c>
    </row>
    <row r="788" spans="1:6" x14ac:dyDescent="0.2">
      <c r="A788" s="1" t="s">
        <v>211</v>
      </c>
      <c r="B788" s="1" t="s">
        <v>216</v>
      </c>
      <c r="C788" s="1" t="s">
        <v>215</v>
      </c>
      <c r="D788">
        <v>2012</v>
      </c>
      <c r="E788">
        <v>9</v>
      </c>
      <c r="F788">
        <v>153</v>
      </c>
    </row>
    <row r="789" spans="1:6" x14ac:dyDescent="0.2">
      <c r="A789" s="1" t="s">
        <v>211</v>
      </c>
      <c r="B789" s="1" t="s">
        <v>216</v>
      </c>
      <c r="C789" s="1" t="s">
        <v>215</v>
      </c>
      <c r="D789">
        <v>2012</v>
      </c>
      <c r="E789">
        <v>10</v>
      </c>
      <c r="F789">
        <v>145</v>
      </c>
    </row>
    <row r="790" spans="1:6" x14ac:dyDescent="0.2">
      <c r="A790" s="1" t="s">
        <v>211</v>
      </c>
      <c r="B790" s="1" t="s">
        <v>216</v>
      </c>
      <c r="C790" s="1" t="s">
        <v>215</v>
      </c>
      <c r="D790">
        <v>2012</v>
      </c>
      <c r="E790">
        <v>11</v>
      </c>
      <c r="F790">
        <v>143</v>
      </c>
    </row>
    <row r="791" spans="1:6" x14ac:dyDescent="0.2">
      <c r="A791" s="1" t="s">
        <v>211</v>
      </c>
      <c r="B791" s="1" t="s">
        <v>216</v>
      </c>
      <c r="C791" s="1" t="s">
        <v>215</v>
      </c>
      <c r="D791">
        <v>2012</v>
      </c>
      <c r="E791">
        <v>12</v>
      </c>
      <c r="F791">
        <v>152</v>
      </c>
    </row>
    <row r="792" spans="1:6" x14ac:dyDescent="0.2">
      <c r="A792" s="1" t="s">
        <v>211</v>
      </c>
      <c r="B792" s="1" t="s">
        <v>216</v>
      </c>
      <c r="C792" s="1" t="s">
        <v>215</v>
      </c>
      <c r="D792">
        <v>2013</v>
      </c>
      <c r="E792">
        <v>1</v>
      </c>
      <c r="F792">
        <v>162</v>
      </c>
    </row>
    <row r="793" spans="1:6" x14ac:dyDescent="0.2">
      <c r="A793" s="1" t="s">
        <v>211</v>
      </c>
      <c r="B793" s="1" t="s">
        <v>216</v>
      </c>
      <c r="C793" s="1" t="s">
        <v>215</v>
      </c>
      <c r="D793">
        <v>2013</v>
      </c>
      <c r="E793">
        <v>2</v>
      </c>
      <c r="F793">
        <v>164</v>
      </c>
    </row>
    <row r="794" spans="1:6" x14ac:dyDescent="0.2">
      <c r="A794" s="1" t="s">
        <v>211</v>
      </c>
      <c r="B794" s="1" t="s">
        <v>216</v>
      </c>
      <c r="C794" s="1" t="s">
        <v>215</v>
      </c>
      <c r="D794">
        <v>2013</v>
      </c>
      <c r="E794">
        <v>3</v>
      </c>
      <c r="F794">
        <v>164</v>
      </c>
    </row>
    <row r="795" spans="1:6" x14ac:dyDescent="0.2">
      <c r="A795" s="1" t="s">
        <v>211</v>
      </c>
      <c r="B795" s="1" t="s">
        <v>216</v>
      </c>
      <c r="C795" s="1" t="s">
        <v>215</v>
      </c>
      <c r="D795">
        <v>2013</v>
      </c>
      <c r="E795">
        <v>4</v>
      </c>
      <c r="F795">
        <v>156</v>
      </c>
    </row>
    <row r="796" spans="1:6" x14ac:dyDescent="0.2">
      <c r="A796" s="1" t="s">
        <v>211</v>
      </c>
      <c r="B796" s="1" t="s">
        <v>216</v>
      </c>
      <c r="C796" s="1" t="s">
        <v>215</v>
      </c>
      <c r="D796">
        <v>2013</v>
      </c>
      <c r="E796">
        <v>5</v>
      </c>
      <c r="F796">
        <v>152</v>
      </c>
    </row>
    <row r="797" spans="1:6" x14ac:dyDescent="0.2">
      <c r="A797" s="1" t="s">
        <v>211</v>
      </c>
      <c r="B797" s="1" t="s">
        <v>216</v>
      </c>
      <c r="C797" s="1" t="s">
        <v>215</v>
      </c>
      <c r="D797">
        <v>2013</v>
      </c>
      <c r="E797">
        <v>6</v>
      </c>
      <c r="F797">
        <v>144</v>
      </c>
    </row>
    <row r="798" spans="1:6" x14ac:dyDescent="0.2">
      <c r="A798" s="1" t="s">
        <v>211</v>
      </c>
      <c r="B798" s="1" t="s">
        <v>216</v>
      </c>
      <c r="C798" s="1" t="s">
        <v>215</v>
      </c>
      <c r="D798">
        <v>2013</v>
      </c>
      <c r="E798">
        <v>7</v>
      </c>
      <c r="F798">
        <v>148</v>
      </c>
    </row>
    <row r="799" spans="1:6" x14ac:dyDescent="0.2">
      <c r="A799" s="1" t="s">
        <v>211</v>
      </c>
      <c r="B799" s="1" t="s">
        <v>216</v>
      </c>
      <c r="C799" s="1" t="s">
        <v>215</v>
      </c>
      <c r="D799">
        <v>2013</v>
      </c>
      <c r="E799">
        <v>8</v>
      </c>
      <c r="F799">
        <v>145</v>
      </c>
    </row>
    <row r="800" spans="1:6" x14ac:dyDescent="0.2">
      <c r="A800" s="1" t="s">
        <v>211</v>
      </c>
      <c r="B800" s="1" t="s">
        <v>216</v>
      </c>
      <c r="C800" s="1" t="s">
        <v>215</v>
      </c>
      <c r="D800">
        <v>2013</v>
      </c>
      <c r="E800">
        <v>9</v>
      </c>
      <c r="F800">
        <v>138</v>
      </c>
    </row>
    <row r="801" spans="1:6" x14ac:dyDescent="0.2">
      <c r="A801" s="1" t="s">
        <v>211</v>
      </c>
      <c r="B801" s="1" t="s">
        <v>216</v>
      </c>
      <c r="C801" s="1" t="s">
        <v>215</v>
      </c>
      <c r="D801">
        <v>2013</v>
      </c>
      <c r="E801">
        <v>10</v>
      </c>
      <c r="F801">
        <v>136</v>
      </c>
    </row>
    <row r="802" spans="1:6" x14ac:dyDescent="0.2">
      <c r="A802" s="1" t="s">
        <v>211</v>
      </c>
      <c r="B802" s="1" t="s">
        <v>216</v>
      </c>
      <c r="C802" s="1" t="s">
        <v>215</v>
      </c>
      <c r="D802">
        <v>2013</v>
      </c>
      <c r="E802">
        <v>11</v>
      </c>
      <c r="F802">
        <v>135</v>
      </c>
    </row>
    <row r="803" spans="1:6" x14ac:dyDescent="0.2">
      <c r="A803" s="1" t="s">
        <v>211</v>
      </c>
      <c r="B803" s="1" t="s">
        <v>216</v>
      </c>
      <c r="C803" s="1" t="s">
        <v>215</v>
      </c>
      <c r="D803">
        <v>2013</v>
      </c>
      <c r="E803">
        <v>12</v>
      </c>
      <c r="F803">
        <v>146</v>
      </c>
    </row>
    <row r="804" spans="1:6" x14ac:dyDescent="0.2">
      <c r="A804" s="1" t="s">
        <v>211</v>
      </c>
      <c r="B804" s="1" t="s">
        <v>216</v>
      </c>
      <c r="C804" s="1" t="s">
        <v>215</v>
      </c>
      <c r="D804">
        <v>2014</v>
      </c>
      <c r="E804">
        <v>1</v>
      </c>
      <c r="F804">
        <v>145</v>
      </c>
    </row>
    <row r="805" spans="1:6" x14ac:dyDescent="0.2">
      <c r="A805" s="1" t="s">
        <v>211</v>
      </c>
      <c r="B805" s="1" t="s">
        <v>216</v>
      </c>
      <c r="C805" s="1" t="s">
        <v>215</v>
      </c>
      <c r="D805">
        <v>2014</v>
      </c>
      <c r="E805">
        <v>2</v>
      </c>
      <c r="F805">
        <v>149</v>
      </c>
    </row>
    <row r="806" spans="1:6" x14ac:dyDescent="0.2">
      <c r="A806" s="1" t="s">
        <v>211</v>
      </c>
      <c r="B806" s="1" t="s">
        <v>216</v>
      </c>
      <c r="C806" s="1" t="s">
        <v>215</v>
      </c>
      <c r="D806">
        <v>2014</v>
      </c>
      <c r="E806">
        <v>3</v>
      </c>
      <c r="F806">
        <v>139</v>
      </c>
    </row>
    <row r="807" spans="1:6" x14ac:dyDescent="0.2">
      <c r="A807" s="1" t="s">
        <v>211</v>
      </c>
      <c r="B807" s="1" t="s">
        <v>216</v>
      </c>
      <c r="C807" s="1" t="s">
        <v>215</v>
      </c>
      <c r="D807">
        <v>2014</v>
      </c>
      <c r="E807">
        <v>4</v>
      </c>
      <c r="F807">
        <v>137</v>
      </c>
    </row>
    <row r="808" spans="1:6" x14ac:dyDescent="0.2">
      <c r="A808" s="1" t="s">
        <v>211</v>
      </c>
      <c r="B808" s="1" t="s">
        <v>216</v>
      </c>
      <c r="C808" s="1" t="s">
        <v>215</v>
      </c>
      <c r="D808">
        <v>2014</v>
      </c>
      <c r="E808">
        <v>5</v>
      </c>
      <c r="F808">
        <v>131</v>
      </c>
    </row>
    <row r="809" spans="1:6" x14ac:dyDescent="0.2">
      <c r="A809" s="1" t="s">
        <v>211</v>
      </c>
      <c r="B809" s="1" t="s">
        <v>216</v>
      </c>
      <c r="C809" s="1" t="s">
        <v>215</v>
      </c>
      <c r="D809">
        <v>2014</v>
      </c>
      <c r="E809">
        <v>6</v>
      </c>
      <c r="F809">
        <v>134</v>
      </c>
    </row>
    <row r="810" spans="1:6" x14ac:dyDescent="0.2">
      <c r="A810" s="1" t="s">
        <v>211</v>
      </c>
      <c r="B810" s="1" t="s">
        <v>216</v>
      </c>
      <c r="C810" s="1" t="s">
        <v>215</v>
      </c>
      <c r="D810">
        <v>2014</v>
      </c>
      <c r="E810">
        <v>7</v>
      </c>
      <c r="F810">
        <v>137</v>
      </c>
    </row>
    <row r="811" spans="1:6" x14ac:dyDescent="0.2">
      <c r="A811" s="1" t="s">
        <v>211</v>
      </c>
      <c r="B811" s="1" t="s">
        <v>216</v>
      </c>
      <c r="C811" s="1" t="s">
        <v>215</v>
      </c>
      <c r="D811">
        <v>2014</v>
      </c>
      <c r="E811">
        <v>8</v>
      </c>
      <c r="F811">
        <v>140</v>
      </c>
    </row>
    <row r="812" spans="1:6" x14ac:dyDescent="0.2">
      <c r="A812" s="1" t="s">
        <v>211</v>
      </c>
      <c r="B812" s="1" t="s">
        <v>216</v>
      </c>
      <c r="C812" s="1" t="s">
        <v>215</v>
      </c>
      <c r="D812">
        <v>2014</v>
      </c>
      <c r="E812">
        <v>9</v>
      </c>
      <c r="F812">
        <v>133</v>
      </c>
    </row>
    <row r="813" spans="1:6" x14ac:dyDescent="0.2">
      <c r="A813" s="1" t="s">
        <v>211</v>
      </c>
      <c r="B813" s="1" t="s">
        <v>216</v>
      </c>
      <c r="C813" s="1" t="s">
        <v>215</v>
      </c>
      <c r="D813">
        <v>2014</v>
      </c>
      <c r="E813">
        <v>10</v>
      </c>
      <c r="F813">
        <v>133</v>
      </c>
    </row>
    <row r="814" spans="1:6" x14ac:dyDescent="0.2">
      <c r="A814" s="1" t="s">
        <v>211</v>
      </c>
      <c r="B814" s="1" t="s">
        <v>216</v>
      </c>
      <c r="C814" s="1" t="s">
        <v>215</v>
      </c>
      <c r="D814">
        <v>2014</v>
      </c>
      <c r="E814">
        <v>11</v>
      </c>
      <c r="F814">
        <v>135</v>
      </c>
    </row>
    <row r="815" spans="1:6" x14ac:dyDescent="0.2">
      <c r="A815" s="1" t="s">
        <v>211</v>
      </c>
      <c r="B815" s="1" t="s">
        <v>216</v>
      </c>
      <c r="C815" s="1" t="s">
        <v>215</v>
      </c>
      <c r="D815">
        <v>2014</v>
      </c>
      <c r="E815">
        <v>12</v>
      </c>
      <c r="F815">
        <v>141</v>
      </c>
    </row>
    <row r="816" spans="1:6" x14ac:dyDescent="0.2">
      <c r="A816" s="1" t="s">
        <v>211</v>
      </c>
      <c r="B816" s="1" t="s">
        <v>216</v>
      </c>
      <c r="C816" s="1" t="s">
        <v>215</v>
      </c>
      <c r="D816">
        <v>2015</v>
      </c>
      <c r="E816">
        <v>1</v>
      </c>
      <c r="F816">
        <v>141</v>
      </c>
    </row>
    <row r="817" spans="1:6" x14ac:dyDescent="0.2">
      <c r="A817" s="1" t="s">
        <v>211</v>
      </c>
      <c r="B817" s="1" t="s">
        <v>216</v>
      </c>
      <c r="C817" s="1" t="s">
        <v>215</v>
      </c>
      <c r="D817">
        <v>2015</v>
      </c>
      <c r="E817">
        <v>2</v>
      </c>
      <c r="F817">
        <v>144</v>
      </c>
    </row>
    <row r="818" spans="1:6" x14ac:dyDescent="0.2">
      <c r="A818" s="1" t="s">
        <v>211</v>
      </c>
      <c r="B818" s="1" t="s">
        <v>216</v>
      </c>
      <c r="C818" s="1" t="s">
        <v>215</v>
      </c>
      <c r="D818">
        <v>2015</v>
      </c>
      <c r="E818">
        <v>3</v>
      </c>
      <c r="F818">
        <v>148</v>
      </c>
    </row>
    <row r="819" spans="1:6" x14ac:dyDescent="0.2">
      <c r="A819" s="1" t="s">
        <v>211</v>
      </c>
      <c r="B819" s="1" t="s">
        <v>216</v>
      </c>
      <c r="C819" s="1" t="s">
        <v>215</v>
      </c>
      <c r="D819">
        <v>2015</v>
      </c>
      <c r="E819">
        <v>4</v>
      </c>
      <c r="F819">
        <v>143</v>
      </c>
    </row>
    <row r="820" spans="1:6" x14ac:dyDescent="0.2">
      <c r="A820" s="1" t="s">
        <v>211</v>
      </c>
      <c r="B820" s="1" t="s">
        <v>216</v>
      </c>
      <c r="C820" s="1" t="s">
        <v>215</v>
      </c>
      <c r="D820">
        <v>2015</v>
      </c>
      <c r="E820">
        <v>5</v>
      </c>
      <c r="F820">
        <v>132</v>
      </c>
    </row>
    <row r="821" spans="1:6" x14ac:dyDescent="0.2">
      <c r="A821" s="1" t="s">
        <v>211</v>
      </c>
      <c r="B821" s="1" t="s">
        <v>216</v>
      </c>
      <c r="C821" s="1" t="s">
        <v>215</v>
      </c>
      <c r="D821">
        <v>2015</v>
      </c>
      <c r="E821">
        <v>6</v>
      </c>
      <c r="F821">
        <v>124</v>
      </c>
    </row>
    <row r="822" spans="1:6" x14ac:dyDescent="0.2">
      <c r="A822" s="1" t="s">
        <v>211</v>
      </c>
      <c r="B822" s="1" t="s">
        <v>216</v>
      </c>
      <c r="C822" s="1" t="s">
        <v>215</v>
      </c>
      <c r="D822">
        <v>2015</v>
      </c>
      <c r="E822">
        <v>7</v>
      </c>
      <c r="F822">
        <v>123</v>
      </c>
    </row>
    <row r="823" spans="1:6" x14ac:dyDescent="0.2">
      <c r="A823" s="1" t="s">
        <v>211</v>
      </c>
      <c r="B823" s="1" t="s">
        <v>216</v>
      </c>
      <c r="C823" s="1" t="s">
        <v>215</v>
      </c>
      <c r="D823">
        <v>2015</v>
      </c>
      <c r="E823">
        <v>8</v>
      </c>
      <c r="F823">
        <v>122</v>
      </c>
    </row>
    <row r="824" spans="1:6" x14ac:dyDescent="0.2">
      <c r="A824" s="1" t="s">
        <v>211</v>
      </c>
      <c r="B824" s="1" t="s">
        <v>216</v>
      </c>
      <c r="C824" s="1" t="s">
        <v>215</v>
      </c>
      <c r="D824">
        <v>2015</v>
      </c>
      <c r="E824">
        <v>9</v>
      </c>
      <c r="F824">
        <v>119</v>
      </c>
    </row>
    <row r="825" spans="1:6" x14ac:dyDescent="0.2">
      <c r="A825" s="1" t="s">
        <v>211</v>
      </c>
      <c r="B825" s="1" t="s">
        <v>216</v>
      </c>
      <c r="C825" s="1" t="s">
        <v>215</v>
      </c>
      <c r="D825">
        <v>2015</v>
      </c>
      <c r="E825">
        <v>10</v>
      </c>
      <c r="F825">
        <v>118</v>
      </c>
    </row>
    <row r="826" spans="1:6" x14ac:dyDescent="0.2">
      <c r="A826" s="1" t="s">
        <v>211</v>
      </c>
      <c r="B826" s="1" t="s">
        <v>216</v>
      </c>
      <c r="C826" s="1" t="s">
        <v>215</v>
      </c>
      <c r="D826">
        <v>2015</v>
      </c>
      <c r="E826">
        <v>11</v>
      </c>
      <c r="F826">
        <v>122</v>
      </c>
    </row>
    <row r="827" spans="1:6" x14ac:dyDescent="0.2">
      <c r="A827" s="1" t="s">
        <v>211</v>
      </c>
      <c r="B827" s="1" t="s">
        <v>216</v>
      </c>
      <c r="C827" s="1" t="s">
        <v>215</v>
      </c>
      <c r="D827">
        <v>2015</v>
      </c>
      <c r="E827">
        <v>12</v>
      </c>
      <c r="F827">
        <v>128</v>
      </c>
    </row>
    <row r="828" spans="1:6" x14ac:dyDescent="0.2">
      <c r="A828" s="1" t="s">
        <v>211</v>
      </c>
      <c r="B828" s="1" t="s">
        <v>216</v>
      </c>
      <c r="C828" s="1" t="s">
        <v>215</v>
      </c>
      <c r="D828">
        <v>2016</v>
      </c>
      <c r="E828">
        <v>1</v>
      </c>
      <c r="F828">
        <v>131</v>
      </c>
    </row>
    <row r="829" spans="1:6" x14ac:dyDescent="0.2">
      <c r="A829" s="1" t="s">
        <v>211</v>
      </c>
      <c r="B829" s="1" t="s">
        <v>216</v>
      </c>
      <c r="C829" s="1" t="s">
        <v>215</v>
      </c>
      <c r="D829">
        <v>2016</v>
      </c>
      <c r="E829">
        <v>2</v>
      </c>
      <c r="F829">
        <v>133</v>
      </c>
    </row>
    <row r="830" spans="1:6" x14ac:dyDescent="0.2">
      <c r="A830" s="1" t="s">
        <v>211</v>
      </c>
      <c r="B830" s="1" t="s">
        <v>216</v>
      </c>
      <c r="C830" s="1" t="s">
        <v>215</v>
      </c>
      <c r="D830">
        <v>2016</v>
      </c>
      <c r="E830">
        <v>3</v>
      </c>
      <c r="F830">
        <v>132</v>
      </c>
    </row>
    <row r="831" spans="1:6" x14ac:dyDescent="0.2">
      <c r="A831" s="1" t="s">
        <v>211</v>
      </c>
      <c r="B831" s="1" t="s">
        <v>216</v>
      </c>
      <c r="C831" s="1" t="s">
        <v>215</v>
      </c>
      <c r="D831">
        <v>2016</v>
      </c>
      <c r="E831">
        <v>4</v>
      </c>
      <c r="F831">
        <v>127</v>
      </c>
    </row>
    <row r="832" spans="1:6" x14ac:dyDescent="0.2">
      <c r="A832" s="1" t="s">
        <v>211</v>
      </c>
      <c r="B832" s="1" t="s">
        <v>216</v>
      </c>
      <c r="C832" s="1" t="s">
        <v>215</v>
      </c>
      <c r="D832">
        <v>2016</v>
      </c>
      <c r="E832">
        <v>5</v>
      </c>
      <c r="F832">
        <v>121</v>
      </c>
    </row>
    <row r="833" spans="1:6" x14ac:dyDescent="0.2">
      <c r="A833" s="1" t="s">
        <v>211</v>
      </c>
      <c r="B833" s="1" t="s">
        <v>216</v>
      </c>
      <c r="C833" s="1" t="s">
        <v>215</v>
      </c>
      <c r="D833">
        <v>2016</v>
      </c>
      <c r="E833">
        <v>6</v>
      </c>
      <c r="F833">
        <v>117</v>
      </c>
    </row>
    <row r="834" spans="1:6" x14ac:dyDescent="0.2">
      <c r="A834" s="1" t="s">
        <v>211</v>
      </c>
      <c r="B834" s="1" t="s">
        <v>216</v>
      </c>
      <c r="C834" s="1" t="s">
        <v>215</v>
      </c>
      <c r="D834">
        <v>2016</v>
      </c>
      <c r="E834">
        <v>7</v>
      </c>
      <c r="F834">
        <v>117</v>
      </c>
    </row>
    <row r="835" spans="1:6" x14ac:dyDescent="0.2">
      <c r="A835" s="1" t="s">
        <v>211</v>
      </c>
      <c r="B835" s="1" t="s">
        <v>216</v>
      </c>
      <c r="C835" s="1" t="s">
        <v>215</v>
      </c>
      <c r="D835">
        <v>2016</v>
      </c>
      <c r="E835">
        <v>8</v>
      </c>
      <c r="F835">
        <v>121</v>
      </c>
    </row>
    <row r="836" spans="1:6" x14ac:dyDescent="0.2">
      <c r="A836" s="1" t="s">
        <v>211</v>
      </c>
      <c r="B836" s="1" t="s">
        <v>216</v>
      </c>
      <c r="C836" s="1" t="s">
        <v>215</v>
      </c>
      <c r="D836">
        <v>2016</v>
      </c>
      <c r="E836">
        <v>9</v>
      </c>
      <c r="F836">
        <v>123</v>
      </c>
    </row>
    <row r="837" spans="1:6" x14ac:dyDescent="0.2">
      <c r="A837" s="1" t="s">
        <v>211</v>
      </c>
      <c r="B837" s="1" t="s">
        <v>216</v>
      </c>
      <c r="C837" s="1" t="s">
        <v>215</v>
      </c>
      <c r="D837">
        <v>2016</v>
      </c>
      <c r="E837">
        <v>10</v>
      </c>
      <c r="F837">
        <v>122</v>
      </c>
    </row>
    <row r="838" spans="1:6" x14ac:dyDescent="0.2">
      <c r="A838" s="1" t="s">
        <v>211</v>
      </c>
      <c r="B838" s="1" t="s">
        <v>216</v>
      </c>
      <c r="C838" s="1" t="s">
        <v>215</v>
      </c>
      <c r="D838">
        <v>2016</v>
      </c>
      <c r="E838">
        <v>11</v>
      </c>
      <c r="F838">
        <v>117</v>
      </c>
    </row>
    <row r="839" spans="1:6" x14ac:dyDescent="0.2">
      <c r="A839" s="1" t="s">
        <v>211</v>
      </c>
      <c r="B839" s="1" t="s">
        <v>216</v>
      </c>
      <c r="C839" s="1" t="s">
        <v>215</v>
      </c>
      <c r="D839">
        <v>2016</v>
      </c>
      <c r="E839">
        <v>12</v>
      </c>
      <c r="F839">
        <v>121</v>
      </c>
    </row>
    <row r="840" spans="1:6" x14ac:dyDescent="0.2">
      <c r="A840" s="1" t="s">
        <v>211</v>
      </c>
      <c r="B840" s="1" t="s">
        <v>216</v>
      </c>
      <c r="C840" s="1" t="s">
        <v>215</v>
      </c>
      <c r="D840">
        <v>2017</v>
      </c>
      <c r="E840">
        <v>1</v>
      </c>
      <c r="F840">
        <v>128</v>
      </c>
    </row>
    <row r="841" spans="1:6" x14ac:dyDescent="0.2">
      <c r="A841" s="1" t="s">
        <v>211</v>
      </c>
      <c r="B841" s="1" t="s">
        <v>216</v>
      </c>
      <c r="C841" s="1" t="s">
        <v>215</v>
      </c>
      <c r="D841">
        <v>2017</v>
      </c>
      <c r="E841">
        <v>2</v>
      </c>
      <c r="F841">
        <v>133</v>
      </c>
    </row>
    <row r="842" spans="1:6" x14ac:dyDescent="0.2">
      <c r="A842" s="1" t="s">
        <v>211</v>
      </c>
      <c r="B842" s="1" t="s">
        <v>216</v>
      </c>
      <c r="C842" s="1" t="s">
        <v>215</v>
      </c>
      <c r="D842">
        <v>2017</v>
      </c>
      <c r="E842">
        <v>3</v>
      </c>
      <c r="F842">
        <v>126</v>
      </c>
    </row>
    <row r="843" spans="1:6" x14ac:dyDescent="0.2">
      <c r="A843" s="1" t="s">
        <v>211</v>
      </c>
      <c r="B843" s="1" t="s">
        <v>216</v>
      </c>
      <c r="C843" s="1" t="s">
        <v>215</v>
      </c>
      <c r="D843">
        <v>2017</v>
      </c>
      <c r="E843">
        <v>4</v>
      </c>
      <c r="F843">
        <v>120</v>
      </c>
    </row>
    <row r="844" spans="1:6" x14ac:dyDescent="0.2">
      <c r="A844" s="1" t="s">
        <v>211</v>
      </c>
      <c r="B844" s="1" t="s">
        <v>216</v>
      </c>
      <c r="C844" s="1" t="s">
        <v>215</v>
      </c>
      <c r="D844">
        <v>2017</v>
      </c>
      <c r="E844">
        <v>5</v>
      </c>
      <c r="F844">
        <v>115</v>
      </c>
    </row>
    <row r="845" spans="1:6" x14ac:dyDescent="0.2">
      <c r="A845" s="1" t="s">
        <v>211</v>
      </c>
      <c r="B845" s="1" t="s">
        <v>216</v>
      </c>
      <c r="C845" s="1" t="s">
        <v>215</v>
      </c>
      <c r="D845">
        <v>2017</v>
      </c>
      <c r="E845">
        <v>6</v>
      </c>
      <c r="F845">
        <v>114</v>
      </c>
    </row>
    <row r="846" spans="1:6" x14ac:dyDescent="0.2">
      <c r="A846" s="1" t="s">
        <v>211</v>
      </c>
      <c r="B846" s="1" t="s">
        <v>216</v>
      </c>
      <c r="C846" s="1" t="s">
        <v>215</v>
      </c>
      <c r="D846">
        <v>2017</v>
      </c>
      <c r="E846">
        <v>7</v>
      </c>
      <c r="F846">
        <v>112</v>
      </c>
    </row>
    <row r="847" spans="1:6" x14ac:dyDescent="0.2">
      <c r="A847" s="1" t="s">
        <v>211</v>
      </c>
      <c r="B847" s="1" t="s">
        <v>216</v>
      </c>
      <c r="C847" s="1" t="s">
        <v>215</v>
      </c>
      <c r="D847">
        <v>2017</v>
      </c>
      <c r="E847">
        <v>8</v>
      </c>
      <c r="F847">
        <v>115</v>
      </c>
    </row>
    <row r="848" spans="1:6" x14ac:dyDescent="0.2">
      <c r="A848" s="1" t="s">
        <v>211</v>
      </c>
      <c r="B848" s="1" t="s">
        <v>216</v>
      </c>
      <c r="C848" s="1" t="s">
        <v>215</v>
      </c>
      <c r="D848">
        <v>2017</v>
      </c>
      <c r="E848">
        <v>9</v>
      </c>
      <c r="F848">
        <v>113</v>
      </c>
    </row>
    <row r="849" spans="1:6" x14ac:dyDescent="0.2">
      <c r="A849" s="1" t="s">
        <v>211</v>
      </c>
      <c r="B849" s="1" t="s">
        <v>216</v>
      </c>
      <c r="C849" s="1" t="s">
        <v>215</v>
      </c>
      <c r="D849">
        <v>2017</v>
      </c>
      <c r="E849">
        <v>10</v>
      </c>
      <c r="F849">
        <v>114</v>
      </c>
    </row>
    <row r="850" spans="1:6" x14ac:dyDescent="0.2">
      <c r="A850" s="1" t="s">
        <v>211</v>
      </c>
      <c r="B850" s="1" t="s">
        <v>216</v>
      </c>
      <c r="C850" s="1" t="s">
        <v>215</v>
      </c>
      <c r="D850">
        <v>2017</v>
      </c>
      <c r="E850">
        <v>11</v>
      </c>
      <c r="F850">
        <v>109</v>
      </c>
    </row>
    <row r="851" spans="1:6" x14ac:dyDescent="0.2">
      <c r="A851" s="1" t="s">
        <v>211</v>
      </c>
      <c r="B851" s="1" t="s">
        <v>216</v>
      </c>
      <c r="C851" s="1" t="s">
        <v>215</v>
      </c>
      <c r="D851">
        <v>2017</v>
      </c>
      <c r="E851">
        <v>12</v>
      </c>
      <c r="F851">
        <v>113</v>
      </c>
    </row>
    <row r="852" spans="1:6" x14ac:dyDescent="0.2">
      <c r="A852" s="1" t="s">
        <v>211</v>
      </c>
      <c r="B852" s="1" t="s">
        <v>216</v>
      </c>
      <c r="C852" s="1" t="s">
        <v>215</v>
      </c>
      <c r="D852">
        <v>2018</v>
      </c>
      <c r="E852">
        <v>1</v>
      </c>
      <c r="F852">
        <v>110</v>
      </c>
    </row>
    <row r="853" spans="1:6" x14ac:dyDescent="0.2">
      <c r="A853" s="1" t="s">
        <v>211</v>
      </c>
      <c r="B853" s="1" t="s">
        <v>216</v>
      </c>
      <c r="C853" s="1" t="s">
        <v>215</v>
      </c>
      <c r="D853">
        <v>2018</v>
      </c>
      <c r="E853">
        <v>2</v>
      </c>
      <c r="F853">
        <v>115</v>
      </c>
    </row>
    <row r="854" spans="1:6" x14ac:dyDescent="0.2">
      <c r="A854" s="1" t="s">
        <v>211</v>
      </c>
      <c r="B854" s="1" t="s">
        <v>216</v>
      </c>
      <c r="C854" s="1" t="s">
        <v>215</v>
      </c>
      <c r="D854">
        <v>2018</v>
      </c>
      <c r="E854">
        <v>3</v>
      </c>
      <c r="F854">
        <v>113</v>
      </c>
    </row>
    <row r="855" spans="1:6" x14ac:dyDescent="0.2">
      <c r="A855" s="1" t="s">
        <v>211</v>
      </c>
      <c r="B855" s="1" t="s">
        <v>216</v>
      </c>
      <c r="C855" s="1" t="s">
        <v>215</v>
      </c>
      <c r="D855">
        <v>2018</v>
      </c>
      <c r="E855">
        <v>4</v>
      </c>
      <c r="F855">
        <v>110</v>
      </c>
    </row>
    <row r="856" spans="1:6" x14ac:dyDescent="0.2">
      <c r="A856" s="1" t="s">
        <v>211</v>
      </c>
      <c r="B856" s="1" t="s">
        <v>216</v>
      </c>
      <c r="C856" s="1" t="s">
        <v>215</v>
      </c>
      <c r="D856">
        <v>2018</v>
      </c>
      <c r="E856">
        <v>5</v>
      </c>
      <c r="F856">
        <v>107</v>
      </c>
    </row>
    <row r="857" spans="1:6" x14ac:dyDescent="0.2">
      <c r="A857" s="1" t="s">
        <v>211</v>
      </c>
      <c r="B857" s="1" t="s">
        <v>216</v>
      </c>
      <c r="C857" s="1" t="s">
        <v>215</v>
      </c>
      <c r="D857">
        <v>2018</v>
      </c>
      <c r="E857">
        <v>6</v>
      </c>
      <c r="F857">
        <v>102</v>
      </c>
    </row>
    <row r="858" spans="1:6" x14ac:dyDescent="0.2">
      <c r="A858" s="1" t="s">
        <v>211</v>
      </c>
      <c r="B858" s="1" t="s">
        <v>216</v>
      </c>
      <c r="C858" s="1" t="s">
        <v>215</v>
      </c>
      <c r="D858">
        <v>2018</v>
      </c>
      <c r="E858">
        <v>7</v>
      </c>
      <c r="F858">
        <v>102</v>
      </c>
    </row>
    <row r="859" spans="1:6" x14ac:dyDescent="0.2">
      <c r="A859" s="1" t="s">
        <v>211</v>
      </c>
      <c r="B859" s="1" t="s">
        <v>216</v>
      </c>
      <c r="C859" s="1" t="s">
        <v>215</v>
      </c>
      <c r="D859">
        <v>2018</v>
      </c>
      <c r="E859">
        <v>8</v>
      </c>
      <c r="F859">
        <v>97</v>
      </c>
    </row>
    <row r="860" spans="1:6" x14ac:dyDescent="0.2">
      <c r="A860" s="1" t="s">
        <v>211</v>
      </c>
      <c r="B860" s="1" t="s">
        <v>216</v>
      </c>
      <c r="C860" s="1" t="s">
        <v>215</v>
      </c>
      <c r="D860">
        <v>2018</v>
      </c>
      <c r="E860">
        <v>9</v>
      </c>
      <c r="F860">
        <v>100</v>
      </c>
    </row>
    <row r="861" spans="1:6" x14ac:dyDescent="0.2">
      <c r="A861" s="1" t="s">
        <v>211</v>
      </c>
      <c r="B861" s="1" t="s">
        <v>216</v>
      </c>
      <c r="C861" s="1" t="s">
        <v>215</v>
      </c>
      <c r="D861">
        <v>2018</v>
      </c>
      <c r="E861">
        <v>10</v>
      </c>
      <c r="F861">
        <v>102</v>
      </c>
    </row>
    <row r="862" spans="1:6" x14ac:dyDescent="0.2">
      <c r="A862" s="1" t="s">
        <v>211</v>
      </c>
      <c r="B862" s="1" t="s">
        <v>216</v>
      </c>
      <c r="C862" s="1" t="s">
        <v>215</v>
      </c>
      <c r="D862">
        <v>2018</v>
      </c>
      <c r="E862">
        <v>11</v>
      </c>
      <c r="F862">
        <v>111</v>
      </c>
    </row>
    <row r="863" spans="1:6" x14ac:dyDescent="0.2">
      <c r="A863" s="1" t="s">
        <v>211</v>
      </c>
      <c r="B863" s="1" t="s">
        <v>216</v>
      </c>
      <c r="C863" s="1" t="s">
        <v>215</v>
      </c>
      <c r="D863">
        <v>2018</v>
      </c>
      <c r="E863">
        <v>12</v>
      </c>
      <c r="F863">
        <v>111</v>
      </c>
    </row>
    <row r="864" spans="1:6" x14ac:dyDescent="0.2">
      <c r="A864" s="1" t="s">
        <v>211</v>
      </c>
      <c r="B864" s="1" t="s">
        <v>216</v>
      </c>
      <c r="C864" s="1" t="s">
        <v>215</v>
      </c>
      <c r="D864">
        <v>2019</v>
      </c>
      <c r="E864">
        <v>1</v>
      </c>
      <c r="F864">
        <v>113</v>
      </c>
    </row>
    <row r="865" spans="1:6" x14ac:dyDescent="0.2">
      <c r="A865" s="1" t="s">
        <v>211</v>
      </c>
      <c r="B865" s="1" t="s">
        <v>216</v>
      </c>
      <c r="C865" s="1" t="s">
        <v>215</v>
      </c>
      <c r="D865">
        <v>2019</v>
      </c>
      <c r="E865">
        <v>2</v>
      </c>
      <c r="F865">
        <v>114</v>
      </c>
    </row>
    <row r="866" spans="1:6" x14ac:dyDescent="0.2">
      <c r="A866" s="1" t="s">
        <v>211</v>
      </c>
      <c r="B866" s="1" t="s">
        <v>216</v>
      </c>
      <c r="C866" s="1" t="s">
        <v>215</v>
      </c>
      <c r="D866">
        <v>2019</v>
      </c>
      <c r="E866">
        <v>3</v>
      </c>
      <c r="F866">
        <v>118</v>
      </c>
    </row>
    <row r="867" spans="1:6" x14ac:dyDescent="0.2">
      <c r="A867" s="1" t="s">
        <v>211</v>
      </c>
      <c r="B867" s="1" t="s">
        <v>216</v>
      </c>
      <c r="C867" s="1" t="s">
        <v>215</v>
      </c>
      <c r="D867">
        <v>2019</v>
      </c>
      <c r="E867">
        <v>4</v>
      </c>
      <c r="F867">
        <v>118</v>
      </c>
    </row>
    <row r="868" spans="1:6" x14ac:dyDescent="0.2">
      <c r="A868" s="1" t="s">
        <v>211</v>
      </c>
      <c r="B868" s="1" t="s">
        <v>216</v>
      </c>
      <c r="C868" s="1" t="s">
        <v>215</v>
      </c>
      <c r="D868">
        <v>2019</v>
      </c>
      <c r="E868">
        <v>5</v>
      </c>
      <c r="F868">
        <v>106</v>
      </c>
    </row>
    <row r="869" spans="1:6" x14ac:dyDescent="0.2">
      <c r="A869" s="1" t="s">
        <v>211</v>
      </c>
      <c r="B869" s="1" t="s">
        <v>216</v>
      </c>
      <c r="C869" s="1" t="s">
        <v>215</v>
      </c>
      <c r="D869">
        <v>2019</v>
      </c>
      <c r="E869">
        <v>6</v>
      </c>
      <c r="F869">
        <v>96</v>
      </c>
    </row>
    <row r="870" spans="1:6" x14ac:dyDescent="0.2">
      <c r="A870" s="1" t="s">
        <v>211</v>
      </c>
      <c r="B870" s="1" t="s">
        <v>216</v>
      </c>
      <c r="C870" s="1" t="s">
        <v>215</v>
      </c>
      <c r="D870">
        <v>2019</v>
      </c>
      <c r="E870">
        <v>7</v>
      </c>
      <c r="F870">
        <v>96</v>
      </c>
    </row>
    <row r="871" spans="1:6" x14ac:dyDescent="0.2">
      <c r="A871" s="1" t="s">
        <v>211</v>
      </c>
      <c r="B871" s="1" t="s">
        <v>216</v>
      </c>
      <c r="C871" s="1" t="s">
        <v>215</v>
      </c>
      <c r="D871">
        <v>2019</v>
      </c>
      <c r="E871">
        <v>8</v>
      </c>
      <c r="F871">
        <v>102</v>
      </c>
    </row>
    <row r="872" spans="1:6" x14ac:dyDescent="0.2">
      <c r="A872" s="1" t="s">
        <v>211</v>
      </c>
      <c r="B872" s="1" t="s">
        <v>216</v>
      </c>
      <c r="C872" s="1" t="s">
        <v>215</v>
      </c>
      <c r="D872">
        <v>2019</v>
      </c>
      <c r="E872">
        <v>9</v>
      </c>
      <c r="F872">
        <v>111</v>
      </c>
    </row>
    <row r="873" spans="1:6" x14ac:dyDescent="0.2">
      <c r="A873" s="1" t="s">
        <v>211</v>
      </c>
      <c r="B873" s="1" t="s">
        <v>216</v>
      </c>
      <c r="C873" s="1" t="s">
        <v>215</v>
      </c>
      <c r="D873">
        <v>2019</v>
      </c>
      <c r="E873">
        <v>10</v>
      </c>
      <c r="F873">
        <v>111</v>
      </c>
    </row>
    <row r="874" spans="1:6" x14ac:dyDescent="0.2">
      <c r="A874" s="1" t="s">
        <v>211</v>
      </c>
      <c r="B874" s="1" t="s">
        <v>216</v>
      </c>
      <c r="C874" s="1" t="s">
        <v>215</v>
      </c>
      <c r="D874">
        <v>2019</v>
      </c>
      <c r="E874">
        <v>11</v>
      </c>
      <c r="F874">
        <v>109</v>
      </c>
    </row>
    <row r="875" spans="1:6" x14ac:dyDescent="0.2">
      <c r="A875" s="1" t="s">
        <v>211</v>
      </c>
      <c r="B875" s="1" t="s">
        <v>216</v>
      </c>
      <c r="C875" s="1" t="s">
        <v>215</v>
      </c>
      <c r="D875">
        <v>2019</v>
      </c>
      <c r="E875">
        <v>12</v>
      </c>
      <c r="F875">
        <v>106</v>
      </c>
    </row>
    <row r="876" spans="1:6" x14ac:dyDescent="0.2">
      <c r="A876" s="1" t="s">
        <v>211</v>
      </c>
      <c r="B876" s="1" t="s">
        <v>216</v>
      </c>
      <c r="C876" s="1" t="s">
        <v>215</v>
      </c>
      <c r="D876">
        <v>2020</v>
      </c>
      <c r="E876">
        <v>1</v>
      </c>
      <c r="F876">
        <v>104</v>
      </c>
    </row>
    <row r="877" spans="1:6" x14ac:dyDescent="0.2">
      <c r="A877" s="1" t="s">
        <v>211</v>
      </c>
      <c r="B877" s="1" t="s">
        <v>216</v>
      </c>
      <c r="C877" s="1" t="s">
        <v>215</v>
      </c>
      <c r="D877">
        <v>2020</v>
      </c>
      <c r="E877">
        <v>2</v>
      </c>
      <c r="F877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C990-311A-464F-A193-5A3B1B13E370}">
  <dimension ref="A1:ET7"/>
  <sheetViews>
    <sheetView workbookViewId="0">
      <selection sqref="A1:ET7"/>
    </sheetView>
  </sheetViews>
  <sheetFormatPr defaultRowHeight="12.75" x14ac:dyDescent="0.2"/>
  <cols>
    <col min="1" max="1" width="22.25" customWidth="1"/>
    <col min="2" max="2" width="18.625" customWidth="1"/>
    <col min="3" max="3" width="8.75" bestFit="1" customWidth="1"/>
    <col min="4" max="149" width="11" customWidth="1"/>
    <col min="150" max="150" width="11.125" customWidth="1"/>
  </cols>
  <sheetData>
    <row r="1" spans="1:150" x14ac:dyDescent="0.2">
      <c r="A1" t="s">
        <v>113</v>
      </c>
      <c r="B1" t="s">
        <v>114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63</v>
      </c>
      <c r="DU1" t="s">
        <v>64</v>
      </c>
      <c r="DV1" t="s">
        <v>65</v>
      </c>
      <c r="DW1" t="s">
        <v>66</v>
      </c>
      <c r="DX1" t="s">
        <v>67</v>
      </c>
      <c r="DY1" t="s">
        <v>68</v>
      </c>
      <c r="DZ1" t="s">
        <v>69</v>
      </c>
      <c r="EA1" t="s">
        <v>70</v>
      </c>
      <c r="EB1" t="s">
        <v>71</v>
      </c>
      <c r="EC1" t="s">
        <v>72</v>
      </c>
      <c r="ED1" t="s">
        <v>73</v>
      </c>
      <c r="EE1" t="s">
        <v>74</v>
      </c>
      <c r="EF1" t="s">
        <v>75</v>
      </c>
      <c r="EG1" t="s">
        <v>76</v>
      </c>
      <c r="EH1" t="s">
        <v>77</v>
      </c>
      <c r="EI1" t="s">
        <v>78</v>
      </c>
      <c r="EJ1" t="s">
        <v>79</v>
      </c>
      <c r="EK1" t="s">
        <v>80</v>
      </c>
      <c r="EL1" t="s">
        <v>81</v>
      </c>
      <c r="EM1" t="s">
        <v>82</v>
      </c>
      <c r="EN1" t="s">
        <v>83</v>
      </c>
      <c r="EO1" t="s">
        <v>84</v>
      </c>
      <c r="EP1" t="s">
        <v>85</v>
      </c>
      <c r="EQ1" t="s">
        <v>86</v>
      </c>
      <c r="ER1" t="s">
        <v>87</v>
      </c>
      <c r="ES1" t="s">
        <v>88</v>
      </c>
      <c r="ET1" t="s">
        <v>33</v>
      </c>
    </row>
    <row r="2" spans="1:150" x14ac:dyDescent="0.2">
      <c r="A2" t="s">
        <v>211</v>
      </c>
      <c r="B2" t="s">
        <v>212</v>
      </c>
      <c r="C2" t="s">
        <v>213</v>
      </c>
      <c r="D2">
        <v>93</v>
      </c>
      <c r="E2">
        <v>92</v>
      </c>
      <c r="F2">
        <v>94</v>
      </c>
      <c r="G2">
        <v>96</v>
      </c>
      <c r="H2">
        <v>101</v>
      </c>
      <c r="I2">
        <v>107</v>
      </c>
      <c r="J2">
        <v>109</v>
      </c>
      <c r="K2">
        <v>114</v>
      </c>
      <c r="L2">
        <v>113</v>
      </c>
      <c r="M2">
        <v>115</v>
      </c>
      <c r="N2">
        <v>126</v>
      </c>
      <c r="O2">
        <v>139</v>
      </c>
      <c r="P2">
        <v>143</v>
      </c>
      <c r="Q2">
        <v>151</v>
      </c>
      <c r="R2">
        <v>160</v>
      </c>
      <c r="S2">
        <v>172</v>
      </c>
      <c r="T2">
        <v>190</v>
      </c>
      <c r="U2">
        <v>185</v>
      </c>
      <c r="V2">
        <v>186</v>
      </c>
      <c r="W2">
        <v>199</v>
      </c>
      <c r="X2">
        <v>212</v>
      </c>
      <c r="Y2">
        <v>219</v>
      </c>
      <c r="Z2">
        <v>208</v>
      </c>
      <c r="AA2">
        <v>207</v>
      </c>
      <c r="AB2">
        <v>210</v>
      </c>
      <c r="AC2">
        <v>222</v>
      </c>
      <c r="AD2">
        <v>226</v>
      </c>
      <c r="AE2">
        <v>227</v>
      </c>
      <c r="AF2">
        <v>223</v>
      </c>
      <c r="AG2">
        <v>224</v>
      </c>
      <c r="AH2">
        <v>222</v>
      </c>
      <c r="AI2">
        <v>223</v>
      </c>
      <c r="AJ2">
        <v>225</v>
      </c>
      <c r="AK2">
        <v>226</v>
      </c>
      <c r="AL2">
        <v>227</v>
      </c>
      <c r="AM2">
        <v>230</v>
      </c>
      <c r="AN2">
        <v>228</v>
      </c>
      <c r="AO2">
        <v>228</v>
      </c>
      <c r="AP2">
        <v>221</v>
      </c>
      <c r="AQ2">
        <v>218</v>
      </c>
      <c r="AR2">
        <v>215</v>
      </c>
      <c r="AS2">
        <v>220</v>
      </c>
      <c r="AT2">
        <v>222</v>
      </c>
      <c r="AU2">
        <v>223</v>
      </c>
      <c r="AV2">
        <v>226</v>
      </c>
      <c r="AW2">
        <v>227</v>
      </c>
      <c r="AX2">
        <v>229</v>
      </c>
      <c r="AY2">
        <v>225</v>
      </c>
      <c r="AZ2">
        <v>223</v>
      </c>
      <c r="BA2">
        <v>222</v>
      </c>
      <c r="BB2">
        <v>227</v>
      </c>
      <c r="BC2">
        <v>233</v>
      </c>
      <c r="BD2">
        <v>238</v>
      </c>
      <c r="BE2">
        <v>229</v>
      </c>
      <c r="BF2">
        <v>223</v>
      </c>
      <c r="BG2">
        <v>223</v>
      </c>
      <c r="BH2">
        <v>222</v>
      </c>
      <c r="BI2">
        <v>218</v>
      </c>
      <c r="BJ2">
        <v>212</v>
      </c>
      <c r="BK2">
        <v>215</v>
      </c>
      <c r="BL2">
        <v>217</v>
      </c>
      <c r="BM2">
        <v>216</v>
      </c>
      <c r="BN2">
        <v>217</v>
      </c>
      <c r="BO2">
        <v>214</v>
      </c>
      <c r="BP2">
        <v>215</v>
      </c>
      <c r="BQ2">
        <v>206</v>
      </c>
      <c r="BR2">
        <v>210</v>
      </c>
      <c r="BS2">
        <v>210</v>
      </c>
      <c r="BT2">
        <v>202</v>
      </c>
      <c r="BU2">
        <v>205</v>
      </c>
      <c r="BV2">
        <v>200</v>
      </c>
      <c r="BW2">
        <v>210</v>
      </c>
      <c r="BX2">
        <v>202</v>
      </c>
      <c r="BY2">
        <v>201</v>
      </c>
      <c r="BZ2">
        <v>193</v>
      </c>
      <c r="CA2">
        <v>189</v>
      </c>
      <c r="CB2">
        <v>195</v>
      </c>
      <c r="CC2">
        <v>196</v>
      </c>
      <c r="CD2">
        <v>199</v>
      </c>
      <c r="CE2">
        <v>199</v>
      </c>
      <c r="CF2">
        <v>199</v>
      </c>
      <c r="CG2">
        <v>198</v>
      </c>
      <c r="CH2">
        <v>198</v>
      </c>
      <c r="CI2">
        <v>189</v>
      </c>
      <c r="CJ2">
        <v>186</v>
      </c>
      <c r="CK2">
        <v>184</v>
      </c>
      <c r="CL2">
        <v>191</v>
      </c>
      <c r="CM2">
        <v>188</v>
      </c>
      <c r="CN2">
        <v>184</v>
      </c>
      <c r="CO2">
        <v>182</v>
      </c>
      <c r="CP2">
        <v>181</v>
      </c>
      <c r="CQ2">
        <v>180</v>
      </c>
      <c r="CR2">
        <v>176</v>
      </c>
      <c r="CS2">
        <v>177</v>
      </c>
      <c r="CT2">
        <v>178</v>
      </c>
      <c r="CU2">
        <v>177</v>
      </c>
      <c r="CV2">
        <v>176</v>
      </c>
      <c r="CW2">
        <v>176</v>
      </c>
      <c r="CX2">
        <v>175</v>
      </c>
      <c r="CY2">
        <v>180</v>
      </c>
      <c r="CZ2">
        <v>178</v>
      </c>
      <c r="DA2">
        <v>175</v>
      </c>
      <c r="DB2">
        <v>176</v>
      </c>
      <c r="DC2">
        <v>177</v>
      </c>
      <c r="DD2">
        <v>182</v>
      </c>
      <c r="DE2">
        <v>179</v>
      </c>
      <c r="DF2">
        <v>174</v>
      </c>
      <c r="DG2">
        <v>172</v>
      </c>
      <c r="DH2">
        <v>178</v>
      </c>
      <c r="DI2">
        <v>183</v>
      </c>
      <c r="DJ2">
        <v>177</v>
      </c>
      <c r="DK2">
        <v>170</v>
      </c>
      <c r="DL2">
        <v>174</v>
      </c>
      <c r="DM2">
        <v>175</v>
      </c>
      <c r="DN2">
        <v>177</v>
      </c>
      <c r="DO2">
        <v>176</v>
      </c>
      <c r="DP2">
        <v>171</v>
      </c>
      <c r="DQ2">
        <v>166</v>
      </c>
      <c r="DR2">
        <v>159</v>
      </c>
      <c r="DS2">
        <v>160</v>
      </c>
      <c r="DT2">
        <v>153</v>
      </c>
      <c r="DU2">
        <v>155</v>
      </c>
      <c r="DV2">
        <v>149</v>
      </c>
      <c r="DW2">
        <v>158</v>
      </c>
      <c r="DX2">
        <v>155</v>
      </c>
      <c r="DY2">
        <v>154</v>
      </c>
      <c r="DZ2">
        <v>153</v>
      </c>
      <c r="EA2">
        <v>147</v>
      </c>
      <c r="EB2">
        <v>148</v>
      </c>
      <c r="EC2">
        <v>145</v>
      </c>
      <c r="ED2">
        <v>157</v>
      </c>
      <c r="EE2">
        <v>154</v>
      </c>
      <c r="EF2">
        <v>158</v>
      </c>
      <c r="EG2">
        <v>154</v>
      </c>
      <c r="EH2">
        <v>160</v>
      </c>
      <c r="EI2">
        <v>156</v>
      </c>
      <c r="EJ2">
        <v>149</v>
      </c>
      <c r="EK2">
        <v>142</v>
      </c>
      <c r="EL2">
        <v>143</v>
      </c>
      <c r="EM2">
        <v>150</v>
      </c>
      <c r="EN2">
        <v>160</v>
      </c>
      <c r="EO2">
        <v>158</v>
      </c>
      <c r="EP2">
        <v>155</v>
      </c>
      <c r="EQ2">
        <v>149</v>
      </c>
      <c r="ER2">
        <v>147</v>
      </c>
      <c r="ES2">
        <v>147</v>
      </c>
    </row>
    <row r="3" spans="1:150" x14ac:dyDescent="0.2">
      <c r="A3" t="s">
        <v>211</v>
      </c>
      <c r="B3" t="s">
        <v>212</v>
      </c>
      <c r="C3" t="s">
        <v>214</v>
      </c>
      <c r="D3">
        <v>34</v>
      </c>
      <c r="E3">
        <v>36</v>
      </c>
      <c r="F3">
        <v>41</v>
      </c>
      <c r="G3">
        <v>41</v>
      </c>
      <c r="H3">
        <v>40</v>
      </c>
      <c r="I3">
        <v>44</v>
      </c>
      <c r="J3">
        <v>44</v>
      </c>
      <c r="K3">
        <v>45</v>
      </c>
      <c r="L3">
        <v>43</v>
      </c>
      <c r="M3">
        <v>42</v>
      </c>
      <c r="N3">
        <v>46</v>
      </c>
      <c r="O3">
        <v>52</v>
      </c>
      <c r="P3">
        <v>52</v>
      </c>
      <c r="Q3">
        <v>54</v>
      </c>
      <c r="R3">
        <v>53</v>
      </c>
      <c r="S3">
        <v>57</v>
      </c>
      <c r="T3">
        <v>63</v>
      </c>
      <c r="U3">
        <v>64</v>
      </c>
      <c r="V3">
        <v>61</v>
      </c>
      <c r="W3">
        <v>59</v>
      </c>
      <c r="X3">
        <v>63</v>
      </c>
      <c r="Y3">
        <v>66</v>
      </c>
      <c r="Z3">
        <v>66</v>
      </c>
      <c r="AA3">
        <v>65</v>
      </c>
      <c r="AB3">
        <v>62</v>
      </c>
      <c r="AC3">
        <v>66</v>
      </c>
      <c r="AD3">
        <v>69</v>
      </c>
      <c r="AE3">
        <v>68</v>
      </c>
      <c r="AF3">
        <v>66</v>
      </c>
      <c r="AG3">
        <v>64</v>
      </c>
      <c r="AH3">
        <v>64</v>
      </c>
      <c r="AI3">
        <v>68</v>
      </c>
      <c r="AJ3">
        <v>70</v>
      </c>
      <c r="AK3">
        <v>70</v>
      </c>
      <c r="AL3">
        <v>70</v>
      </c>
      <c r="AM3">
        <v>68</v>
      </c>
      <c r="AN3">
        <v>67</v>
      </c>
      <c r="AO3">
        <v>70</v>
      </c>
      <c r="AP3">
        <v>73</v>
      </c>
      <c r="AQ3">
        <v>71</v>
      </c>
      <c r="AR3">
        <v>71</v>
      </c>
      <c r="AS3">
        <v>73</v>
      </c>
      <c r="AT3">
        <v>74</v>
      </c>
      <c r="AU3">
        <v>74</v>
      </c>
      <c r="AV3">
        <v>75</v>
      </c>
      <c r="AW3">
        <v>71</v>
      </c>
      <c r="AX3">
        <v>70</v>
      </c>
      <c r="AY3">
        <v>70</v>
      </c>
      <c r="AZ3">
        <v>71</v>
      </c>
      <c r="BA3">
        <v>72</v>
      </c>
      <c r="BB3">
        <v>70</v>
      </c>
      <c r="BC3">
        <v>74</v>
      </c>
      <c r="BD3">
        <v>74</v>
      </c>
      <c r="BE3">
        <v>69</v>
      </c>
      <c r="BF3">
        <v>62</v>
      </c>
      <c r="BG3">
        <v>61</v>
      </c>
      <c r="BH3">
        <v>63</v>
      </c>
      <c r="BI3">
        <v>65</v>
      </c>
      <c r="BJ3">
        <v>63</v>
      </c>
      <c r="BK3">
        <v>65</v>
      </c>
      <c r="BL3">
        <v>62</v>
      </c>
      <c r="BM3">
        <v>63</v>
      </c>
      <c r="BN3">
        <v>62</v>
      </c>
      <c r="BO3">
        <v>60</v>
      </c>
      <c r="BP3">
        <v>59</v>
      </c>
      <c r="BQ3">
        <v>58</v>
      </c>
      <c r="BR3">
        <v>59</v>
      </c>
      <c r="BS3">
        <v>62</v>
      </c>
      <c r="BT3">
        <v>59</v>
      </c>
      <c r="BU3">
        <v>62</v>
      </c>
      <c r="BV3">
        <v>60</v>
      </c>
      <c r="BW3">
        <v>66</v>
      </c>
      <c r="BX3">
        <v>65</v>
      </c>
      <c r="BY3">
        <v>62</v>
      </c>
      <c r="BZ3">
        <v>60</v>
      </c>
      <c r="CA3">
        <v>57</v>
      </c>
      <c r="CB3">
        <v>60</v>
      </c>
      <c r="CC3">
        <v>57</v>
      </c>
      <c r="CD3">
        <v>58</v>
      </c>
      <c r="CE3">
        <v>56</v>
      </c>
      <c r="CF3">
        <v>61</v>
      </c>
      <c r="CG3">
        <v>60</v>
      </c>
      <c r="CH3">
        <v>58</v>
      </c>
      <c r="CI3">
        <v>51</v>
      </c>
      <c r="CJ3">
        <v>52</v>
      </c>
      <c r="CK3">
        <v>49</v>
      </c>
      <c r="CL3">
        <v>50</v>
      </c>
      <c r="CM3">
        <v>49</v>
      </c>
      <c r="CN3">
        <v>49</v>
      </c>
      <c r="CO3">
        <v>54</v>
      </c>
      <c r="CP3">
        <v>53</v>
      </c>
      <c r="CQ3">
        <v>55</v>
      </c>
      <c r="CR3">
        <v>52</v>
      </c>
      <c r="CS3">
        <v>53</v>
      </c>
      <c r="CT3">
        <v>52</v>
      </c>
      <c r="CU3">
        <v>53</v>
      </c>
      <c r="CV3">
        <v>52</v>
      </c>
      <c r="CW3">
        <v>51</v>
      </c>
      <c r="CX3">
        <v>51</v>
      </c>
      <c r="CY3">
        <v>56</v>
      </c>
      <c r="CZ3">
        <v>54</v>
      </c>
      <c r="DA3">
        <v>54</v>
      </c>
      <c r="DB3">
        <v>54</v>
      </c>
      <c r="DC3">
        <v>52</v>
      </c>
      <c r="DD3">
        <v>53</v>
      </c>
      <c r="DE3">
        <v>55</v>
      </c>
      <c r="DF3">
        <v>54</v>
      </c>
      <c r="DG3">
        <v>55</v>
      </c>
      <c r="DH3">
        <v>55</v>
      </c>
      <c r="DI3">
        <v>57</v>
      </c>
      <c r="DJ3">
        <v>57</v>
      </c>
      <c r="DK3">
        <v>54</v>
      </c>
      <c r="DL3">
        <v>56</v>
      </c>
      <c r="DM3">
        <v>56</v>
      </c>
      <c r="DN3">
        <v>60</v>
      </c>
      <c r="DO3">
        <v>57</v>
      </c>
      <c r="DP3">
        <v>53</v>
      </c>
      <c r="DQ3">
        <v>51</v>
      </c>
      <c r="DR3">
        <v>48</v>
      </c>
      <c r="DS3">
        <v>51</v>
      </c>
      <c r="DT3">
        <v>47</v>
      </c>
      <c r="DU3">
        <v>47</v>
      </c>
      <c r="DV3">
        <v>44</v>
      </c>
      <c r="DW3">
        <v>50</v>
      </c>
      <c r="DX3">
        <v>46</v>
      </c>
      <c r="DY3">
        <v>46</v>
      </c>
      <c r="DZ3">
        <v>45</v>
      </c>
      <c r="EA3">
        <v>46</v>
      </c>
      <c r="EB3">
        <v>45</v>
      </c>
      <c r="EC3">
        <v>44</v>
      </c>
      <c r="ED3">
        <v>45</v>
      </c>
      <c r="EE3">
        <v>44</v>
      </c>
      <c r="EF3">
        <v>48</v>
      </c>
      <c r="EG3">
        <v>47</v>
      </c>
      <c r="EH3">
        <v>48</v>
      </c>
      <c r="EI3">
        <v>43</v>
      </c>
      <c r="EJ3">
        <v>41</v>
      </c>
      <c r="EK3">
        <v>38</v>
      </c>
      <c r="EL3">
        <v>42</v>
      </c>
      <c r="EM3">
        <v>43</v>
      </c>
      <c r="EN3">
        <v>46</v>
      </c>
      <c r="EO3">
        <v>47</v>
      </c>
      <c r="EP3">
        <v>47</v>
      </c>
      <c r="EQ3">
        <v>44</v>
      </c>
      <c r="ER3">
        <v>45</v>
      </c>
      <c r="ES3">
        <v>44</v>
      </c>
    </row>
    <row r="4" spans="1:150" x14ac:dyDescent="0.2">
      <c r="A4" t="s">
        <v>211</v>
      </c>
      <c r="B4" t="s">
        <v>212</v>
      </c>
      <c r="C4" t="s">
        <v>215</v>
      </c>
      <c r="D4">
        <v>59</v>
      </c>
      <c r="E4">
        <v>56</v>
      </c>
      <c r="F4">
        <v>53</v>
      </c>
      <c r="G4">
        <v>55</v>
      </c>
      <c r="H4">
        <v>61</v>
      </c>
      <c r="I4">
        <v>63</v>
      </c>
      <c r="J4">
        <v>66</v>
      </c>
      <c r="K4">
        <v>69</v>
      </c>
      <c r="L4">
        <v>70</v>
      </c>
      <c r="M4">
        <v>72</v>
      </c>
      <c r="N4">
        <v>80</v>
      </c>
      <c r="O4">
        <v>87</v>
      </c>
      <c r="P4">
        <v>91</v>
      </c>
      <c r="Q4">
        <v>97</v>
      </c>
      <c r="R4">
        <v>106</v>
      </c>
      <c r="S4">
        <v>114</v>
      </c>
      <c r="T4">
        <v>126</v>
      </c>
      <c r="U4">
        <v>121</v>
      </c>
      <c r="V4">
        <v>125</v>
      </c>
      <c r="W4">
        <v>140</v>
      </c>
      <c r="X4">
        <v>149</v>
      </c>
      <c r="Y4">
        <v>153</v>
      </c>
      <c r="Z4">
        <v>143</v>
      </c>
      <c r="AA4">
        <v>143</v>
      </c>
      <c r="AB4">
        <v>147</v>
      </c>
      <c r="AC4">
        <v>157</v>
      </c>
      <c r="AD4">
        <v>157</v>
      </c>
      <c r="AE4">
        <v>158</v>
      </c>
      <c r="AF4">
        <v>157</v>
      </c>
      <c r="AG4">
        <v>159</v>
      </c>
      <c r="AH4">
        <v>158</v>
      </c>
      <c r="AI4">
        <v>155</v>
      </c>
      <c r="AJ4">
        <v>156</v>
      </c>
      <c r="AK4">
        <v>155</v>
      </c>
      <c r="AL4">
        <v>157</v>
      </c>
      <c r="AM4">
        <v>162</v>
      </c>
      <c r="AN4">
        <v>160</v>
      </c>
      <c r="AO4">
        <v>159</v>
      </c>
      <c r="AP4">
        <v>148</v>
      </c>
      <c r="AQ4">
        <v>147</v>
      </c>
      <c r="AR4">
        <v>144</v>
      </c>
      <c r="AS4">
        <v>147</v>
      </c>
      <c r="AT4">
        <v>148</v>
      </c>
      <c r="AU4">
        <v>149</v>
      </c>
      <c r="AV4">
        <v>151</v>
      </c>
      <c r="AW4">
        <v>156</v>
      </c>
      <c r="AX4">
        <v>159</v>
      </c>
      <c r="AY4">
        <v>155</v>
      </c>
      <c r="AZ4">
        <v>152</v>
      </c>
      <c r="BA4">
        <v>150</v>
      </c>
      <c r="BB4">
        <v>157</v>
      </c>
      <c r="BC4">
        <v>159</v>
      </c>
      <c r="BD4">
        <v>164</v>
      </c>
      <c r="BE4">
        <v>161</v>
      </c>
      <c r="BF4">
        <v>161</v>
      </c>
      <c r="BG4">
        <v>162</v>
      </c>
      <c r="BH4">
        <v>159</v>
      </c>
      <c r="BI4">
        <v>153</v>
      </c>
      <c r="BJ4">
        <v>148</v>
      </c>
      <c r="BK4">
        <v>150</v>
      </c>
      <c r="BL4">
        <v>155</v>
      </c>
      <c r="BM4">
        <v>153</v>
      </c>
      <c r="BN4">
        <v>155</v>
      </c>
      <c r="BO4">
        <v>154</v>
      </c>
      <c r="BP4">
        <v>156</v>
      </c>
      <c r="BQ4">
        <v>148</v>
      </c>
      <c r="BR4">
        <v>152</v>
      </c>
      <c r="BS4">
        <v>148</v>
      </c>
      <c r="BT4">
        <v>143</v>
      </c>
      <c r="BU4">
        <v>143</v>
      </c>
      <c r="BV4">
        <v>141</v>
      </c>
      <c r="BW4">
        <v>144</v>
      </c>
      <c r="BX4">
        <v>137</v>
      </c>
      <c r="BY4">
        <v>139</v>
      </c>
      <c r="BZ4">
        <v>134</v>
      </c>
      <c r="CA4">
        <v>132</v>
      </c>
      <c r="CB4">
        <v>135</v>
      </c>
      <c r="CC4">
        <v>139</v>
      </c>
      <c r="CD4">
        <v>141</v>
      </c>
      <c r="CE4">
        <v>142</v>
      </c>
      <c r="CF4">
        <v>137</v>
      </c>
      <c r="CG4">
        <v>139</v>
      </c>
      <c r="CH4">
        <v>140</v>
      </c>
      <c r="CI4">
        <v>138</v>
      </c>
      <c r="CJ4">
        <v>134</v>
      </c>
      <c r="CK4">
        <v>135</v>
      </c>
      <c r="CL4">
        <v>141</v>
      </c>
      <c r="CM4">
        <v>139</v>
      </c>
      <c r="CN4">
        <v>135</v>
      </c>
      <c r="CO4">
        <v>128</v>
      </c>
      <c r="CP4">
        <v>128</v>
      </c>
      <c r="CQ4">
        <v>125</v>
      </c>
      <c r="CR4">
        <v>124</v>
      </c>
      <c r="CS4">
        <v>123</v>
      </c>
      <c r="CT4">
        <v>126</v>
      </c>
      <c r="CU4">
        <v>124</v>
      </c>
      <c r="CV4">
        <v>124</v>
      </c>
      <c r="CW4">
        <v>125</v>
      </c>
      <c r="CX4">
        <v>125</v>
      </c>
      <c r="CY4">
        <v>124</v>
      </c>
      <c r="CZ4">
        <v>124</v>
      </c>
      <c r="DA4">
        <v>121</v>
      </c>
      <c r="DB4">
        <v>122</v>
      </c>
      <c r="DC4">
        <v>125</v>
      </c>
      <c r="DD4">
        <v>129</v>
      </c>
      <c r="DE4">
        <v>125</v>
      </c>
      <c r="DF4">
        <v>120</v>
      </c>
      <c r="DG4">
        <v>118</v>
      </c>
      <c r="DH4">
        <v>123</v>
      </c>
      <c r="DI4">
        <v>126</v>
      </c>
      <c r="DJ4">
        <v>120</v>
      </c>
      <c r="DK4">
        <v>115</v>
      </c>
      <c r="DL4">
        <v>117</v>
      </c>
      <c r="DM4">
        <v>119</v>
      </c>
      <c r="DN4">
        <v>118</v>
      </c>
      <c r="DO4">
        <v>120</v>
      </c>
      <c r="DP4">
        <v>118</v>
      </c>
      <c r="DQ4">
        <v>115</v>
      </c>
      <c r="DR4">
        <v>111</v>
      </c>
      <c r="DS4">
        <v>110</v>
      </c>
      <c r="DT4">
        <v>106</v>
      </c>
      <c r="DU4">
        <v>108</v>
      </c>
      <c r="DV4">
        <v>105</v>
      </c>
      <c r="DW4">
        <v>108</v>
      </c>
      <c r="DX4">
        <v>109</v>
      </c>
      <c r="DY4">
        <v>108</v>
      </c>
      <c r="DZ4">
        <v>108</v>
      </c>
      <c r="EA4">
        <v>102</v>
      </c>
      <c r="EB4">
        <v>104</v>
      </c>
      <c r="EC4">
        <v>101</v>
      </c>
      <c r="ED4">
        <v>112</v>
      </c>
      <c r="EE4">
        <v>109</v>
      </c>
      <c r="EF4">
        <v>110</v>
      </c>
      <c r="EG4">
        <v>107</v>
      </c>
      <c r="EH4">
        <v>112</v>
      </c>
      <c r="EI4">
        <v>112</v>
      </c>
      <c r="EJ4">
        <v>108</v>
      </c>
      <c r="EK4">
        <v>104</v>
      </c>
      <c r="EL4">
        <v>102</v>
      </c>
      <c r="EM4">
        <v>108</v>
      </c>
      <c r="EN4">
        <v>114</v>
      </c>
      <c r="EO4">
        <v>110</v>
      </c>
      <c r="EP4">
        <v>109</v>
      </c>
      <c r="EQ4">
        <v>105</v>
      </c>
      <c r="ER4">
        <v>102</v>
      </c>
      <c r="ES4">
        <v>102</v>
      </c>
    </row>
    <row r="5" spans="1:150" x14ac:dyDescent="0.2">
      <c r="A5" t="s">
        <v>211</v>
      </c>
      <c r="B5" t="s">
        <v>216</v>
      </c>
      <c r="C5" t="s">
        <v>213</v>
      </c>
      <c r="D5">
        <v>100</v>
      </c>
      <c r="E5">
        <v>107</v>
      </c>
      <c r="F5">
        <v>108</v>
      </c>
      <c r="G5">
        <v>99</v>
      </c>
      <c r="H5">
        <v>99</v>
      </c>
      <c r="I5">
        <v>109</v>
      </c>
      <c r="J5">
        <v>114</v>
      </c>
      <c r="K5">
        <v>110</v>
      </c>
      <c r="L5">
        <v>103</v>
      </c>
      <c r="M5">
        <v>103</v>
      </c>
      <c r="N5">
        <v>114</v>
      </c>
      <c r="O5">
        <v>134</v>
      </c>
      <c r="P5">
        <v>149</v>
      </c>
      <c r="Q5">
        <v>166</v>
      </c>
      <c r="R5">
        <v>171</v>
      </c>
      <c r="S5">
        <v>178</v>
      </c>
      <c r="T5">
        <v>187</v>
      </c>
      <c r="U5">
        <v>186</v>
      </c>
      <c r="V5">
        <v>191</v>
      </c>
      <c r="W5">
        <v>195</v>
      </c>
      <c r="X5">
        <v>202</v>
      </c>
      <c r="Y5">
        <v>208</v>
      </c>
      <c r="Z5">
        <v>197</v>
      </c>
      <c r="AA5">
        <v>203</v>
      </c>
      <c r="AB5">
        <v>215</v>
      </c>
      <c r="AC5">
        <v>238</v>
      </c>
      <c r="AD5">
        <v>238</v>
      </c>
      <c r="AE5">
        <v>230</v>
      </c>
      <c r="AF5">
        <v>220</v>
      </c>
      <c r="AG5">
        <v>224</v>
      </c>
      <c r="AH5">
        <v>226</v>
      </c>
      <c r="AI5">
        <v>220</v>
      </c>
      <c r="AJ5">
        <v>217</v>
      </c>
      <c r="AK5">
        <v>216</v>
      </c>
      <c r="AL5">
        <v>216</v>
      </c>
      <c r="AM5">
        <v>227</v>
      </c>
      <c r="AN5">
        <v>234</v>
      </c>
      <c r="AO5">
        <v>244</v>
      </c>
      <c r="AP5">
        <v>230</v>
      </c>
      <c r="AQ5">
        <v>221</v>
      </c>
      <c r="AR5">
        <v>211</v>
      </c>
      <c r="AS5">
        <v>218</v>
      </c>
      <c r="AT5">
        <v>225</v>
      </c>
      <c r="AU5">
        <v>222</v>
      </c>
      <c r="AV5">
        <v>221</v>
      </c>
      <c r="AW5">
        <v>218</v>
      </c>
      <c r="AX5">
        <v>220</v>
      </c>
      <c r="AY5">
        <v>224</v>
      </c>
      <c r="AZ5">
        <v>229</v>
      </c>
      <c r="BA5">
        <v>236</v>
      </c>
      <c r="BB5">
        <v>235</v>
      </c>
      <c r="BC5">
        <v>233</v>
      </c>
      <c r="BD5">
        <v>231</v>
      </c>
      <c r="BE5">
        <v>227</v>
      </c>
      <c r="BF5">
        <v>226</v>
      </c>
      <c r="BG5">
        <v>225</v>
      </c>
      <c r="BH5">
        <v>220</v>
      </c>
      <c r="BI5">
        <v>210</v>
      </c>
      <c r="BJ5">
        <v>202</v>
      </c>
      <c r="BK5">
        <v>214</v>
      </c>
      <c r="BL5">
        <v>224</v>
      </c>
      <c r="BM5">
        <v>228</v>
      </c>
      <c r="BN5">
        <v>225</v>
      </c>
      <c r="BO5">
        <v>211</v>
      </c>
      <c r="BP5">
        <v>207</v>
      </c>
      <c r="BQ5">
        <v>202</v>
      </c>
      <c r="BR5">
        <v>213</v>
      </c>
      <c r="BS5">
        <v>214</v>
      </c>
      <c r="BT5">
        <v>201</v>
      </c>
      <c r="BU5">
        <v>198</v>
      </c>
      <c r="BV5">
        <v>191</v>
      </c>
      <c r="BW5">
        <v>209</v>
      </c>
      <c r="BX5">
        <v>209</v>
      </c>
      <c r="BY5">
        <v>212</v>
      </c>
      <c r="BZ5">
        <v>197</v>
      </c>
      <c r="CA5">
        <v>189</v>
      </c>
      <c r="CB5">
        <v>188</v>
      </c>
      <c r="CC5">
        <v>192</v>
      </c>
      <c r="CD5">
        <v>201</v>
      </c>
      <c r="CE5">
        <v>204</v>
      </c>
      <c r="CF5">
        <v>199</v>
      </c>
      <c r="CG5">
        <v>192</v>
      </c>
      <c r="CH5">
        <v>190</v>
      </c>
      <c r="CI5">
        <v>188</v>
      </c>
      <c r="CJ5">
        <v>192</v>
      </c>
      <c r="CK5">
        <v>194</v>
      </c>
      <c r="CL5">
        <v>196</v>
      </c>
      <c r="CM5">
        <v>187</v>
      </c>
      <c r="CN5">
        <v>177</v>
      </c>
      <c r="CO5">
        <v>178</v>
      </c>
      <c r="CP5">
        <v>183</v>
      </c>
      <c r="CQ5">
        <v>185</v>
      </c>
      <c r="CR5">
        <v>175</v>
      </c>
      <c r="CS5">
        <v>171</v>
      </c>
      <c r="CT5">
        <v>170</v>
      </c>
      <c r="CU5">
        <v>178</v>
      </c>
      <c r="CV5">
        <v>181</v>
      </c>
      <c r="CW5">
        <v>185</v>
      </c>
      <c r="CX5">
        <v>181</v>
      </c>
      <c r="CY5">
        <v>176</v>
      </c>
      <c r="CZ5">
        <v>171</v>
      </c>
      <c r="DA5">
        <v>172</v>
      </c>
      <c r="DB5">
        <v>178</v>
      </c>
      <c r="DC5">
        <v>181</v>
      </c>
      <c r="DD5">
        <v>181</v>
      </c>
      <c r="DE5">
        <v>175</v>
      </c>
      <c r="DF5">
        <v>166</v>
      </c>
      <c r="DG5">
        <v>173</v>
      </c>
      <c r="DH5">
        <v>182</v>
      </c>
      <c r="DI5">
        <v>192</v>
      </c>
      <c r="DJ5">
        <v>180</v>
      </c>
      <c r="DK5">
        <v>170</v>
      </c>
      <c r="DL5">
        <v>167</v>
      </c>
      <c r="DM5">
        <v>171</v>
      </c>
      <c r="DN5">
        <v>178</v>
      </c>
      <c r="DO5">
        <v>180</v>
      </c>
      <c r="DP5">
        <v>170</v>
      </c>
      <c r="DQ5">
        <v>162</v>
      </c>
      <c r="DR5">
        <v>153</v>
      </c>
      <c r="DS5">
        <v>161</v>
      </c>
      <c r="DT5">
        <v>156</v>
      </c>
      <c r="DU5">
        <v>164</v>
      </c>
      <c r="DV5">
        <v>156</v>
      </c>
      <c r="DW5">
        <v>155</v>
      </c>
      <c r="DX5">
        <v>148</v>
      </c>
      <c r="DY5">
        <v>148</v>
      </c>
      <c r="DZ5">
        <v>154</v>
      </c>
      <c r="EA5">
        <v>150</v>
      </c>
      <c r="EB5">
        <v>149</v>
      </c>
      <c r="EC5">
        <v>143</v>
      </c>
      <c r="ED5">
        <v>152</v>
      </c>
      <c r="EE5">
        <v>153</v>
      </c>
      <c r="EF5">
        <v>161</v>
      </c>
      <c r="EG5">
        <v>164</v>
      </c>
      <c r="EH5">
        <v>164</v>
      </c>
      <c r="EI5">
        <v>157</v>
      </c>
      <c r="EJ5">
        <v>142</v>
      </c>
      <c r="EK5">
        <v>135</v>
      </c>
      <c r="EL5">
        <v>144</v>
      </c>
      <c r="EM5">
        <v>152</v>
      </c>
      <c r="EN5">
        <v>161</v>
      </c>
      <c r="EO5">
        <v>156</v>
      </c>
      <c r="EP5">
        <v>151</v>
      </c>
      <c r="EQ5">
        <v>148</v>
      </c>
      <c r="ER5">
        <v>149</v>
      </c>
      <c r="ES5">
        <v>157</v>
      </c>
    </row>
    <row r="6" spans="1:150" x14ac:dyDescent="0.2">
      <c r="A6" t="s">
        <v>211</v>
      </c>
      <c r="B6" t="s">
        <v>216</v>
      </c>
      <c r="C6" t="s">
        <v>214</v>
      </c>
      <c r="D6">
        <v>33</v>
      </c>
      <c r="E6">
        <v>37</v>
      </c>
      <c r="F6">
        <v>41</v>
      </c>
      <c r="G6">
        <v>37</v>
      </c>
      <c r="H6">
        <v>39</v>
      </c>
      <c r="I6">
        <v>45</v>
      </c>
      <c r="J6">
        <v>51</v>
      </c>
      <c r="K6">
        <v>50</v>
      </c>
      <c r="L6">
        <v>45</v>
      </c>
      <c r="M6">
        <v>42</v>
      </c>
      <c r="N6">
        <v>41</v>
      </c>
      <c r="O6">
        <v>48</v>
      </c>
      <c r="P6">
        <v>50</v>
      </c>
      <c r="Q6">
        <v>55</v>
      </c>
      <c r="R6">
        <v>53</v>
      </c>
      <c r="S6">
        <v>54</v>
      </c>
      <c r="T6">
        <v>62</v>
      </c>
      <c r="U6">
        <v>64</v>
      </c>
      <c r="V6">
        <v>68</v>
      </c>
      <c r="W6">
        <v>63</v>
      </c>
      <c r="X6">
        <v>65</v>
      </c>
      <c r="Y6">
        <v>66</v>
      </c>
      <c r="Z6">
        <v>61</v>
      </c>
      <c r="AA6">
        <v>61</v>
      </c>
      <c r="AB6">
        <v>61</v>
      </c>
      <c r="AC6">
        <v>67</v>
      </c>
      <c r="AD6">
        <v>68</v>
      </c>
      <c r="AE6">
        <v>65</v>
      </c>
      <c r="AF6">
        <v>64</v>
      </c>
      <c r="AG6">
        <v>65</v>
      </c>
      <c r="AH6">
        <v>71</v>
      </c>
      <c r="AI6">
        <v>73</v>
      </c>
      <c r="AJ6">
        <v>72</v>
      </c>
      <c r="AK6">
        <v>70</v>
      </c>
      <c r="AL6">
        <v>65</v>
      </c>
      <c r="AM6">
        <v>64</v>
      </c>
      <c r="AN6">
        <v>66</v>
      </c>
      <c r="AO6">
        <v>71</v>
      </c>
      <c r="AP6">
        <v>72</v>
      </c>
      <c r="AQ6">
        <v>68</v>
      </c>
      <c r="AR6">
        <v>69</v>
      </c>
      <c r="AS6">
        <v>73</v>
      </c>
      <c r="AT6">
        <v>81</v>
      </c>
      <c r="AU6">
        <v>79</v>
      </c>
      <c r="AV6">
        <v>78</v>
      </c>
      <c r="AW6">
        <v>71</v>
      </c>
      <c r="AX6">
        <v>66</v>
      </c>
      <c r="AY6">
        <v>67</v>
      </c>
      <c r="AZ6">
        <v>69</v>
      </c>
      <c r="BA6">
        <v>73</v>
      </c>
      <c r="BB6">
        <v>68</v>
      </c>
      <c r="BC6">
        <v>70</v>
      </c>
      <c r="BD6">
        <v>71</v>
      </c>
      <c r="BE6">
        <v>69</v>
      </c>
      <c r="BF6">
        <v>68</v>
      </c>
      <c r="BG6">
        <v>67</v>
      </c>
      <c r="BH6">
        <v>67</v>
      </c>
      <c r="BI6">
        <v>65</v>
      </c>
      <c r="BJ6">
        <v>59</v>
      </c>
      <c r="BK6">
        <v>62</v>
      </c>
      <c r="BL6">
        <v>61</v>
      </c>
      <c r="BM6">
        <v>64</v>
      </c>
      <c r="BN6">
        <v>61</v>
      </c>
      <c r="BO6">
        <v>54</v>
      </c>
      <c r="BP6">
        <v>55</v>
      </c>
      <c r="BQ6">
        <v>58</v>
      </c>
      <c r="BR6">
        <v>65</v>
      </c>
      <c r="BS6">
        <v>69</v>
      </c>
      <c r="BT6">
        <v>63</v>
      </c>
      <c r="BU6">
        <v>61</v>
      </c>
      <c r="BV6">
        <v>56</v>
      </c>
      <c r="BW6">
        <v>63</v>
      </c>
      <c r="BX6">
        <v>64</v>
      </c>
      <c r="BY6">
        <v>63</v>
      </c>
      <c r="BZ6">
        <v>58</v>
      </c>
      <c r="CA6">
        <v>52</v>
      </c>
      <c r="CB6">
        <v>56</v>
      </c>
      <c r="CC6">
        <v>58</v>
      </c>
      <c r="CD6">
        <v>64</v>
      </c>
      <c r="CE6">
        <v>64</v>
      </c>
      <c r="CF6">
        <v>66</v>
      </c>
      <c r="CG6">
        <v>59</v>
      </c>
      <c r="CH6">
        <v>54</v>
      </c>
      <c r="CI6">
        <v>48</v>
      </c>
      <c r="CJ6">
        <v>51</v>
      </c>
      <c r="CK6">
        <v>50</v>
      </c>
      <c r="CL6">
        <v>48</v>
      </c>
      <c r="CM6">
        <v>44</v>
      </c>
      <c r="CN6">
        <v>45</v>
      </c>
      <c r="CO6">
        <v>55</v>
      </c>
      <c r="CP6">
        <v>60</v>
      </c>
      <c r="CQ6">
        <v>62</v>
      </c>
      <c r="CR6">
        <v>56</v>
      </c>
      <c r="CS6">
        <v>52</v>
      </c>
      <c r="CT6">
        <v>49</v>
      </c>
      <c r="CU6">
        <v>49</v>
      </c>
      <c r="CV6">
        <v>51</v>
      </c>
      <c r="CW6">
        <v>52</v>
      </c>
      <c r="CX6">
        <v>49</v>
      </c>
      <c r="CY6">
        <v>50</v>
      </c>
      <c r="CZ6">
        <v>49</v>
      </c>
      <c r="DA6">
        <v>55</v>
      </c>
      <c r="DB6">
        <v>61</v>
      </c>
      <c r="DC6">
        <v>60</v>
      </c>
      <c r="DD6">
        <v>58</v>
      </c>
      <c r="DE6">
        <v>53</v>
      </c>
      <c r="DF6">
        <v>50</v>
      </c>
      <c r="DG6">
        <v>51</v>
      </c>
      <c r="DH6">
        <v>54</v>
      </c>
      <c r="DI6">
        <v>59</v>
      </c>
      <c r="DJ6">
        <v>54</v>
      </c>
      <c r="DK6">
        <v>50</v>
      </c>
      <c r="DL6">
        <v>51</v>
      </c>
      <c r="DM6">
        <v>57</v>
      </c>
      <c r="DN6">
        <v>66</v>
      </c>
      <c r="DO6">
        <v>65</v>
      </c>
      <c r="DP6">
        <v>58</v>
      </c>
      <c r="DQ6">
        <v>49</v>
      </c>
      <c r="DR6">
        <v>44</v>
      </c>
      <c r="DS6">
        <v>48</v>
      </c>
      <c r="DT6">
        <v>46</v>
      </c>
      <c r="DU6">
        <v>49</v>
      </c>
      <c r="DV6">
        <v>43</v>
      </c>
      <c r="DW6">
        <v>45</v>
      </c>
      <c r="DX6">
        <v>41</v>
      </c>
      <c r="DY6">
        <v>47</v>
      </c>
      <c r="DZ6">
        <v>51</v>
      </c>
      <c r="EA6">
        <v>53</v>
      </c>
      <c r="EB6">
        <v>50</v>
      </c>
      <c r="EC6">
        <v>41</v>
      </c>
      <c r="ED6">
        <v>41</v>
      </c>
      <c r="EE6">
        <v>42</v>
      </c>
      <c r="EF6">
        <v>48</v>
      </c>
      <c r="EG6">
        <v>50</v>
      </c>
      <c r="EH6">
        <v>46</v>
      </c>
      <c r="EI6">
        <v>39</v>
      </c>
      <c r="EJ6">
        <v>36</v>
      </c>
      <c r="EK6">
        <v>38</v>
      </c>
      <c r="EL6">
        <v>48</v>
      </c>
      <c r="EM6">
        <v>49</v>
      </c>
      <c r="EN6">
        <v>51</v>
      </c>
      <c r="EO6">
        <v>45</v>
      </c>
      <c r="EP6">
        <v>43</v>
      </c>
      <c r="EQ6">
        <v>42</v>
      </c>
      <c r="ER6">
        <v>45</v>
      </c>
      <c r="ES6">
        <v>48</v>
      </c>
    </row>
    <row r="7" spans="1:150" x14ac:dyDescent="0.2">
      <c r="A7" t="s">
        <v>211</v>
      </c>
      <c r="B7" t="s">
        <v>216</v>
      </c>
      <c r="C7" t="s">
        <v>215</v>
      </c>
      <c r="D7">
        <v>67</v>
      </c>
      <c r="E7">
        <v>70</v>
      </c>
      <c r="F7">
        <v>67</v>
      </c>
      <c r="G7">
        <v>62</v>
      </c>
      <c r="H7">
        <v>60</v>
      </c>
      <c r="I7">
        <v>64</v>
      </c>
      <c r="J7">
        <v>63</v>
      </c>
      <c r="K7">
        <v>60</v>
      </c>
      <c r="L7">
        <v>58</v>
      </c>
      <c r="M7">
        <v>61</v>
      </c>
      <c r="N7">
        <v>73</v>
      </c>
      <c r="O7">
        <v>86</v>
      </c>
      <c r="P7">
        <v>99</v>
      </c>
      <c r="Q7">
        <v>111</v>
      </c>
      <c r="R7">
        <v>119</v>
      </c>
      <c r="S7">
        <v>123</v>
      </c>
      <c r="T7">
        <v>125</v>
      </c>
      <c r="U7">
        <v>122</v>
      </c>
      <c r="V7">
        <v>122</v>
      </c>
      <c r="W7">
        <v>132</v>
      </c>
      <c r="X7">
        <v>137</v>
      </c>
      <c r="Y7">
        <v>142</v>
      </c>
      <c r="Z7">
        <v>137</v>
      </c>
      <c r="AA7">
        <v>142</v>
      </c>
      <c r="AB7">
        <v>155</v>
      </c>
      <c r="AC7">
        <v>171</v>
      </c>
      <c r="AD7">
        <v>170</v>
      </c>
      <c r="AE7">
        <v>165</v>
      </c>
      <c r="AF7">
        <v>155</v>
      </c>
      <c r="AG7">
        <v>159</v>
      </c>
      <c r="AH7">
        <v>155</v>
      </c>
      <c r="AI7">
        <v>147</v>
      </c>
      <c r="AJ7">
        <v>145</v>
      </c>
      <c r="AK7">
        <v>146</v>
      </c>
      <c r="AL7">
        <v>152</v>
      </c>
      <c r="AM7">
        <v>162</v>
      </c>
      <c r="AN7">
        <v>168</v>
      </c>
      <c r="AO7">
        <v>173</v>
      </c>
      <c r="AP7">
        <v>158</v>
      </c>
      <c r="AQ7">
        <v>154</v>
      </c>
      <c r="AR7">
        <v>142</v>
      </c>
      <c r="AS7">
        <v>145</v>
      </c>
      <c r="AT7">
        <v>145</v>
      </c>
      <c r="AU7">
        <v>142</v>
      </c>
      <c r="AV7">
        <v>143</v>
      </c>
      <c r="AW7">
        <v>148</v>
      </c>
      <c r="AX7">
        <v>154</v>
      </c>
      <c r="AY7">
        <v>156</v>
      </c>
      <c r="AZ7">
        <v>160</v>
      </c>
      <c r="BA7">
        <v>163</v>
      </c>
      <c r="BB7">
        <v>167</v>
      </c>
      <c r="BC7">
        <v>163</v>
      </c>
      <c r="BD7">
        <v>160</v>
      </c>
      <c r="BE7">
        <v>158</v>
      </c>
      <c r="BF7">
        <v>157</v>
      </c>
      <c r="BG7">
        <v>158</v>
      </c>
      <c r="BH7">
        <v>153</v>
      </c>
      <c r="BI7">
        <v>145</v>
      </c>
      <c r="BJ7">
        <v>143</v>
      </c>
      <c r="BK7">
        <v>152</v>
      </c>
      <c r="BL7">
        <v>162</v>
      </c>
      <c r="BM7">
        <v>164</v>
      </c>
      <c r="BN7">
        <v>164</v>
      </c>
      <c r="BO7">
        <v>156</v>
      </c>
      <c r="BP7">
        <v>152</v>
      </c>
      <c r="BQ7">
        <v>144</v>
      </c>
      <c r="BR7">
        <v>148</v>
      </c>
      <c r="BS7">
        <v>145</v>
      </c>
      <c r="BT7">
        <v>138</v>
      </c>
      <c r="BU7">
        <v>136</v>
      </c>
      <c r="BV7">
        <v>135</v>
      </c>
      <c r="BW7">
        <v>146</v>
      </c>
      <c r="BX7">
        <v>145</v>
      </c>
      <c r="BY7">
        <v>149</v>
      </c>
      <c r="BZ7">
        <v>139</v>
      </c>
      <c r="CA7">
        <v>137</v>
      </c>
      <c r="CB7">
        <v>131</v>
      </c>
      <c r="CC7">
        <v>134</v>
      </c>
      <c r="CD7">
        <v>137</v>
      </c>
      <c r="CE7">
        <v>140</v>
      </c>
      <c r="CF7">
        <v>133</v>
      </c>
      <c r="CG7">
        <v>133</v>
      </c>
      <c r="CH7">
        <v>135</v>
      </c>
      <c r="CI7">
        <v>141</v>
      </c>
      <c r="CJ7">
        <v>141</v>
      </c>
      <c r="CK7">
        <v>144</v>
      </c>
      <c r="CL7">
        <v>148</v>
      </c>
      <c r="CM7">
        <v>143</v>
      </c>
      <c r="CN7">
        <v>132</v>
      </c>
      <c r="CO7">
        <v>124</v>
      </c>
      <c r="CP7">
        <v>123</v>
      </c>
      <c r="CQ7">
        <v>122</v>
      </c>
      <c r="CR7">
        <v>119</v>
      </c>
      <c r="CS7">
        <v>118</v>
      </c>
      <c r="CT7">
        <v>122</v>
      </c>
      <c r="CU7">
        <v>128</v>
      </c>
      <c r="CV7">
        <v>131</v>
      </c>
      <c r="CW7">
        <v>133</v>
      </c>
      <c r="CX7">
        <v>132</v>
      </c>
      <c r="CY7">
        <v>127</v>
      </c>
      <c r="CZ7">
        <v>121</v>
      </c>
      <c r="DA7">
        <v>117</v>
      </c>
      <c r="DB7">
        <v>117</v>
      </c>
      <c r="DC7">
        <v>121</v>
      </c>
      <c r="DD7">
        <v>123</v>
      </c>
      <c r="DE7">
        <v>122</v>
      </c>
      <c r="DF7">
        <v>117</v>
      </c>
      <c r="DG7">
        <v>121</v>
      </c>
      <c r="DH7">
        <v>128</v>
      </c>
      <c r="DI7">
        <v>133</v>
      </c>
      <c r="DJ7">
        <v>126</v>
      </c>
      <c r="DK7">
        <v>120</v>
      </c>
      <c r="DL7">
        <v>115</v>
      </c>
      <c r="DM7">
        <v>114</v>
      </c>
      <c r="DN7">
        <v>112</v>
      </c>
      <c r="DO7">
        <v>115</v>
      </c>
      <c r="DP7">
        <v>113</v>
      </c>
      <c r="DQ7">
        <v>114</v>
      </c>
      <c r="DR7">
        <v>109</v>
      </c>
      <c r="DS7">
        <v>113</v>
      </c>
      <c r="DT7">
        <v>110</v>
      </c>
      <c r="DU7">
        <v>115</v>
      </c>
      <c r="DV7">
        <v>113</v>
      </c>
      <c r="DW7">
        <v>110</v>
      </c>
      <c r="DX7">
        <v>107</v>
      </c>
      <c r="DY7">
        <v>102</v>
      </c>
      <c r="DZ7">
        <v>102</v>
      </c>
      <c r="EA7">
        <v>97</v>
      </c>
      <c r="EB7">
        <v>100</v>
      </c>
      <c r="EC7">
        <v>102</v>
      </c>
      <c r="ED7">
        <v>111</v>
      </c>
      <c r="EE7">
        <v>111</v>
      </c>
      <c r="EF7">
        <v>113</v>
      </c>
      <c r="EG7">
        <v>114</v>
      </c>
      <c r="EH7">
        <v>118</v>
      </c>
      <c r="EI7">
        <v>118</v>
      </c>
      <c r="EJ7">
        <v>106</v>
      </c>
      <c r="EK7">
        <v>96</v>
      </c>
      <c r="EL7">
        <v>96</v>
      </c>
      <c r="EM7">
        <v>102</v>
      </c>
      <c r="EN7">
        <v>111</v>
      </c>
      <c r="EO7">
        <v>111</v>
      </c>
      <c r="EP7">
        <v>109</v>
      </c>
      <c r="EQ7">
        <v>106</v>
      </c>
      <c r="ER7">
        <v>104</v>
      </c>
      <c r="ES7">
        <v>109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5CD7-BD27-482B-BE70-BCAADEE93991}">
  <dimension ref="A1:D817"/>
  <sheetViews>
    <sheetView topLeftCell="A2" workbookViewId="0">
      <selection activeCell="B11" sqref="B11"/>
    </sheetView>
  </sheetViews>
  <sheetFormatPr defaultRowHeight="12.75" x14ac:dyDescent="0.2"/>
  <cols>
    <col min="1" max="1" width="42.625" bestFit="1" customWidth="1"/>
    <col min="2" max="2" width="5.125" bestFit="1" customWidth="1"/>
    <col min="3" max="3" width="9.125" bestFit="1" customWidth="1"/>
    <col min="4" max="4" width="8.5" bestFit="1" customWidth="1"/>
  </cols>
  <sheetData>
    <row r="1" spans="1:4" x14ac:dyDescent="0.2">
      <c r="A1" t="s">
        <v>38</v>
      </c>
      <c r="B1" t="s">
        <v>106</v>
      </c>
      <c r="C1" t="s">
        <v>107</v>
      </c>
      <c r="D1" t="s">
        <v>108</v>
      </c>
    </row>
    <row r="2" spans="1:4" x14ac:dyDescent="0.2">
      <c r="A2" s="1" t="s">
        <v>90</v>
      </c>
      <c r="B2">
        <v>2016</v>
      </c>
      <c r="C2">
        <v>1</v>
      </c>
      <c r="D2">
        <v>223</v>
      </c>
    </row>
    <row r="3" spans="1:4" x14ac:dyDescent="0.2">
      <c r="A3" s="1" t="s">
        <v>90</v>
      </c>
      <c r="B3">
        <v>2016</v>
      </c>
      <c r="C3">
        <v>2</v>
      </c>
      <c r="D3">
        <v>166</v>
      </c>
    </row>
    <row r="4" spans="1:4" x14ac:dyDescent="0.2">
      <c r="A4" s="1" t="s">
        <v>90</v>
      </c>
      <c r="B4">
        <v>2016</v>
      </c>
      <c r="C4">
        <v>3</v>
      </c>
      <c r="D4">
        <v>153</v>
      </c>
    </row>
    <row r="5" spans="1:4" x14ac:dyDescent="0.2">
      <c r="A5" s="1" t="s">
        <v>90</v>
      </c>
      <c r="B5">
        <v>2016</v>
      </c>
      <c r="C5">
        <v>4</v>
      </c>
      <c r="D5">
        <v>203</v>
      </c>
    </row>
    <row r="6" spans="1:4" x14ac:dyDescent="0.2">
      <c r="A6" s="1" t="s">
        <v>90</v>
      </c>
      <c r="B6">
        <v>2016</v>
      </c>
      <c r="C6">
        <v>5</v>
      </c>
      <c r="D6">
        <v>116</v>
      </c>
    </row>
    <row r="7" spans="1:4" x14ac:dyDescent="0.2">
      <c r="A7" s="1" t="s">
        <v>90</v>
      </c>
      <c r="B7">
        <v>2016</v>
      </c>
      <c r="C7">
        <v>6</v>
      </c>
      <c r="D7">
        <v>129</v>
      </c>
    </row>
    <row r="8" spans="1:4" x14ac:dyDescent="0.2">
      <c r="A8" s="1" t="s">
        <v>90</v>
      </c>
      <c r="B8">
        <v>2016</v>
      </c>
      <c r="C8">
        <v>7</v>
      </c>
      <c r="D8">
        <v>97</v>
      </c>
    </row>
    <row r="9" spans="1:4" x14ac:dyDescent="0.2">
      <c r="A9" s="1" t="s">
        <v>90</v>
      </c>
      <c r="B9">
        <v>2016</v>
      </c>
      <c r="C9">
        <v>8</v>
      </c>
      <c r="D9">
        <v>95</v>
      </c>
    </row>
    <row r="10" spans="1:4" x14ac:dyDescent="0.2">
      <c r="A10" s="1" t="s">
        <v>90</v>
      </c>
      <c r="B10">
        <v>2016</v>
      </c>
      <c r="C10">
        <v>9</v>
      </c>
      <c r="D10">
        <v>114</v>
      </c>
    </row>
    <row r="11" spans="1:4" x14ac:dyDescent="0.2">
      <c r="A11" s="1" t="s">
        <v>90</v>
      </c>
      <c r="B11">
        <v>2016</v>
      </c>
      <c r="C11">
        <v>10</v>
      </c>
      <c r="D11">
        <v>107</v>
      </c>
    </row>
    <row r="12" spans="1:4" x14ac:dyDescent="0.2">
      <c r="A12" s="1" t="s">
        <v>90</v>
      </c>
      <c r="B12">
        <v>2016</v>
      </c>
      <c r="C12">
        <v>11</v>
      </c>
      <c r="D12">
        <v>236</v>
      </c>
    </row>
    <row r="13" spans="1:4" x14ac:dyDescent="0.2">
      <c r="A13" s="1" t="s">
        <v>90</v>
      </c>
      <c r="B13">
        <v>2016</v>
      </c>
      <c r="C13">
        <v>12</v>
      </c>
      <c r="D13">
        <v>193</v>
      </c>
    </row>
    <row r="14" spans="1:4" x14ac:dyDescent="0.2">
      <c r="A14" s="1" t="s">
        <v>90</v>
      </c>
      <c r="B14">
        <v>2017</v>
      </c>
      <c r="C14">
        <v>1</v>
      </c>
      <c r="D14">
        <v>117</v>
      </c>
    </row>
    <row r="15" spans="1:4" x14ac:dyDescent="0.2">
      <c r="A15" s="1" t="s">
        <v>90</v>
      </c>
      <c r="B15">
        <v>2017</v>
      </c>
      <c r="C15">
        <v>2</v>
      </c>
      <c r="D15">
        <v>101</v>
      </c>
    </row>
    <row r="16" spans="1:4" x14ac:dyDescent="0.2">
      <c r="A16" s="1" t="s">
        <v>90</v>
      </c>
      <c r="B16">
        <v>2017</v>
      </c>
      <c r="C16">
        <v>3</v>
      </c>
      <c r="D16">
        <v>154</v>
      </c>
    </row>
    <row r="17" spans="1:4" x14ac:dyDescent="0.2">
      <c r="A17" s="1" t="s">
        <v>90</v>
      </c>
      <c r="B17">
        <v>2017</v>
      </c>
      <c r="C17">
        <v>4</v>
      </c>
      <c r="D17">
        <v>160</v>
      </c>
    </row>
    <row r="18" spans="1:4" x14ac:dyDescent="0.2">
      <c r="A18" s="1" t="s">
        <v>90</v>
      </c>
      <c r="B18">
        <v>2017</v>
      </c>
      <c r="C18">
        <v>5</v>
      </c>
      <c r="D18">
        <v>111</v>
      </c>
    </row>
    <row r="19" spans="1:4" x14ac:dyDescent="0.2">
      <c r="A19" s="1" t="s">
        <v>90</v>
      </c>
      <c r="B19">
        <v>2017</v>
      </c>
      <c r="C19">
        <v>6</v>
      </c>
      <c r="D19">
        <v>162</v>
      </c>
    </row>
    <row r="20" spans="1:4" x14ac:dyDescent="0.2">
      <c r="A20" s="1" t="s">
        <v>90</v>
      </c>
      <c r="B20">
        <v>2017</v>
      </c>
      <c r="C20">
        <v>7</v>
      </c>
      <c r="D20">
        <v>116</v>
      </c>
    </row>
    <row r="21" spans="1:4" x14ac:dyDescent="0.2">
      <c r="A21" s="1" t="s">
        <v>90</v>
      </c>
      <c r="B21">
        <v>2017</v>
      </c>
      <c r="C21">
        <v>8</v>
      </c>
      <c r="D21">
        <v>108</v>
      </c>
    </row>
    <row r="22" spans="1:4" x14ac:dyDescent="0.2">
      <c r="A22" s="1" t="s">
        <v>90</v>
      </c>
      <c r="B22">
        <v>2017</v>
      </c>
      <c r="C22">
        <v>9</v>
      </c>
      <c r="D22">
        <v>142</v>
      </c>
    </row>
    <row r="23" spans="1:4" x14ac:dyDescent="0.2">
      <c r="A23" s="1" t="s">
        <v>90</v>
      </c>
      <c r="B23">
        <v>2017</v>
      </c>
      <c r="C23">
        <v>10</v>
      </c>
      <c r="D23">
        <v>173</v>
      </c>
    </row>
    <row r="24" spans="1:4" x14ac:dyDescent="0.2">
      <c r="A24" s="1" t="s">
        <v>90</v>
      </c>
      <c r="B24">
        <v>2017</v>
      </c>
      <c r="C24">
        <v>11</v>
      </c>
      <c r="D24">
        <v>219</v>
      </c>
    </row>
    <row r="25" spans="1:4" x14ac:dyDescent="0.2">
      <c r="A25" s="1" t="s">
        <v>90</v>
      </c>
      <c r="B25">
        <v>2017</v>
      </c>
      <c r="C25">
        <v>12</v>
      </c>
      <c r="D25">
        <v>411</v>
      </c>
    </row>
    <row r="26" spans="1:4" x14ac:dyDescent="0.2">
      <c r="A26" s="1" t="s">
        <v>90</v>
      </c>
      <c r="B26">
        <v>2018</v>
      </c>
      <c r="C26">
        <v>1</v>
      </c>
      <c r="D26">
        <v>132</v>
      </c>
    </row>
    <row r="27" spans="1:4" x14ac:dyDescent="0.2">
      <c r="A27" s="1" t="s">
        <v>90</v>
      </c>
      <c r="B27">
        <v>2018</v>
      </c>
      <c r="C27">
        <v>2</v>
      </c>
      <c r="D27">
        <v>147</v>
      </c>
    </row>
    <row r="28" spans="1:4" x14ac:dyDescent="0.2">
      <c r="A28" s="1" t="s">
        <v>90</v>
      </c>
      <c r="B28">
        <v>2018</v>
      </c>
      <c r="C28">
        <v>3</v>
      </c>
      <c r="D28">
        <v>183</v>
      </c>
    </row>
    <row r="29" spans="1:4" x14ac:dyDescent="0.2">
      <c r="A29" s="1" t="s">
        <v>90</v>
      </c>
      <c r="B29">
        <v>2018</v>
      </c>
      <c r="C29">
        <v>4</v>
      </c>
      <c r="D29">
        <v>144</v>
      </c>
    </row>
    <row r="30" spans="1:4" x14ac:dyDescent="0.2">
      <c r="A30" s="1" t="s">
        <v>90</v>
      </c>
      <c r="B30">
        <v>2018</v>
      </c>
      <c r="C30">
        <v>5</v>
      </c>
      <c r="D30">
        <v>235</v>
      </c>
    </row>
    <row r="31" spans="1:4" x14ac:dyDescent="0.2">
      <c r="A31" s="1" t="s">
        <v>90</v>
      </c>
      <c r="B31">
        <v>2018</v>
      </c>
      <c r="C31">
        <v>6</v>
      </c>
      <c r="D31">
        <v>176</v>
      </c>
    </row>
    <row r="32" spans="1:4" x14ac:dyDescent="0.2">
      <c r="A32" s="1" t="s">
        <v>90</v>
      </c>
      <c r="B32">
        <v>2018</v>
      </c>
      <c r="C32">
        <v>7</v>
      </c>
      <c r="D32">
        <v>176</v>
      </c>
    </row>
    <row r="33" spans="1:4" x14ac:dyDescent="0.2">
      <c r="A33" s="1" t="s">
        <v>90</v>
      </c>
      <c r="B33">
        <v>2018</v>
      </c>
      <c r="C33">
        <v>8</v>
      </c>
      <c r="D33">
        <v>125</v>
      </c>
    </row>
    <row r="34" spans="1:4" x14ac:dyDescent="0.2">
      <c r="A34" s="1" t="s">
        <v>90</v>
      </c>
      <c r="B34">
        <v>2018</v>
      </c>
      <c r="C34">
        <v>9</v>
      </c>
      <c r="D34">
        <v>154</v>
      </c>
    </row>
    <row r="35" spans="1:4" x14ac:dyDescent="0.2">
      <c r="A35" s="1" t="s">
        <v>90</v>
      </c>
      <c r="B35">
        <v>2018</v>
      </c>
      <c r="C35">
        <v>10</v>
      </c>
      <c r="D35">
        <v>190</v>
      </c>
    </row>
    <row r="36" spans="1:4" x14ac:dyDescent="0.2">
      <c r="A36" s="1" t="s">
        <v>90</v>
      </c>
      <c r="B36">
        <v>2018</v>
      </c>
      <c r="C36">
        <v>11</v>
      </c>
      <c r="D36">
        <v>302</v>
      </c>
    </row>
    <row r="37" spans="1:4" x14ac:dyDescent="0.2">
      <c r="A37" s="1" t="s">
        <v>90</v>
      </c>
      <c r="B37">
        <v>2018</v>
      </c>
      <c r="C37">
        <v>12</v>
      </c>
      <c r="D37">
        <v>229</v>
      </c>
    </row>
    <row r="38" spans="1:4" x14ac:dyDescent="0.2">
      <c r="A38" s="1" t="s">
        <v>90</v>
      </c>
      <c r="B38">
        <v>2019</v>
      </c>
      <c r="C38">
        <v>1</v>
      </c>
      <c r="D38">
        <v>215</v>
      </c>
    </row>
    <row r="39" spans="1:4" x14ac:dyDescent="0.2">
      <c r="A39" s="1" t="s">
        <v>90</v>
      </c>
      <c r="B39">
        <v>2019</v>
      </c>
      <c r="C39">
        <v>2</v>
      </c>
      <c r="D39">
        <v>148</v>
      </c>
    </row>
    <row r="40" spans="1:4" x14ac:dyDescent="0.2">
      <c r="A40" s="1" t="s">
        <v>90</v>
      </c>
      <c r="B40">
        <v>2019</v>
      </c>
      <c r="C40">
        <v>3</v>
      </c>
      <c r="D40">
        <v>337</v>
      </c>
    </row>
    <row r="41" spans="1:4" x14ac:dyDescent="0.2">
      <c r="A41" s="1" t="s">
        <v>90</v>
      </c>
      <c r="B41">
        <v>2019</v>
      </c>
      <c r="C41">
        <v>4</v>
      </c>
      <c r="D41">
        <v>302</v>
      </c>
    </row>
    <row r="42" spans="1:4" x14ac:dyDescent="0.2">
      <c r="A42" s="1" t="s">
        <v>90</v>
      </c>
      <c r="B42">
        <v>2019</v>
      </c>
      <c r="C42">
        <v>5</v>
      </c>
      <c r="D42">
        <v>219</v>
      </c>
    </row>
    <row r="43" spans="1:4" x14ac:dyDescent="0.2">
      <c r="A43" s="1" t="s">
        <v>90</v>
      </c>
      <c r="B43">
        <v>2019</v>
      </c>
      <c r="C43">
        <v>6</v>
      </c>
      <c r="D43">
        <v>146</v>
      </c>
    </row>
    <row r="44" spans="1:4" x14ac:dyDescent="0.2">
      <c r="A44" s="1" t="s">
        <v>90</v>
      </c>
      <c r="B44">
        <v>2019</v>
      </c>
      <c r="C44">
        <v>7</v>
      </c>
      <c r="D44">
        <v>188</v>
      </c>
    </row>
    <row r="45" spans="1:4" x14ac:dyDescent="0.2">
      <c r="A45" s="1" t="s">
        <v>90</v>
      </c>
      <c r="B45">
        <v>2019</v>
      </c>
      <c r="C45">
        <v>8</v>
      </c>
      <c r="D45">
        <v>126</v>
      </c>
    </row>
    <row r="46" spans="1:4" x14ac:dyDescent="0.2">
      <c r="A46" s="1" t="s">
        <v>90</v>
      </c>
      <c r="B46">
        <v>2019</v>
      </c>
      <c r="C46">
        <v>9</v>
      </c>
      <c r="D46">
        <v>140</v>
      </c>
    </row>
    <row r="47" spans="1:4" x14ac:dyDescent="0.2">
      <c r="A47" s="1" t="s">
        <v>90</v>
      </c>
      <c r="B47">
        <v>2019</v>
      </c>
      <c r="C47">
        <v>10</v>
      </c>
      <c r="D47">
        <v>261</v>
      </c>
    </row>
    <row r="48" spans="1:4" x14ac:dyDescent="0.2">
      <c r="A48" s="1" t="s">
        <v>90</v>
      </c>
      <c r="B48">
        <v>2019</v>
      </c>
      <c r="C48">
        <v>11</v>
      </c>
      <c r="D48">
        <v>292</v>
      </c>
    </row>
    <row r="49" spans="1:4" x14ac:dyDescent="0.2">
      <c r="A49" s="1" t="s">
        <v>90</v>
      </c>
      <c r="B49">
        <v>2019</v>
      </c>
      <c r="C49">
        <v>12</v>
      </c>
      <c r="D49">
        <v>233</v>
      </c>
    </row>
    <row r="50" spans="1:4" x14ac:dyDescent="0.2">
      <c r="A50" s="1" t="s">
        <v>90</v>
      </c>
      <c r="B50">
        <v>2020</v>
      </c>
      <c r="C50">
        <v>1</v>
      </c>
      <c r="D50">
        <v>157</v>
      </c>
    </row>
    <row r="51" spans="1:4" x14ac:dyDescent="0.2">
      <c r="A51" s="1" t="s">
        <v>90</v>
      </c>
      <c r="B51">
        <v>2020</v>
      </c>
      <c r="C51">
        <v>2</v>
      </c>
      <c r="D51">
        <v>122</v>
      </c>
    </row>
    <row r="52" spans="1:4" x14ac:dyDescent="0.2">
      <c r="A52" s="1" t="s">
        <v>90</v>
      </c>
      <c r="B52">
        <v>2020</v>
      </c>
      <c r="C52">
        <v>3</v>
      </c>
      <c r="D52">
        <v>96</v>
      </c>
    </row>
    <row r="53" spans="1:4" x14ac:dyDescent="0.2">
      <c r="A53" s="1" t="s">
        <v>91</v>
      </c>
      <c r="B53">
        <v>2016</v>
      </c>
      <c r="C53">
        <v>1</v>
      </c>
      <c r="D53">
        <v>148</v>
      </c>
    </row>
    <row r="54" spans="1:4" x14ac:dyDescent="0.2">
      <c r="A54" s="1" t="s">
        <v>91</v>
      </c>
      <c r="B54">
        <v>2016</v>
      </c>
      <c r="C54">
        <v>2</v>
      </c>
      <c r="D54">
        <v>111</v>
      </c>
    </row>
    <row r="55" spans="1:4" x14ac:dyDescent="0.2">
      <c r="A55" s="1" t="s">
        <v>91</v>
      </c>
      <c r="B55">
        <v>2016</v>
      </c>
      <c r="C55">
        <v>3</v>
      </c>
      <c r="D55">
        <v>106</v>
      </c>
    </row>
    <row r="56" spans="1:4" x14ac:dyDescent="0.2">
      <c r="A56" s="1" t="s">
        <v>91</v>
      </c>
      <c r="B56">
        <v>2016</v>
      </c>
      <c r="C56">
        <v>4</v>
      </c>
      <c r="D56">
        <v>135</v>
      </c>
    </row>
    <row r="57" spans="1:4" x14ac:dyDescent="0.2">
      <c r="A57" s="1" t="s">
        <v>91</v>
      </c>
      <c r="B57">
        <v>2016</v>
      </c>
      <c r="C57">
        <v>5</v>
      </c>
      <c r="D57">
        <v>62</v>
      </c>
    </row>
    <row r="58" spans="1:4" x14ac:dyDescent="0.2">
      <c r="A58" s="1" t="s">
        <v>91</v>
      </c>
      <c r="B58">
        <v>2016</v>
      </c>
      <c r="C58">
        <v>6</v>
      </c>
      <c r="D58">
        <v>86</v>
      </c>
    </row>
    <row r="59" spans="1:4" x14ac:dyDescent="0.2">
      <c r="A59" s="1" t="s">
        <v>91</v>
      </c>
      <c r="B59">
        <v>2016</v>
      </c>
      <c r="C59">
        <v>7</v>
      </c>
      <c r="D59">
        <v>61</v>
      </c>
    </row>
    <row r="60" spans="1:4" x14ac:dyDescent="0.2">
      <c r="A60" s="1" t="s">
        <v>91</v>
      </c>
      <c r="B60">
        <v>2016</v>
      </c>
      <c r="C60">
        <v>8</v>
      </c>
      <c r="D60">
        <v>57</v>
      </c>
    </row>
    <row r="61" spans="1:4" x14ac:dyDescent="0.2">
      <c r="A61" s="1" t="s">
        <v>91</v>
      </c>
      <c r="B61">
        <v>2016</v>
      </c>
      <c r="C61">
        <v>9</v>
      </c>
      <c r="D61">
        <v>75</v>
      </c>
    </row>
    <row r="62" spans="1:4" x14ac:dyDescent="0.2">
      <c r="A62" s="1" t="s">
        <v>91</v>
      </c>
      <c r="B62">
        <v>2016</v>
      </c>
      <c r="C62">
        <v>10</v>
      </c>
      <c r="D62">
        <v>71</v>
      </c>
    </row>
    <row r="63" spans="1:4" x14ac:dyDescent="0.2">
      <c r="A63" s="1" t="s">
        <v>91</v>
      </c>
      <c r="B63">
        <v>2016</v>
      </c>
      <c r="C63">
        <v>11</v>
      </c>
      <c r="D63">
        <v>164</v>
      </c>
    </row>
    <row r="64" spans="1:4" x14ac:dyDescent="0.2">
      <c r="A64" s="1" t="s">
        <v>91</v>
      </c>
      <c r="B64">
        <v>2016</v>
      </c>
      <c r="C64">
        <v>12</v>
      </c>
      <c r="D64">
        <v>134</v>
      </c>
    </row>
    <row r="65" spans="1:4" x14ac:dyDescent="0.2">
      <c r="A65" s="1" t="s">
        <v>91</v>
      </c>
      <c r="B65">
        <v>2017</v>
      </c>
      <c r="C65">
        <v>1</v>
      </c>
      <c r="D65">
        <v>73</v>
      </c>
    </row>
    <row r="66" spans="1:4" x14ac:dyDescent="0.2">
      <c r="A66" s="1" t="s">
        <v>91</v>
      </c>
      <c r="B66">
        <v>2017</v>
      </c>
      <c r="C66">
        <v>2</v>
      </c>
      <c r="D66">
        <v>71</v>
      </c>
    </row>
    <row r="67" spans="1:4" x14ac:dyDescent="0.2">
      <c r="A67" s="1" t="s">
        <v>91</v>
      </c>
      <c r="B67">
        <v>2017</v>
      </c>
      <c r="C67">
        <v>3</v>
      </c>
      <c r="D67">
        <v>96</v>
      </c>
    </row>
    <row r="68" spans="1:4" x14ac:dyDescent="0.2">
      <c r="A68" s="1" t="s">
        <v>91</v>
      </c>
      <c r="B68">
        <v>2017</v>
      </c>
      <c r="C68">
        <v>4</v>
      </c>
      <c r="D68">
        <v>102</v>
      </c>
    </row>
    <row r="69" spans="1:4" x14ac:dyDescent="0.2">
      <c r="A69" s="1" t="s">
        <v>91</v>
      </c>
      <c r="B69">
        <v>2017</v>
      </c>
      <c r="C69">
        <v>5</v>
      </c>
      <c r="D69">
        <v>75</v>
      </c>
    </row>
    <row r="70" spans="1:4" x14ac:dyDescent="0.2">
      <c r="A70" s="1" t="s">
        <v>91</v>
      </c>
      <c r="B70">
        <v>2017</v>
      </c>
      <c r="C70">
        <v>6</v>
      </c>
      <c r="D70">
        <v>106</v>
      </c>
    </row>
    <row r="71" spans="1:4" x14ac:dyDescent="0.2">
      <c r="A71" s="1" t="s">
        <v>91</v>
      </c>
      <c r="B71">
        <v>2017</v>
      </c>
      <c r="C71">
        <v>7</v>
      </c>
      <c r="D71">
        <v>77</v>
      </c>
    </row>
    <row r="72" spans="1:4" x14ac:dyDescent="0.2">
      <c r="A72" s="1" t="s">
        <v>91</v>
      </c>
      <c r="B72">
        <v>2017</v>
      </c>
      <c r="C72">
        <v>8</v>
      </c>
      <c r="D72">
        <v>77</v>
      </c>
    </row>
    <row r="73" spans="1:4" x14ac:dyDescent="0.2">
      <c r="A73" s="1" t="s">
        <v>91</v>
      </c>
      <c r="B73">
        <v>2017</v>
      </c>
      <c r="C73">
        <v>9</v>
      </c>
      <c r="D73">
        <v>89</v>
      </c>
    </row>
    <row r="74" spans="1:4" x14ac:dyDescent="0.2">
      <c r="A74" s="1" t="s">
        <v>91</v>
      </c>
      <c r="B74">
        <v>2017</v>
      </c>
      <c r="C74">
        <v>10</v>
      </c>
      <c r="D74">
        <v>105</v>
      </c>
    </row>
    <row r="75" spans="1:4" x14ac:dyDescent="0.2">
      <c r="A75" s="1" t="s">
        <v>91</v>
      </c>
      <c r="B75">
        <v>2017</v>
      </c>
      <c r="C75">
        <v>11</v>
      </c>
      <c r="D75">
        <v>134</v>
      </c>
    </row>
    <row r="76" spans="1:4" x14ac:dyDescent="0.2">
      <c r="A76" s="1" t="s">
        <v>91</v>
      </c>
      <c r="B76">
        <v>2017</v>
      </c>
      <c r="C76">
        <v>12</v>
      </c>
      <c r="D76">
        <v>263</v>
      </c>
    </row>
    <row r="77" spans="1:4" x14ac:dyDescent="0.2">
      <c r="A77" s="1" t="s">
        <v>91</v>
      </c>
      <c r="B77">
        <v>2018</v>
      </c>
      <c r="C77">
        <v>1</v>
      </c>
      <c r="D77">
        <v>75</v>
      </c>
    </row>
    <row r="78" spans="1:4" x14ac:dyDescent="0.2">
      <c r="A78" s="1" t="s">
        <v>91</v>
      </c>
      <c r="B78">
        <v>2018</v>
      </c>
      <c r="C78">
        <v>2</v>
      </c>
      <c r="D78">
        <v>81</v>
      </c>
    </row>
    <row r="79" spans="1:4" x14ac:dyDescent="0.2">
      <c r="A79" s="1" t="s">
        <v>91</v>
      </c>
      <c r="B79">
        <v>2018</v>
      </c>
      <c r="C79">
        <v>3</v>
      </c>
      <c r="D79">
        <v>113</v>
      </c>
    </row>
    <row r="80" spans="1:4" x14ac:dyDescent="0.2">
      <c r="A80" s="1" t="s">
        <v>91</v>
      </c>
      <c r="B80">
        <v>2018</v>
      </c>
      <c r="C80">
        <v>4</v>
      </c>
      <c r="D80">
        <v>90</v>
      </c>
    </row>
    <row r="81" spans="1:4" x14ac:dyDescent="0.2">
      <c r="A81" s="1" t="s">
        <v>91</v>
      </c>
      <c r="B81">
        <v>2018</v>
      </c>
      <c r="C81">
        <v>5</v>
      </c>
      <c r="D81">
        <v>138</v>
      </c>
    </row>
    <row r="82" spans="1:4" x14ac:dyDescent="0.2">
      <c r="A82" s="1" t="s">
        <v>91</v>
      </c>
      <c r="B82">
        <v>2018</v>
      </c>
      <c r="C82">
        <v>6</v>
      </c>
      <c r="D82">
        <v>109</v>
      </c>
    </row>
    <row r="83" spans="1:4" x14ac:dyDescent="0.2">
      <c r="A83" s="1" t="s">
        <v>91</v>
      </c>
      <c r="B83">
        <v>2018</v>
      </c>
      <c r="C83">
        <v>7</v>
      </c>
      <c r="D83">
        <v>102</v>
      </c>
    </row>
    <row r="84" spans="1:4" x14ac:dyDescent="0.2">
      <c r="A84" s="1" t="s">
        <v>91</v>
      </c>
      <c r="B84">
        <v>2018</v>
      </c>
      <c r="C84">
        <v>8</v>
      </c>
      <c r="D84">
        <v>77</v>
      </c>
    </row>
    <row r="85" spans="1:4" x14ac:dyDescent="0.2">
      <c r="A85" s="1" t="s">
        <v>91</v>
      </c>
      <c r="B85">
        <v>2018</v>
      </c>
      <c r="C85">
        <v>9</v>
      </c>
      <c r="D85">
        <v>84</v>
      </c>
    </row>
    <row r="86" spans="1:4" x14ac:dyDescent="0.2">
      <c r="A86" s="1" t="s">
        <v>91</v>
      </c>
      <c r="B86">
        <v>2018</v>
      </c>
      <c r="C86">
        <v>10</v>
      </c>
      <c r="D86">
        <v>120</v>
      </c>
    </row>
    <row r="87" spans="1:4" x14ac:dyDescent="0.2">
      <c r="A87" s="1" t="s">
        <v>91</v>
      </c>
      <c r="B87">
        <v>2018</v>
      </c>
      <c r="C87">
        <v>11</v>
      </c>
      <c r="D87">
        <v>189</v>
      </c>
    </row>
    <row r="88" spans="1:4" x14ac:dyDescent="0.2">
      <c r="A88" s="1" t="s">
        <v>91</v>
      </c>
      <c r="B88">
        <v>2018</v>
      </c>
      <c r="C88">
        <v>12</v>
      </c>
      <c r="D88">
        <v>136</v>
      </c>
    </row>
    <row r="89" spans="1:4" x14ac:dyDescent="0.2">
      <c r="A89" s="1" t="s">
        <v>91</v>
      </c>
      <c r="B89">
        <v>2019</v>
      </c>
      <c r="C89">
        <v>1</v>
      </c>
      <c r="D89">
        <v>129</v>
      </c>
    </row>
    <row r="90" spans="1:4" x14ac:dyDescent="0.2">
      <c r="A90" s="1" t="s">
        <v>91</v>
      </c>
      <c r="B90">
        <v>2019</v>
      </c>
      <c r="C90">
        <v>2</v>
      </c>
      <c r="D90">
        <v>87</v>
      </c>
    </row>
    <row r="91" spans="1:4" x14ac:dyDescent="0.2">
      <c r="A91" s="1" t="s">
        <v>91</v>
      </c>
      <c r="B91">
        <v>2019</v>
      </c>
      <c r="C91">
        <v>3</v>
      </c>
      <c r="D91">
        <v>205</v>
      </c>
    </row>
    <row r="92" spans="1:4" x14ac:dyDescent="0.2">
      <c r="A92" s="1" t="s">
        <v>91</v>
      </c>
      <c r="B92">
        <v>2019</v>
      </c>
      <c r="C92">
        <v>4</v>
      </c>
      <c r="D92">
        <v>171</v>
      </c>
    </row>
    <row r="93" spans="1:4" x14ac:dyDescent="0.2">
      <c r="A93" s="1" t="s">
        <v>91</v>
      </c>
      <c r="B93">
        <v>2019</v>
      </c>
      <c r="C93">
        <v>5</v>
      </c>
      <c r="D93">
        <v>117</v>
      </c>
    </row>
    <row r="94" spans="1:4" x14ac:dyDescent="0.2">
      <c r="A94" s="1" t="s">
        <v>91</v>
      </c>
      <c r="B94">
        <v>2019</v>
      </c>
      <c r="C94">
        <v>6</v>
      </c>
      <c r="D94">
        <v>90</v>
      </c>
    </row>
    <row r="95" spans="1:4" x14ac:dyDescent="0.2">
      <c r="A95" s="1" t="s">
        <v>91</v>
      </c>
      <c r="B95">
        <v>2019</v>
      </c>
      <c r="C95">
        <v>7</v>
      </c>
      <c r="D95">
        <v>117</v>
      </c>
    </row>
    <row r="96" spans="1:4" x14ac:dyDescent="0.2">
      <c r="A96" s="1" t="s">
        <v>91</v>
      </c>
      <c r="B96">
        <v>2019</v>
      </c>
      <c r="C96">
        <v>8</v>
      </c>
      <c r="D96">
        <v>75</v>
      </c>
    </row>
    <row r="97" spans="1:4" x14ac:dyDescent="0.2">
      <c r="A97" s="1" t="s">
        <v>91</v>
      </c>
      <c r="B97">
        <v>2019</v>
      </c>
      <c r="C97">
        <v>9</v>
      </c>
      <c r="D97">
        <v>82</v>
      </c>
    </row>
    <row r="98" spans="1:4" x14ac:dyDescent="0.2">
      <c r="A98" s="1" t="s">
        <v>91</v>
      </c>
      <c r="B98">
        <v>2019</v>
      </c>
      <c r="C98">
        <v>10</v>
      </c>
      <c r="D98">
        <v>151</v>
      </c>
    </row>
    <row r="99" spans="1:4" x14ac:dyDescent="0.2">
      <c r="A99" s="1" t="s">
        <v>91</v>
      </c>
      <c r="B99">
        <v>2019</v>
      </c>
      <c r="C99">
        <v>11</v>
      </c>
      <c r="D99">
        <v>152</v>
      </c>
    </row>
    <row r="100" spans="1:4" x14ac:dyDescent="0.2">
      <c r="A100" s="1" t="s">
        <v>91</v>
      </c>
      <c r="B100">
        <v>2019</v>
      </c>
      <c r="C100">
        <v>12</v>
      </c>
      <c r="D100">
        <v>147</v>
      </c>
    </row>
    <row r="101" spans="1:4" x14ac:dyDescent="0.2">
      <c r="A101" s="1" t="s">
        <v>91</v>
      </c>
      <c r="B101">
        <v>2020</v>
      </c>
      <c r="C101">
        <v>1</v>
      </c>
      <c r="D101">
        <v>88</v>
      </c>
    </row>
    <row r="102" spans="1:4" x14ac:dyDescent="0.2">
      <c r="A102" s="1" t="s">
        <v>91</v>
      </c>
      <c r="B102">
        <v>2020</v>
      </c>
      <c r="C102">
        <v>2</v>
      </c>
      <c r="D102">
        <v>80</v>
      </c>
    </row>
    <row r="103" spans="1:4" x14ac:dyDescent="0.2">
      <c r="A103" s="1" t="s">
        <v>91</v>
      </c>
      <c r="B103">
        <v>2020</v>
      </c>
      <c r="C103">
        <v>3</v>
      </c>
      <c r="D103">
        <v>61</v>
      </c>
    </row>
    <row r="104" spans="1:4" x14ac:dyDescent="0.2">
      <c r="A104" s="1" t="s">
        <v>92</v>
      </c>
      <c r="B104">
        <v>2016</v>
      </c>
      <c r="C104">
        <v>1</v>
      </c>
      <c r="D104">
        <v>11</v>
      </c>
    </row>
    <row r="105" spans="1:4" x14ac:dyDescent="0.2">
      <c r="A105" s="1" t="s">
        <v>92</v>
      </c>
      <c r="B105">
        <v>2016</v>
      </c>
      <c r="C105">
        <v>2</v>
      </c>
      <c r="D105">
        <v>13</v>
      </c>
    </row>
    <row r="106" spans="1:4" x14ac:dyDescent="0.2">
      <c r="A106" s="1" t="s">
        <v>92</v>
      </c>
      <c r="B106">
        <v>2016</v>
      </c>
      <c r="C106">
        <v>3</v>
      </c>
      <c r="D106">
        <v>13</v>
      </c>
    </row>
    <row r="107" spans="1:4" x14ac:dyDescent="0.2">
      <c r="A107" s="1" t="s">
        <v>92</v>
      </c>
      <c r="B107">
        <v>2016</v>
      </c>
      <c r="C107">
        <v>4</v>
      </c>
      <c r="D107">
        <v>19</v>
      </c>
    </row>
    <row r="108" spans="1:4" x14ac:dyDescent="0.2">
      <c r="A108" s="1" t="s">
        <v>92</v>
      </c>
      <c r="B108">
        <v>2016</v>
      </c>
      <c r="C108">
        <v>5</v>
      </c>
      <c r="D108">
        <v>9</v>
      </c>
    </row>
    <row r="109" spans="1:4" x14ac:dyDescent="0.2">
      <c r="A109" s="1" t="s">
        <v>92</v>
      </c>
      <c r="B109">
        <v>2016</v>
      </c>
      <c r="C109">
        <v>6</v>
      </c>
      <c r="D109">
        <v>9</v>
      </c>
    </row>
    <row r="110" spans="1:4" x14ac:dyDescent="0.2">
      <c r="A110" s="1" t="s">
        <v>92</v>
      </c>
      <c r="B110">
        <v>2016</v>
      </c>
      <c r="C110">
        <v>7</v>
      </c>
      <c r="D110">
        <v>8</v>
      </c>
    </row>
    <row r="111" spans="1:4" x14ac:dyDescent="0.2">
      <c r="A111" s="1" t="s">
        <v>92</v>
      </c>
      <c r="B111">
        <v>2016</v>
      </c>
      <c r="C111">
        <v>8</v>
      </c>
      <c r="D111">
        <v>6</v>
      </c>
    </row>
    <row r="112" spans="1:4" x14ac:dyDescent="0.2">
      <c r="A112" s="1" t="s">
        <v>92</v>
      </c>
      <c r="B112">
        <v>2016</v>
      </c>
      <c r="C112">
        <v>9</v>
      </c>
      <c r="D112">
        <v>10</v>
      </c>
    </row>
    <row r="113" spans="1:4" x14ac:dyDescent="0.2">
      <c r="A113" s="1" t="s">
        <v>92</v>
      </c>
      <c r="B113">
        <v>2016</v>
      </c>
      <c r="C113">
        <v>10</v>
      </c>
      <c r="D113">
        <v>11</v>
      </c>
    </row>
    <row r="114" spans="1:4" x14ac:dyDescent="0.2">
      <c r="A114" s="1" t="s">
        <v>92</v>
      </c>
      <c r="B114">
        <v>2016</v>
      </c>
      <c r="C114">
        <v>11</v>
      </c>
      <c r="D114">
        <v>15</v>
      </c>
    </row>
    <row r="115" spans="1:4" x14ac:dyDescent="0.2">
      <c r="A115" s="1" t="s">
        <v>92</v>
      </c>
      <c r="B115">
        <v>2016</v>
      </c>
      <c r="C115">
        <v>12</v>
      </c>
      <c r="D115">
        <v>18</v>
      </c>
    </row>
    <row r="116" spans="1:4" x14ac:dyDescent="0.2">
      <c r="A116" s="1" t="s">
        <v>92</v>
      </c>
      <c r="B116">
        <v>2017</v>
      </c>
      <c r="C116">
        <v>1</v>
      </c>
      <c r="D116">
        <v>8</v>
      </c>
    </row>
    <row r="117" spans="1:4" x14ac:dyDescent="0.2">
      <c r="A117" s="1" t="s">
        <v>92</v>
      </c>
      <c r="B117">
        <v>2017</v>
      </c>
      <c r="C117">
        <v>2</v>
      </c>
      <c r="D117">
        <v>10</v>
      </c>
    </row>
    <row r="118" spans="1:4" x14ac:dyDescent="0.2">
      <c r="A118" s="1" t="s">
        <v>92</v>
      </c>
      <c r="B118">
        <v>2017</v>
      </c>
      <c r="C118">
        <v>3</v>
      </c>
      <c r="D118">
        <v>15</v>
      </c>
    </row>
    <row r="119" spans="1:4" x14ac:dyDescent="0.2">
      <c r="A119" s="1" t="s">
        <v>92</v>
      </c>
      <c r="B119">
        <v>2017</v>
      </c>
      <c r="C119">
        <v>4</v>
      </c>
      <c r="D119">
        <v>16</v>
      </c>
    </row>
    <row r="120" spans="1:4" x14ac:dyDescent="0.2">
      <c r="A120" s="1" t="s">
        <v>92</v>
      </c>
      <c r="B120">
        <v>2017</v>
      </c>
      <c r="C120">
        <v>5</v>
      </c>
      <c r="D120">
        <v>9</v>
      </c>
    </row>
    <row r="121" spans="1:4" x14ac:dyDescent="0.2">
      <c r="A121" s="1" t="s">
        <v>92</v>
      </c>
      <c r="B121">
        <v>2017</v>
      </c>
      <c r="C121">
        <v>6</v>
      </c>
      <c r="D121">
        <v>11</v>
      </c>
    </row>
    <row r="122" spans="1:4" x14ac:dyDescent="0.2">
      <c r="A122" s="1" t="s">
        <v>92</v>
      </c>
      <c r="B122">
        <v>2017</v>
      </c>
      <c r="C122">
        <v>7</v>
      </c>
      <c r="D122">
        <v>8</v>
      </c>
    </row>
    <row r="123" spans="1:4" x14ac:dyDescent="0.2">
      <c r="A123" s="1" t="s">
        <v>92</v>
      </c>
      <c r="B123">
        <v>2017</v>
      </c>
      <c r="C123">
        <v>8</v>
      </c>
      <c r="D123">
        <v>14</v>
      </c>
    </row>
    <row r="124" spans="1:4" x14ac:dyDescent="0.2">
      <c r="A124" s="1" t="s">
        <v>92</v>
      </c>
      <c r="B124">
        <v>2017</v>
      </c>
      <c r="C124">
        <v>9</v>
      </c>
      <c r="D124">
        <v>15</v>
      </c>
    </row>
    <row r="125" spans="1:4" x14ac:dyDescent="0.2">
      <c r="A125" s="1" t="s">
        <v>92</v>
      </c>
      <c r="B125">
        <v>2017</v>
      </c>
      <c r="C125">
        <v>10</v>
      </c>
      <c r="D125">
        <v>20</v>
      </c>
    </row>
    <row r="126" spans="1:4" x14ac:dyDescent="0.2">
      <c r="A126" s="1" t="s">
        <v>92</v>
      </c>
      <c r="B126">
        <v>2017</v>
      </c>
      <c r="C126">
        <v>11</v>
      </c>
      <c r="D126">
        <v>16</v>
      </c>
    </row>
    <row r="127" spans="1:4" x14ac:dyDescent="0.2">
      <c r="A127" s="1" t="s">
        <v>92</v>
      </c>
      <c r="B127">
        <v>2017</v>
      </c>
      <c r="C127">
        <v>12</v>
      </c>
      <c r="D127">
        <v>42</v>
      </c>
    </row>
    <row r="128" spans="1:4" x14ac:dyDescent="0.2">
      <c r="A128" s="1" t="s">
        <v>92</v>
      </c>
      <c r="B128">
        <v>2018</v>
      </c>
      <c r="C128">
        <v>1</v>
      </c>
      <c r="D128">
        <v>10</v>
      </c>
    </row>
    <row r="129" spans="1:4" x14ac:dyDescent="0.2">
      <c r="A129" s="1" t="s">
        <v>92</v>
      </c>
      <c r="B129">
        <v>2018</v>
      </c>
      <c r="C129">
        <v>2</v>
      </c>
      <c r="D129">
        <v>8</v>
      </c>
    </row>
    <row r="130" spans="1:4" x14ac:dyDescent="0.2">
      <c r="A130" s="1" t="s">
        <v>92</v>
      </c>
      <c r="B130">
        <v>2018</v>
      </c>
      <c r="C130">
        <v>3</v>
      </c>
      <c r="D130">
        <v>12</v>
      </c>
    </row>
    <row r="131" spans="1:4" x14ac:dyDescent="0.2">
      <c r="A131" s="1" t="s">
        <v>92</v>
      </c>
      <c r="B131">
        <v>2018</v>
      </c>
      <c r="C131">
        <v>4</v>
      </c>
      <c r="D131">
        <v>6</v>
      </c>
    </row>
    <row r="132" spans="1:4" x14ac:dyDescent="0.2">
      <c r="A132" s="1" t="s">
        <v>92</v>
      </c>
      <c r="B132">
        <v>2018</v>
      </c>
      <c r="C132">
        <v>5</v>
      </c>
      <c r="D132">
        <v>15</v>
      </c>
    </row>
    <row r="133" spans="1:4" x14ac:dyDescent="0.2">
      <c r="A133" s="1" t="s">
        <v>92</v>
      </c>
      <c r="B133">
        <v>2018</v>
      </c>
      <c r="C133">
        <v>6</v>
      </c>
      <c r="D133">
        <v>15</v>
      </c>
    </row>
    <row r="134" spans="1:4" x14ac:dyDescent="0.2">
      <c r="A134" s="1" t="s">
        <v>92</v>
      </c>
      <c r="B134">
        <v>2018</v>
      </c>
      <c r="C134">
        <v>7</v>
      </c>
      <c r="D134">
        <v>20</v>
      </c>
    </row>
    <row r="135" spans="1:4" x14ac:dyDescent="0.2">
      <c r="A135" s="1" t="s">
        <v>92</v>
      </c>
      <c r="B135">
        <v>2018</v>
      </c>
      <c r="C135">
        <v>8</v>
      </c>
      <c r="D135">
        <v>10</v>
      </c>
    </row>
    <row r="136" spans="1:4" x14ac:dyDescent="0.2">
      <c r="A136" s="1" t="s">
        <v>92</v>
      </c>
      <c r="B136">
        <v>2018</v>
      </c>
      <c r="C136">
        <v>9</v>
      </c>
      <c r="D136">
        <v>10</v>
      </c>
    </row>
    <row r="137" spans="1:4" x14ac:dyDescent="0.2">
      <c r="A137" s="1" t="s">
        <v>92</v>
      </c>
      <c r="B137">
        <v>2018</v>
      </c>
      <c r="C137">
        <v>10</v>
      </c>
      <c r="D137">
        <v>16</v>
      </c>
    </row>
    <row r="138" spans="1:4" x14ac:dyDescent="0.2">
      <c r="A138" s="1" t="s">
        <v>92</v>
      </c>
      <c r="B138">
        <v>2018</v>
      </c>
      <c r="C138">
        <v>11</v>
      </c>
      <c r="D138">
        <v>23</v>
      </c>
    </row>
    <row r="139" spans="1:4" x14ac:dyDescent="0.2">
      <c r="A139" s="1" t="s">
        <v>92</v>
      </c>
      <c r="B139">
        <v>2018</v>
      </c>
      <c r="C139">
        <v>12</v>
      </c>
      <c r="D139">
        <v>13</v>
      </c>
    </row>
    <row r="140" spans="1:4" x14ac:dyDescent="0.2">
      <c r="A140" s="1" t="s">
        <v>92</v>
      </c>
      <c r="B140">
        <v>2019</v>
      </c>
      <c r="C140">
        <v>1</v>
      </c>
      <c r="D140">
        <v>8</v>
      </c>
    </row>
    <row r="141" spans="1:4" x14ac:dyDescent="0.2">
      <c r="A141" s="1" t="s">
        <v>92</v>
      </c>
      <c r="B141">
        <v>2019</v>
      </c>
      <c r="C141">
        <v>2</v>
      </c>
      <c r="D141">
        <v>14</v>
      </c>
    </row>
    <row r="142" spans="1:4" x14ac:dyDescent="0.2">
      <c r="A142" s="1" t="s">
        <v>92</v>
      </c>
      <c r="B142">
        <v>2019</v>
      </c>
      <c r="C142">
        <v>3</v>
      </c>
      <c r="D142">
        <v>25</v>
      </c>
    </row>
    <row r="143" spans="1:4" x14ac:dyDescent="0.2">
      <c r="A143" s="1" t="s">
        <v>92</v>
      </c>
      <c r="B143">
        <v>2019</v>
      </c>
      <c r="C143">
        <v>4</v>
      </c>
      <c r="D143">
        <v>10</v>
      </c>
    </row>
    <row r="144" spans="1:4" x14ac:dyDescent="0.2">
      <c r="A144" s="1" t="s">
        <v>92</v>
      </c>
      <c r="B144">
        <v>2019</v>
      </c>
      <c r="C144">
        <v>5</v>
      </c>
      <c r="D144">
        <v>17</v>
      </c>
    </row>
    <row r="145" spans="1:4" x14ac:dyDescent="0.2">
      <c r="A145" s="1" t="s">
        <v>92</v>
      </c>
      <c r="B145">
        <v>2019</v>
      </c>
      <c r="C145">
        <v>6</v>
      </c>
      <c r="D145">
        <v>11</v>
      </c>
    </row>
    <row r="146" spans="1:4" x14ac:dyDescent="0.2">
      <c r="A146" s="1" t="s">
        <v>92</v>
      </c>
      <c r="B146">
        <v>2019</v>
      </c>
      <c r="C146">
        <v>7</v>
      </c>
      <c r="D146">
        <v>24</v>
      </c>
    </row>
    <row r="147" spans="1:4" x14ac:dyDescent="0.2">
      <c r="A147" s="1" t="s">
        <v>92</v>
      </c>
      <c r="B147">
        <v>2019</v>
      </c>
      <c r="C147">
        <v>8</v>
      </c>
      <c r="D147">
        <v>11</v>
      </c>
    </row>
    <row r="148" spans="1:4" x14ac:dyDescent="0.2">
      <c r="A148" s="1" t="s">
        <v>92</v>
      </c>
      <c r="B148">
        <v>2019</v>
      </c>
      <c r="C148">
        <v>9</v>
      </c>
      <c r="D148">
        <v>8</v>
      </c>
    </row>
    <row r="149" spans="1:4" x14ac:dyDescent="0.2">
      <c r="A149" s="1" t="s">
        <v>92</v>
      </c>
      <c r="B149">
        <v>2019</v>
      </c>
      <c r="C149">
        <v>10</v>
      </c>
      <c r="D149">
        <v>26</v>
      </c>
    </row>
    <row r="150" spans="1:4" x14ac:dyDescent="0.2">
      <c r="A150" s="1" t="s">
        <v>92</v>
      </c>
      <c r="B150">
        <v>2019</v>
      </c>
      <c r="C150">
        <v>11</v>
      </c>
      <c r="D150">
        <v>16</v>
      </c>
    </row>
    <row r="151" spans="1:4" x14ac:dyDescent="0.2">
      <c r="A151" s="1" t="s">
        <v>92</v>
      </c>
      <c r="B151">
        <v>2019</v>
      </c>
      <c r="C151">
        <v>12</v>
      </c>
      <c r="D151">
        <v>20</v>
      </c>
    </row>
    <row r="152" spans="1:4" x14ac:dyDescent="0.2">
      <c r="A152" s="1" t="s">
        <v>92</v>
      </c>
      <c r="B152">
        <v>2020</v>
      </c>
      <c r="C152">
        <v>1</v>
      </c>
      <c r="D152">
        <v>16</v>
      </c>
    </row>
    <row r="153" spans="1:4" x14ac:dyDescent="0.2">
      <c r="A153" s="1" t="s">
        <v>92</v>
      </c>
      <c r="B153">
        <v>2020</v>
      </c>
      <c r="C153">
        <v>2</v>
      </c>
      <c r="D153">
        <v>12</v>
      </c>
    </row>
    <row r="154" spans="1:4" x14ac:dyDescent="0.2">
      <c r="A154" s="1" t="s">
        <v>92</v>
      </c>
      <c r="B154">
        <v>2020</v>
      </c>
      <c r="C154">
        <v>3</v>
      </c>
      <c r="D154">
        <v>7</v>
      </c>
    </row>
    <row r="155" spans="1:4" x14ac:dyDescent="0.2">
      <c r="A155" s="1" t="s">
        <v>93</v>
      </c>
      <c r="B155">
        <v>2016</v>
      </c>
      <c r="C155">
        <v>1</v>
      </c>
      <c r="D155">
        <v>56</v>
      </c>
    </row>
    <row r="156" spans="1:4" x14ac:dyDescent="0.2">
      <c r="A156" s="1" t="s">
        <v>93</v>
      </c>
      <c r="B156">
        <v>2016</v>
      </c>
      <c r="C156">
        <v>2</v>
      </c>
      <c r="D156">
        <v>55</v>
      </c>
    </row>
    <row r="157" spans="1:4" x14ac:dyDescent="0.2">
      <c r="A157" s="1" t="s">
        <v>93</v>
      </c>
      <c r="B157">
        <v>2016</v>
      </c>
      <c r="C157">
        <v>3</v>
      </c>
      <c r="D157">
        <v>45</v>
      </c>
    </row>
    <row r="158" spans="1:4" x14ac:dyDescent="0.2">
      <c r="A158" s="1" t="s">
        <v>93</v>
      </c>
      <c r="B158">
        <v>2016</v>
      </c>
      <c r="C158">
        <v>4</v>
      </c>
      <c r="D158">
        <v>60</v>
      </c>
    </row>
    <row r="159" spans="1:4" x14ac:dyDescent="0.2">
      <c r="A159" s="1" t="s">
        <v>93</v>
      </c>
      <c r="B159">
        <v>2016</v>
      </c>
      <c r="C159">
        <v>5</v>
      </c>
      <c r="D159">
        <v>26</v>
      </c>
    </row>
    <row r="160" spans="1:4" x14ac:dyDescent="0.2">
      <c r="A160" s="1" t="s">
        <v>93</v>
      </c>
      <c r="B160">
        <v>2016</v>
      </c>
      <c r="C160">
        <v>6</v>
      </c>
      <c r="D160">
        <v>35</v>
      </c>
    </row>
    <row r="161" spans="1:4" x14ac:dyDescent="0.2">
      <c r="A161" s="1" t="s">
        <v>93</v>
      </c>
      <c r="B161">
        <v>2016</v>
      </c>
      <c r="C161">
        <v>7</v>
      </c>
      <c r="D161">
        <v>21</v>
      </c>
    </row>
    <row r="162" spans="1:4" x14ac:dyDescent="0.2">
      <c r="A162" s="1" t="s">
        <v>93</v>
      </c>
      <c r="B162">
        <v>2016</v>
      </c>
      <c r="C162">
        <v>8</v>
      </c>
      <c r="D162">
        <v>23</v>
      </c>
    </row>
    <row r="163" spans="1:4" x14ac:dyDescent="0.2">
      <c r="A163" s="1" t="s">
        <v>93</v>
      </c>
      <c r="B163">
        <v>2016</v>
      </c>
      <c r="C163">
        <v>9</v>
      </c>
      <c r="D163">
        <v>21</v>
      </c>
    </row>
    <row r="164" spans="1:4" x14ac:dyDescent="0.2">
      <c r="A164" s="1" t="s">
        <v>93</v>
      </c>
      <c r="B164">
        <v>2016</v>
      </c>
      <c r="C164">
        <v>10</v>
      </c>
      <c r="D164">
        <v>26</v>
      </c>
    </row>
    <row r="165" spans="1:4" x14ac:dyDescent="0.2">
      <c r="A165" s="1" t="s">
        <v>93</v>
      </c>
      <c r="B165">
        <v>2016</v>
      </c>
      <c r="C165">
        <v>11</v>
      </c>
      <c r="D165">
        <v>63</v>
      </c>
    </row>
    <row r="166" spans="1:4" x14ac:dyDescent="0.2">
      <c r="A166" s="1" t="s">
        <v>93</v>
      </c>
      <c r="B166">
        <v>2016</v>
      </c>
      <c r="C166">
        <v>12</v>
      </c>
      <c r="D166">
        <v>62</v>
      </c>
    </row>
    <row r="167" spans="1:4" x14ac:dyDescent="0.2">
      <c r="A167" s="1" t="s">
        <v>93</v>
      </c>
      <c r="B167">
        <v>2017</v>
      </c>
      <c r="C167">
        <v>1</v>
      </c>
      <c r="D167">
        <v>25</v>
      </c>
    </row>
    <row r="168" spans="1:4" x14ac:dyDescent="0.2">
      <c r="A168" s="1" t="s">
        <v>93</v>
      </c>
      <c r="B168">
        <v>2017</v>
      </c>
      <c r="C168">
        <v>2</v>
      </c>
      <c r="D168">
        <v>35</v>
      </c>
    </row>
    <row r="169" spans="1:4" x14ac:dyDescent="0.2">
      <c r="A169" s="1" t="s">
        <v>93</v>
      </c>
      <c r="B169">
        <v>2017</v>
      </c>
      <c r="C169">
        <v>3</v>
      </c>
      <c r="D169">
        <v>33</v>
      </c>
    </row>
    <row r="170" spans="1:4" x14ac:dyDescent="0.2">
      <c r="A170" s="1" t="s">
        <v>93</v>
      </c>
      <c r="B170">
        <v>2017</v>
      </c>
      <c r="C170">
        <v>4</v>
      </c>
      <c r="D170">
        <v>36</v>
      </c>
    </row>
    <row r="171" spans="1:4" x14ac:dyDescent="0.2">
      <c r="A171" s="1" t="s">
        <v>93</v>
      </c>
      <c r="B171">
        <v>2017</v>
      </c>
      <c r="C171">
        <v>5</v>
      </c>
      <c r="D171">
        <v>30</v>
      </c>
    </row>
    <row r="172" spans="1:4" x14ac:dyDescent="0.2">
      <c r="A172" s="1" t="s">
        <v>93</v>
      </c>
      <c r="B172">
        <v>2017</v>
      </c>
      <c r="C172">
        <v>6</v>
      </c>
      <c r="D172">
        <v>38</v>
      </c>
    </row>
    <row r="173" spans="1:4" x14ac:dyDescent="0.2">
      <c r="A173" s="1" t="s">
        <v>93</v>
      </c>
      <c r="B173">
        <v>2017</v>
      </c>
      <c r="C173">
        <v>7</v>
      </c>
      <c r="D173">
        <v>33</v>
      </c>
    </row>
    <row r="174" spans="1:4" x14ac:dyDescent="0.2">
      <c r="A174" s="1" t="s">
        <v>93</v>
      </c>
      <c r="B174">
        <v>2017</v>
      </c>
      <c r="C174">
        <v>8</v>
      </c>
      <c r="D174">
        <v>33</v>
      </c>
    </row>
    <row r="175" spans="1:4" x14ac:dyDescent="0.2">
      <c r="A175" s="1" t="s">
        <v>93</v>
      </c>
      <c r="B175">
        <v>2017</v>
      </c>
      <c r="C175">
        <v>9</v>
      </c>
      <c r="D175">
        <v>32</v>
      </c>
    </row>
    <row r="176" spans="1:4" x14ac:dyDescent="0.2">
      <c r="A176" s="1" t="s">
        <v>93</v>
      </c>
      <c r="B176">
        <v>2017</v>
      </c>
      <c r="C176">
        <v>10</v>
      </c>
      <c r="D176">
        <v>38</v>
      </c>
    </row>
    <row r="177" spans="1:4" x14ac:dyDescent="0.2">
      <c r="A177" s="1" t="s">
        <v>93</v>
      </c>
      <c r="B177">
        <v>2017</v>
      </c>
      <c r="C177">
        <v>11</v>
      </c>
      <c r="D177">
        <v>53</v>
      </c>
    </row>
    <row r="178" spans="1:4" x14ac:dyDescent="0.2">
      <c r="A178" s="1" t="s">
        <v>93</v>
      </c>
      <c r="B178">
        <v>2017</v>
      </c>
      <c r="C178">
        <v>12</v>
      </c>
      <c r="D178">
        <v>86</v>
      </c>
    </row>
    <row r="179" spans="1:4" x14ac:dyDescent="0.2">
      <c r="A179" s="1" t="s">
        <v>93</v>
      </c>
      <c r="B179">
        <v>2018</v>
      </c>
      <c r="C179">
        <v>1</v>
      </c>
      <c r="D179">
        <v>22</v>
      </c>
    </row>
    <row r="180" spans="1:4" x14ac:dyDescent="0.2">
      <c r="A180" s="1" t="s">
        <v>93</v>
      </c>
      <c r="B180">
        <v>2018</v>
      </c>
      <c r="C180">
        <v>2</v>
      </c>
      <c r="D180">
        <v>35</v>
      </c>
    </row>
    <row r="181" spans="1:4" x14ac:dyDescent="0.2">
      <c r="A181" s="1" t="s">
        <v>93</v>
      </c>
      <c r="B181">
        <v>2018</v>
      </c>
      <c r="C181">
        <v>3</v>
      </c>
      <c r="D181">
        <v>45</v>
      </c>
    </row>
    <row r="182" spans="1:4" x14ac:dyDescent="0.2">
      <c r="A182" s="1" t="s">
        <v>93</v>
      </c>
      <c r="B182">
        <v>2018</v>
      </c>
      <c r="C182">
        <v>4</v>
      </c>
      <c r="D182">
        <v>28</v>
      </c>
    </row>
    <row r="183" spans="1:4" x14ac:dyDescent="0.2">
      <c r="A183" s="1" t="s">
        <v>93</v>
      </c>
      <c r="B183">
        <v>2018</v>
      </c>
      <c r="C183">
        <v>5</v>
      </c>
      <c r="D183">
        <v>47</v>
      </c>
    </row>
    <row r="184" spans="1:4" x14ac:dyDescent="0.2">
      <c r="A184" s="1" t="s">
        <v>93</v>
      </c>
      <c r="B184">
        <v>2018</v>
      </c>
      <c r="C184">
        <v>6</v>
      </c>
      <c r="D184">
        <v>32</v>
      </c>
    </row>
    <row r="185" spans="1:4" x14ac:dyDescent="0.2">
      <c r="A185" s="1" t="s">
        <v>93</v>
      </c>
      <c r="B185">
        <v>2018</v>
      </c>
      <c r="C185">
        <v>7</v>
      </c>
      <c r="D185">
        <v>42</v>
      </c>
    </row>
    <row r="186" spans="1:4" x14ac:dyDescent="0.2">
      <c r="A186" s="1" t="s">
        <v>93</v>
      </c>
      <c r="B186">
        <v>2018</v>
      </c>
      <c r="C186">
        <v>8</v>
      </c>
      <c r="D186">
        <v>27</v>
      </c>
    </row>
    <row r="187" spans="1:4" x14ac:dyDescent="0.2">
      <c r="A187" s="1" t="s">
        <v>93</v>
      </c>
      <c r="B187">
        <v>2018</v>
      </c>
      <c r="C187">
        <v>9</v>
      </c>
      <c r="D187">
        <v>30</v>
      </c>
    </row>
    <row r="188" spans="1:4" x14ac:dyDescent="0.2">
      <c r="A188" s="1" t="s">
        <v>93</v>
      </c>
      <c r="B188">
        <v>2018</v>
      </c>
      <c r="C188">
        <v>10</v>
      </c>
      <c r="D188">
        <v>36</v>
      </c>
    </row>
    <row r="189" spans="1:4" x14ac:dyDescent="0.2">
      <c r="A189" s="1" t="s">
        <v>93</v>
      </c>
      <c r="B189">
        <v>2018</v>
      </c>
      <c r="C189">
        <v>11</v>
      </c>
      <c r="D189">
        <v>70</v>
      </c>
    </row>
    <row r="190" spans="1:4" x14ac:dyDescent="0.2">
      <c r="A190" s="1" t="s">
        <v>93</v>
      </c>
      <c r="B190">
        <v>2018</v>
      </c>
      <c r="C190">
        <v>12</v>
      </c>
      <c r="D190">
        <v>50</v>
      </c>
    </row>
    <row r="191" spans="1:4" x14ac:dyDescent="0.2">
      <c r="A191" s="1" t="s">
        <v>93</v>
      </c>
      <c r="B191">
        <v>2019</v>
      </c>
      <c r="C191">
        <v>1</v>
      </c>
      <c r="D191">
        <v>52</v>
      </c>
    </row>
    <row r="192" spans="1:4" x14ac:dyDescent="0.2">
      <c r="A192" s="1" t="s">
        <v>93</v>
      </c>
      <c r="B192">
        <v>2019</v>
      </c>
      <c r="C192">
        <v>2</v>
      </c>
      <c r="D192">
        <v>30</v>
      </c>
    </row>
    <row r="193" spans="1:4" x14ac:dyDescent="0.2">
      <c r="A193" s="1" t="s">
        <v>93</v>
      </c>
      <c r="B193">
        <v>2019</v>
      </c>
      <c r="C193">
        <v>3</v>
      </c>
      <c r="D193">
        <v>69</v>
      </c>
    </row>
    <row r="194" spans="1:4" x14ac:dyDescent="0.2">
      <c r="A194" s="1" t="s">
        <v>93</v>
      </c>
      <c r="B194">
        <v>2019</v>
      </c>
      <c r="C194">
        <v>4</v>
      </c>
      <c r="D194">
        <v>46</v>
      </c>
    </row>
    <row r="195" spans="1:4" x14ac:dyDescent="0.2">
      <c r="A195" s="1" t="s">
        <v>93</v>
      </c>
      <c r="B195">
        <v>2019</v>
      </c>
      <c r="C195">
        <v>5</v>
      </c>
      <c r="D195">
        <v>47</v>
      </c>
    </row>
    <row r="196" spans="1:4" x14ac:dyDescent="0.2">
      <c r="A196" s="1" t="s">
        <v>93</v>
      </c>
      <c r="B196">
        <v>2019</v>
      </c>
      <c r="C196">
        <v>6</v>
      </c>
      <c r="D196">
        <v>37</v>
      </c>
    </row>
    <row r="197" spans="1:4" x14ac:dyDescent="0.2">
      <c r="A197" s="1" t="s">
        <v>93</v>
      </c>
      <c r="B197">
        <v>2019</v>
      </c>
      <c r="C197">
        <v>7</v>
      </c>
      <c r="D197">
        <v>40</v>
      </c>
    </row>
    <row r="198" spans="1:4" x14ac:dyDescent="0.2">
      <c r="A198" s="1" t="s">
        <v>93</v>
      </c>
      <c r="B198">
        <v>2019</v>
      </c>
      <c r="C198">
        <v>8</v>
      </c>
      <c r="D198">
        <v>30</v>
      </c>
    </row>
    <row r="199" spans="1:4" x14ac:dyDescent="0.2">
      <c r="A199" s="1" t="s">
        <v>93</v>
      </c>
      <c r="B199">
        <v>2019</v>
      </c>
      <c r="C199">
        <v>9</v>
      </c>
      <c r="D199">
        <v>28</v>
      </c>
    </row>
    <row r="200" spans="1:4" x14ac:dyDescent="0.2">
      <c r="A200" s="1" t="s">
        <v>93</v>
      </c>
      <c r="B200">
        <v>2019</v>
      </c>
      <c r="C200">
        <v>10</v>
      </c>
      <c r="D200">
        <v>46</v>
      </c>
    </row>
    <row r="201" spans="1:4" x14ac:dyDescent="0.2">
      <c r="A201" s="1" t="s">
        <v>93</v>
      </c>
      <c r="B201">
        <v>2019</v>
      </c>
      <c r="C201">
        <v>11</v>
      </c>
      <c r="D201">
        <v>53</v>
      </c>
    </row>
    <row r="202" spans="1:4" x14ac:dyDescent="0.2">
      <c r="A202" s="1" t="s">
        <v>93</v>
      </c>
      <c r="B202">
        <v>2019</v>
      </c>
      <c r="C202">
        <v>12</v>
      </c>
      <c r="D202">
        <v>45</v>
      </c>
    </row>
    <row r="203" spans="1:4" x14ac:dyDescent="0.2">
      <c r="A203" s="1" t="s">
        <v>93</v>
      </c>
      <c r="B203">
        <v>2020</v>
      </c>
      <c r="C203">
        <v>1</v>
      </c>
      <c r="D203">
        <v>34</v>
      </c>
    </row>
    <row r="204" spans="1:4" x14ac:dyDescent="0.2">
      <c r="A204" s="1" t="s">
        <v>93</v>
      </c>
      <c r="B204">
        <v>2020</v>
      </c>
      <c r="C204">
        <v>2</v>
      </c>
      <c r="D204">
        <v>29</v>
      </c>
    </row>
    <row r="205" spans="1:4" x14ac:dyDescent="0.2">
      <c r="A205" s="1" t="s">
        <v>93</v>
      </c>
      <c r="B205">
        <v>2020</v>
      </c>
      <c r="C205">
        <v>3</v>
      </c>
      <c r="D205">
        <v>27</v>
      </c>
    </row>
    <row r="206" spans="1:4" x14ac:dyDescent="0.2">
      <c r="A206" s="1" t="s">
        <v>94</v>
      </c>
      <c r="B206">
        <v>2016</v>
      </c>
      <c r="C206">
        <v>1</v>
      </c>
      <c r="D206">
        <v>81</v>
      </c>
    </row>
    <row r="207" spans="1:4" x14ac:dyDescent="0.2">
      <c r="A207" s="1" t="s">
        <v>94</v>
      </c>
      <c r="B207">
        <v>2016</v>
      </c>
      <c r="C207">
        <v>2</v>
      </c>
      <c r="D207">
        <v>43</v>
      </c>
    </row>
    <row r="208" spans="1:4" x14ac:dyDescent="0.2">
      <c r="A208" s="1" t="s">
        <v>94</v>
      </c>
      <c r="B208">
        <v>2016</v>
      </c>
      <c r="C208">
        <v>3</v>
      </c>
      <c r="D208">
        <v>48</v>
      </c>
    </row>
    <row r="209" spans="1:4" x14ac:dyDescent="0.2">
      <c r="A209" s="1" t="s">
        <v>94</v>
      </c>
      <c r="B209">
        <v>2016</v>
      </c>
      <c r="C209">
        <v>4</v>
      </c>
      <c r="D209">
        <v>56</v>
      </c>
    </row>
    <row r="210" spans="1:4" x14ac:dyDescent="0.2">
      <c r="A210" s="1" t="s">
        <v>94</v>
      </c>
      <c r="B210">
        <v>2016</v>
      </c>
      <c r="C210">
        <v>5</v>
      </c>
      <c r="D210">
        <v>27</v>
      </c>
    </row>
    <row r="211" spans="1:4" x14ac:dyDescent="0.2">
      <c r="A211" s="1" t="s">
        <v>94</v>
      </c>
      <c r="B211">
        <v>2016</v>
      </c>
      <c r="C211">
        <v>6</v>
      </c>
      <c r="D211">
        <v>42</v>
      </c>
    </row>
    <row r="212" spans="1:4" x14ac:dyDescent="0.2">
      <c r="A212" s="1" t="s">
        <v>94</v>
      </c>
      <c r="B212">
        <v>2016</v>
      </c>
      <c r="C212">
        <v>7</v>
      </c>
      <c r="D212">
        <v>32</v>
      </c>
    </row>
    <row r="213" spans="1:4" x14ac:dyDescent="0.2">
      <c r="A213" s="1" t="s">
        <v>94</v>
      </c>
      <c r="B213">
        <v>2016</v>
      </c>
      <c r="C213">
        <v>8</v>
      </c>
      <c r="D213">
        <v>28</v>
      </c>
    </row>
    <row r="214" spans="1:4" x14ac:dyDescent="0.2">
      <c r="A214" s="1" t="s">
        <v>94</v>
      </c>
      <c r="B214">
        <v>2016</v>
      </c>
      <c r="C214">
        <v>9</v>
      </c>
      <c r="D214">
        <v>44</v>
      </c>
    </row>
    <row r="215" spans="1:4" x14ac:dyDescent="0.2">
      <c r="A215" s="1" t="s">
        <v>94</v>
      </c>
      <c r="B215">
        <v>2016</v>
      </c>
      <c r="C215">
        <v>10</v>
      </c>
      <c r="D215">
        <v>34</v>
      </c>
    </row>
    <row r="216" spans="1:4" x14ac:dyDescent="0.2">
      <c r="A216" s="1" t="s">
        <v>94</v>
      </c>
      <c r="B216">
        <v>2016</v>
      </c>
      <c r="C216">
        <v>11</v>
      </c>
      <c r="D216">
        <v>86</v>
      </c>
    </row>
    <row r="217" spans="1:4" x14ac:dyDescent="0.2">
      <c r="A217" s="1" t="s">
        <v>94</v>
      </c>
      <c r="B217">
        <v>2016</v>
      </c>
      <c r="C217">
        <v>12</v>
      </c>
      <c r="D217">
        <v>54</v>
      </c>
    </row>
    <row r="218" spans="1:4" x14ac:dyDescent="0.2">
      <c r="A218" s="1" t="s">
        <v>94</v>
      </c>
      <c r="B218">
        <v>2017</v>
      </c>
      <c r="C218">
        <v>1</v>
      </c>
      <c r="D218">
        <v>40</v>
      </c>
    </row>
    <row r="219" spans="1:4" x14ac:dyDescent="0.2">
      <c r="A219" s="1" t="s">
        <v>94</v>
      </c>
      <c r="B219">
        <v>2017</v>
      </c>
      <c r="C219">
        <v>2</v>
      </c>
      <c r="D219">
        <v>26</v>
      </c>
    </row>
    <row r="220" spans="1:4" x14ac:dyDescent="0.2">
      <c r="A220" s="1" t="s">
        <v>94</v>
      </c>
      <c r="B220">
        <v>2017</v>
      </c>
      <c r="C220">
        <v>3</v>
      </c>
      <c r="D220">
        <v>48</v>
      </c>
    </row>
    <row r="221" spans="1:4" x14ac:dyDescent="0.2">
      <c r="A221" s="1" t="s">
        <v>94</v>
      </c>
      <c r="B221">
        <v>2017</v>
      </c>
      <c r="C221">
        <v>4</v>
      </c>
      <c r="D221">
        <v>50</v>
      </c>
    </row>
    <row r="222" spans="1:4" x14ac:dyDescent="0.2">
      <c r="A222" s="1" t="s">
        <v>94</v>
      </c>
      <c r="B222">
        <v>2017</v>
      </c>
      <c r="C222">
        <v>5</v>
      </c>
      <c r="D222">
        <v>36</v>
      </c>
    </row>
    <row r="223" spans="1:4" x14ac:dyDescent="0.2">
      <c r="A223" s="1" t="s">
        <v>94</v>
      </c>
      <c r="B223">
        <v>2017</v>
      </c>
      <c r="C223">
        <v>6</v>
      </c>
      <c r="D223">
        <v>57</v>
      </c>
    </row>
    <row r="224" spans="1:4" x14ac:dyDescent="0.2">
      <c r="A224" s="1" t="s">
        <v>94</v>
      </c>
      <c r="B224">
        <v>2017</v>
      </c>
      <c r="C224">
        <v>7</v>
      </c>
      <c r="D224">
        <v>36</v>
      </c>
    </row>
    <row r="225" spans="1:4" x14ac:dyDescent="0.2">
      <c r="A225" s="1" t="s">
        <v>94</v>
      </c>
      <c r="B225">
        <v>2017</v>
      </c>
      <c r="C225">
        <v>8</v>
      </c>
      <c r="D225">
        <v>30</v>
      </c>
    </row>
    <row r="226" spans="1:4" x14ac:dyDescent="0.2">
      <c r="A226" s="1" t="s">
        <v>94</v>
      </c>
      <c r="B226">
        <v>2017</v>
      </c>
      <c r="C226">
        <v>9</v>
      </c>
      <c r="D226">
        <v>42</v>
      </c>
    </row>
    <row r="227" spans="1:4" x14ac:dyDescent="0.2">
      <c r="A227" s="1" t="s">
        <v>94</v>
      </c>
      <c r="B227">
        <v>2017</v>
      </c>
      <c r="C227">
        <v>10</v>
      </c>
      <c r="D227">
        <v>47</v>
      </c>
    </row>
    <row r="228" spans="1:4" x14ac:dyDescent="0.2">
      <c r="A228" s="1" t="s">
        <v>94</v>
      </c>
      <c r="B228">
        <v>2017</v>
      </c>
      <c r="C228">
        <v>11</v>
      </c>
      <c r="D228">
        <v>65</v>
      </c>
    </row>
    <row r="229" spans="1:4" x14ac:dyDescent="0.2">
      <c r="A229" s="1" t="s">
        <v>94</v>
      </c>
      <c r="B229">
        <v>2017</v>
      </c>
      <c r="C229">
        <v>12</v>
      </c>
      <c r="D229">
        <v>135</v>
      </c>
    </row>
    <row r="230" spans="1:4" x14ac:dyDescent="0.2">
      <c r="A230" s="1" t="s">
        <v>94</v>
      </c>
      <c r="B230">
        <v>2018</v>
      </c>
      <c r="C230">
        <v>1</v>
      </c>
      <c r="D230">
        <v>43</v>
      </c>
    </row>
    <row r="231" spans="1:4" x14ac:dyDescent="0.2">
      <c r="A231" s="1" t="s">
        <v>94</v>
      </c>
      <c r="B231">
        <v>2018</v>
      </c>
      <c r="C231">
        <v>2</v>
      </c>
      <c r="D231">
        <v>38</v>
      </c>
    </row>
    <row r="232" spans="1:4" x14ac:dyDescent="0.2">
      <c r="A232" s="1" t="s">
        <v>94</v>
      </c>
      <c r="B232">
        <v>2018</v>
      </c>
      <c r="C232">
        <v>3</v>
      </c>
      <c r="D232">
        <v>56</v>
      </c>
    </row>
    <row r="233" spans="1:4" x14ac:dyDescent="0.2">
      <c r="A233" s="1" t="s">
        <v>94</v>
      </c>
      <c r="B233">
        <v>2018</v>
      </c>
      <c r="C233">
        <v>4</v>
      </c>
      <c r="D233">
        <v>56</v>
      </c>
    </row>
    <row r="234" spans="1:4" x14ac:dyDescent="0.2">
      <c r="A234" s="1" t="s">
        <v>94</v>
      </c>
      <c r="B234">
        <v>2018</v>
      </c>
      <c r="C234">
        <v>5</v>
      </c>
      <c r="D234">
        <v>76</v>
      </c>
    </row>
    <row r="235" spans="1:4" x14ac:dyDescent="0.2">
      <c r="A235" s="1" t="s">
        <v>94</v>
      </c>
      <c r="B235">
        <v>2018</v>
      </c>
      <c r="C235">
        <v>6</v>
      </c>
      <c r="D235">
        <v>62</v>
      </c>
    </row>
    <row r="236" spans="1:4" x14ac:dyDescent="0.2">
      <c r="A236" s="1" t="s">
        <v>94</v>
      </c>
      <c r="B236">
        <v>2018</v>
      </c>
      <c r="C236">
        <v>7</v>
      </c>
      <c r="D236">
        <v>40</v>
      </c>
    </row>
    <row r="237" spans="1:4" x14ac:dyDescent="0.2">
      <c r="A237" s="1" t="s">
        <v>94</v>
      </c>
      <c r="B237">
        <v>2018</v>
      </c>
      <c r="C237">
        <v>8</v>
      </c>
      <c r="D237">
        <v>40</v>
      </c>
    </row>
    <row r="238" spans="1:4" x14ac:dyDescent="0.2">
      <c r="A238" s="1" t="s">
        <v>94</v>
      </c>
      <c r="B238">
        <v>2018</v>
      </c>
      <c r="C238">
        <v>9</v>
      </c>
      <c r="D238">
        <v>44</v>
      </c>
    </row>
    <row r="239" spans="1:4" x14ac:dyDescent="0.2">
      <c r="A239" s="1" t="s">
        <v>94</v>
      </c>
      <c r="B239">
        <v>2018</v>
      </c>
      <c r="C239">
        <v>10</v>
      </c>
      <c r="D239">
        <v>68</v>
      </c>
    </row>
    <row r="240" spans="1:4" x14ac:dyDescent="0.2">
      <c r="A240" s="1" t="s">
        <v>94</v>
      </c>
      <c r="B240">
        <v>2018</v>
      </c>
      <c r="C240">
        <v>11</v>
      </c>
      <c r="D240">
        <v>96</v>
      </c>
    </row>
    <row r="241" spans="1:4" x14ac:dyDescent="0.2">
      <c r="A241" s="1" t="s">
        <v>94</v>
      </c>
      <c r="B241">
        <v>2018</v>
      </c>
      <c r="C241">
        <v>12</v>
      </c>
      <c r="D241">
        <v>73</v>
      </c>
    </row>
    <row r="242" spans="1:4" x14ac:dyDescent="0.2">
      <c r="A242" s="1" t="s">
        <v>94</v>
      </c>
      <c r="B242">
        <v>2019</v>
      </c>
      <c r="C242">
        <v>1</v>
      </c>
      <c r="D242">
        <v>69</v>
      </c>
    </row>
    <row r="243" spans="1:4" x14ac:dyDescent="0.2">
      <c r="A243" s="1" t="s">
        <v>94</v>
      </c>
      <c r="B243">
        <v>2019</v>
      </c>
      <c r="C243">
        <v>2</v>
      </c>
      <c r="D243">
        <v>43</v>
      </c>
    </row>
    <row r="244" spans="1:4" x14ac:dyDescent="0.2">
      <c r="A244" s="1" t="s">
        <v>94</v>
      </c>
      <c r="B244">
        <v>2019</v>
      </c>
      <c r="C244">
        <v>3</v>
      </c>
      <c r="D244">
        <v>111</v>
      </c>
    </row>
    <row r="245" spans="1:4" x14ac:dyDescent="0.2">
      <c r="A245" s="1" t="s">
        <v>94</v>
      </c>
      <c r="B245">
        <v>2019</v>
      </c>
      <c r="C245">
        <v>4</v>
      </c>
      <c r="D245">
        <v>115</v>
      </c>
    </row>
    <row r="246" spans="1:4" x14ac:dyDescent="0.2">
      <c r="A246" s="1" t="s">
        <v>94</v>
      </c>
      <c r="B246">
        <v>2019</v>
      </c>
      <c r="C246">
        <v>5</v>
      </c>
      <c r="D246">
        <v>53</v>
      </c>
    </row>
    <row r="247" spans="1:4" x14ac:dyDescent="0.2">
      <c r="A247" s="1" t="s">
        <v>94</v>
      </c>
      <c r="B247">
        <v>2019</v>
      </c>
      <c r="C247">
        <v>6</v>
      </c>
      <c r="D247">
        <v>42</v>
      </c>
    </row>
    <row r="248" spans="1:4" x14ac:dyDescent="0.2">
      <c r="A248" s="1" t="s">
        <v>94</v>
      </c>
      <c r="B248">
        <v>2019</v>
      </c>
      <c r="C248">
        <v>7</v>
      </c>
      <c r="D248">
        <v>53</v>
      </c>
    </row>
    <row r="249" spans="1:4" x14ac:dyDescent="0.2">
      <c r="A249" s="1" t="s">
        <v>94</v>
      </c>
      <c r="B249">
        <v>2019</v>
      </c>
      <c r="C249">
        <v>8</v>
      </c>
      <c r="D249">
        <v>34</v>
      </c>
    </row>
    <row r="250" spans="1:4" x14ac:dyDescent="0.2">
      <c r="A250" s="1" t="s">
        <v>94</v>
      </c>
      <c r="B250">
        <v>2019</v>
      </c>
      <c r="C250">
        <v>9</v>
      </c>
      <c r="D250">
        <v>46</v>
      </c>
    </row>
    <row r="251" spans="1:4" x14ac:dyDescent="0.2">
      <c r="A251" s="1" t="s">
        <v>94</v>
      </c>
      <c r="B251">
        <v>2019</v>
      </c>
      <c r="C251">
        <v>10</v>
      </c>
      <c r="D251">
        <v>79</v>
      </c>
    </row>
    <row r="252" spans="1:4" x14ac:dyDescent="0.2">
      <c r="A252" s="1" t="s">
        <v>94</v>
      </c>
      <c r="B252">
        <v>2019</v>
      </c>
      <c r="C252">
        <v>11</v>
      </c>
      <c r="D252">
        <v>83</v>
      </c>
    </row>
    <row r="253" spans="1:4" x14ac:dyDescent="0.2">
      <c r="A253" s="1" t="s">
        <v>94</v>
      </c>
      <c r="B253">
        <v>2019</v>
      </c>
      <c r="C253">
        <v>12</v>
      </c>
      <c r="D253">
        <v>82</v>
      </c>
    </row>
    <row r="254" spans="1:4" x14ac:dyDescent="0.2">
      <c r="A254" s="1" t="s">
        <v>94</v>
      </c>
      <c r="B254">
        <v>2020</v>
      </c>
      <c r="C254">
        <v>1</v>
      </c>
      <c r="D254">
        <v>38</v>
      </c>
    </row>
    <row r="255" spans="1:4" x14ac:dyDescent="0.2">
      <c r="A255" s="1" t="s">
        <v>94</v>
      </c>
      <c r="B255">
        <v>2020</v>
      </c>
      <c r="C255">
        <v>2</v>
      </c>
      <c r="D255">
        <v>39</v>
      </c>
    </row>
    <row r="256" spans="1:4" x14ac:dyDescent="0.2">
      <c r="A256" s="1" t="s">
        <v>94</v>
      </c>
      <c r="B256">
        <v>2020</v>
      </c>
      <c r="C256">
        <v>3</v>
      </c>
      <c r="D256">
        <v>27</v>
      </c>
    </row>
    <row r="257" spans="1:4" x14ac:dyDescent="0.2">
      <c r="A257" s="1" t="s">
        <v>95</v>
      </c>
      <c r="B257">
        <v>2016</v>
      </c>
      <c r="C257">
        <v>1</v>
      </c>
      <c r="D257">
        <v>25</v>
      </c>
    </row>
    <row r="258" spans="1:4" x14ac:dyDescent="0.2">
      <c r="A258" s="1" t="s">
        <v>95</v>
      </c>
      <c r="B258">
        <v>2016</v>
      </c>
      <c r="C258">
        <v>2</v>
      </c>
      <c r="D258">
        <v>16</v>
      </c>
    </row>
    <row r="259" spans="1:4" x14ac:dyDescent="0.2">
      <c r="A259" s="1" t="s">
        <v>95</v>
      </c>
      <c r="B259">
        <v>2016</v>
      </c>
      <c r="C259">
        <v>3</v>
      </c>
      <c r="D259">
        <v>14</v>
      </c>
    </row>
    <row r="260" spans="1:4" x14ac:dyDescent="0.2">
      <c r="A260" s="1" t="s">
        <v>95</v>
      </c>
      <c r="B260">
        <v>2016</v>
      </c>
      <c r="C260">
        <v>4</v>
      </c>
      <c r="D260">
        <v>21</v>
      </c>
    </row>
    <row r="261" spans="1:4" x14ac:dyDescent="0.2">
      <c r="A261" s="1" t="s">
        <v>95</v>
      </c>
      <c r="B261">
        <v>2016</v>
      </c>
      <c r="C261">
        <v>5</v>
      </c>
      <c r="D261">
        <v>22</v>
      </c>
    </row>
    <row r="262" spans="1:4" x14ac:dyDescent="0.2">
      <c r="A262" s="1" t="s">
        <v>95</v>
      </c>
      <c r="B262">
        <v>2016</v>
      </c>
      <c r="C262">
        <v>6</v>
      </c>
      <c r="D262">
        <v>17</v>
      </c>
    </row>
    <row r="263" spans="1:4" x14ac:dyDescent="0.2">
      <c r="A263" s="1" t="s">
        <v>95</v>
      </c>
      <c r="B263">
        <v>2016</v>
      </c>
      <c r="C263">
        <v>7</v>
      </c>
      <c r="D263">
        <v>8</v>
      </c>
    </row>
    <row r="264" spans="1:4" x14ac:dyDescent="0.2">
      <c r="A264" s="1" t="s">
        <v>95</v>
      </c>
      <c r="B264">
        <v>2016</v>
      </c>
      <c r="C264">
        <v>8</v>
      </c>
      <c r="D264">
        <v>13</v>
      </c>
    </row>
    <row r="265" spans="1:4" x14ac:dyDescent="0.2">
      <c r="A265" s="1" t="s">
        <v>95</v>
      </c>
      <c r="B265">
        <v>2016</v>
      </c>
      <c r="C265">
        <v>9</v>
      </c>
      <c r="D265">
        <v>16</v>
      </c>
    </row>
    <row r="266" spans="1:4" x14ac:dyDescent="0.2">
      <c r="A266" s="1" t="s">
        <v>95</v>
      </c>
      <c r="B266">
        <v>2016</v>
      </c>
      <c r="C266">
        <v>10</v>
      </c>
      <c r="D266">
        <v>13</v>
      </c>
    </row>
    <row r="267" spans="1:4" x14ac:dyDescent="0.2">
      <c r="A267" s="1" t="s">
        <v>95</v>
      </c>
      <c r="B267">
        <v>2016</v>
      </c>
      <c r="C267">
        <v>11</v>
      </c>
      <c r="D267">
        <v>25</v>
      </c>
    </row>
    <row r="268" spans="1:4" x14ac:dyDescent="0.2">
      <c r="A268" s="1" t="s">
        <v>95</v>
      </c>
      <c r="B268">
        <v>2016</v>
      </c>
      <c r="C268">
        <v>12</v>
      </c>
      <c r="D268">
        <v>24</v>
      </c>
    </row>
    <row r="269" spans="1:4" x14ac:dyDescent="0.2">
      <c r="A269" s="1" t="s">
        <v>95</v>
      </c>
      <c r="B269">
        <v>2017</v>
      </c>
      <c r="C269">
        <v>1</v>
      </c>
      <c r="D269">
        <v>20</v>
      </c>
    </row>
    <row r="270" spans="1:4" x14ac:dyDescent="0.2">
      <c r="A270" s="1" t="s">
        <v>95</v>
      </c>
      <c r="B270">
        <v>2017</v>
      </c>
      <c r="C270">
        <v>2</v>
      </c>
      <c r="D270">
        <v>12</v>
      </c>
    </row>
    <row r="271" spans="1:4" x14ac:dyDescent="0.2">
      <c r="A271" s="1" t="s">
        <v>95</v>
      </c>
      <c r="B271">
        <v>2017</v>
      </c>
      <c r="C271">
        <v>3</v>
      </c>
      <c r="D271">
        <v>28</v>
      </c>
    </row>
    <row r="272" spans="1:4" x14ac:dyDescent="0.2">
      <c r="A272" s="1" t="s">
        <v>95</v>
      </c>
      <c r="B272">
        <v>2017</v>
      </c>
      <c r="C272">
        <v>4</v>
      </c>
      <c r="D272">
        <v>21</v>
      </c>
    </row>
    <row r="273" spans="1:4" x14ac:dyDescent="0.2">
      <c r="A273" s="1" t="s">
        <v>95</v>
      </c>
      <c r="B273">
        <v>2017</v>
      </c>
      <c r="C273">
        <v>5</v>
      </c>
      <c r="D273">
        <v>13</v>
      </c>
    </row>
    <row r="274" spans="1:4" x14ac:dyDescent="0.2">
      <c r="A274" s="1" t="s">
        <v>95</v>
      </c>
      <c r="B274">
        <v>2017</v>
      </c>
      <c r="C274">
        <v>6</v>
      </c>
      <c r="D274">
        <v>27</v>
      </c>
    </row>
    <row r="275" spans="1:4" x14ac:dyDescent="0.2">
      <c r="A275" s="1" t="s">
        <v>95</v>
      </c>
      <c r="B275">
        <v>2017</v>
      </c>
      <c r="C275">
        <v>7</v>
      </c>
      <c r="D275">
        <v>12</v>
      </c>
    </row>
    <row r="276" spans="1:4" x14ac:dyDescent="0.2">
      <c r="A276" s="1" t="s">
        <v>95</v>
      </c>
      <c r="B276">
        <v>2017</v>
      </c>
      <c r="C276">
        <v>8</v>
      </c>
      <c r="D276">
        <v>8</v>
      </c>
    </row>
    <row r="277" spans="1:4" x14ac:dyDescent="0.2">
      <c r="A277" s="1" t="s">
        <v>95</v>
      </c>
      <c r="B277">
        <v>2017</v>
      </c>
      <c r="C277">
        <v>9</v>
      </c>
      <c r="D277">
        <v>20</v>
      </c>
    </row>
    <row r="278" spans="1:4" x14ac:dyDescent="0.2">
      <c r="A278" s="1" t="s">
        <v>95</v>
      </c>
      <c r="B278">
        <v>2017</v>
      </c>
      <c r="C278">
        <v>10</v>
      </c>
      <c r="D278">
        <v>27</v>
      </c>
    </row>
    <row r="279" spans="1:4" x14ac:dyDescent="0.2">
      <c r="A279" s="1" t="s">
        <v>95</v>
      </c>
      <c r="B279">
        <v>2017</v>
      </c>
      <c r="C279">
        <v>11</v>
      </c>
      <c r="D279">
        <v>32</v>
      </c>
    </row>
    <row r="280" spans="1:4" x14ac:dyDescent="0.2">
      <c r="A280" s="1" t="s">
        <v>95</v>
      </c>
      <c r="B280">
        <v>2017</v>
      </c>
      <c r="C280">
        <v>12</v>
      </c>
      <c r="D280">
        <v>66</v>
      </c>
    </row>
    <row r="281" spans="1:4" x14ac:dyDescent="0.2">
      <c r="A281" s="1" t="s">
        <v>95</v>
      </c>
      <c r="B281">
        <v>2018</v>
      </c>
      <c r="C281">
        <v>1</v>
      </c>
      <c r="D281">
        <v>28</v>
      </c>
    </row>
    <row r="282" spans="1:4" x14ac:dyDescent="0.2">
      <c r="A282" s="1" t="s">
        <v>95</v>
      </c>
      <c r="B282">
        <v>2018</v>
      </c>
      <c r="C282">
        <v>2</v>
      </c>
      <c r="D282">
        <v>25</v>
      </c>
    </row>
    <row r="283" spans="1:4" x14ac:dyDescent="0.2">
      <c r="A283" s="1" t="s">
        <v>95</v>
      </c>
      <c r="B283">
        <v>2018</v>
      </c>
      <c r="C283">
        <v>3</v>
      </c>
      <c r="D283">
        <v>27</v>
      </c>
    </row>
    <row r="284" spans="1:4" x14ac:dyDescent="0.2">
      <c r="A284" s="1" t="s">
        <v>95</v>
      </c>
      <c r="B284">
        <v>2018</v>
      </c>
      <c r="C284">
        <v>4</v>
      </c>
      <c r="D284">
        <v>22</v>
      </c>
    </row>
    <row r="285" spans="1:4" x14ac:dyDescent="0.2">
      <c r="A285" s="1" t="s">
        <v>95</v>
      </c>
      <c r="B285">
        <v>2018</v>
      </c>
      <c r="C285">
        <v>5</v>
      </c>
      <c r="D285">
        <v>42</v>
      </c>
    </row>
    <row r="286" spans="1:4" x14ac:dyDescent="0.2">
      <c r="A286" s="1" t="s">
        <v>95</v>
      </c>
      <c r="B286">
        <v>2018</v>
      </c>
      <c r="C286">
        <v>6</v>
      </c>
      <c r="D286">
        <v>25</v>
      </c>
    </row>
    <row r="287" spans="1:4" x14ac:dyDescent="0.2">
      <c r="A287" s="1" t="s">
        <v>95</v>
      </c>
      <c r="B287">
        <v>2018</v>
      </c>
      <c r="C287">
        <v>7</v>
      </c>
      <c r="D287">
        <v>25</v>
      </c>
    </row>
    <row r="288" spans="1:4" x14ac:dyDescent="0.2">
      <c r="A288" s="1" t="s">
        <v>95</v>
      </c>
      <c r="B288">
        <v>2018</v>
      </c>
      <c r="C288">
        <v>8</v>
      </c>
      <c r="D288">
        <v>16</v>
      </c>
    </row>
    <row r="289" spans="1:4" x14ac:dyDescent="0.2">
      <c r="A289" s="1" t="s">
        <v>95</v>
      </c>
      <c r="B289">
        <v>2018</v>
      </c>
      <c r="C289">
        <v>9</v>
      </c>
      <c r="D289">
        <v>34</v>
      </c>
    </row>
    <row r="290" spans="1:4" x14ac:dyDescent="0.2">
      <c r="A290" s="1" t="s">
        <v>95</v>
      </c>
      <c r="B290">
        <v>2018</v>
      </c>
      <c r="C290">
        <v>10</v>
      </c>
      <c r="D290">
        <v>22</v>
      </c>
    </row>
    <row r="291" spans="1:4" x14ac:dyDescent="0.2">
      <c r="A291" s="1" t="s">
        <v>95</v>
      </c>
      <c r="B291">
        <v>2018</v>
      </c>
      <c r="C291">
        <v>11</v>
      </c>
      <c r="D291">
        <v>46</v>
      </c>
    </row>
    <row r="292" spans="1:4" x14ac:dyDescent="0.2">
      <c r="A292" s="1" t="s">
        <v>95</v>
      </c>
      <c r="B292">
        <v>2018</v>
      </c>
      <c r="C292">
        <v>12</v>
      </c>
      <c r="D292">
        <v>36</v>
      </c>
    </row>
    <row r="293" spans="1:4" x14ac:dyDescent="0.2">
      <c r="A293" s="1" t="s">
        <v>95</v>
      </c>
      <c r="B293">
        <v>2019</v>
      </c>
      <c r="C293">
        <v>1</v>
      </c>
      <c r="D293">
        <v>41</v>
      </c>
    </row>
    <row r="294" spans="1:4" x14ac:dyDescent="0.2">
      <c r="A294" s="1" t="s">
        <v>95</v>
      </c>
      <c r="B294">
        <v>2019</v>
      </c>
      <c r="C294">
        <v>2</v>
      </c>
      <c r="D294">
        <v>28</v>
      </c>
    </row>
    <row r="295" spans="1:4" x14ac:dyDescent="0.2">
      <c r="A295" s="1" t="s">
        <v>95</v>
      </c>
      <c r="B295">
        <v>2019</v>
      </c>
      <c r="C295">
        <v>3</v>
      </c>
      <c r="D295">
        <v>79</v>
      </c>
    </row>
    <row r="296" spans="1:4" x14ac:dyDescent="0.2">
      <c r="A296" s="1" t="s">
        <v>95</v>
      </c>
      <c r="B296">
        <v>2019</v>
      </c>
      <c r="C296">
        <v>4</v>
      </c>
      <c r="D296">
        <v>63</v>
      </c>
    </row>
    <row r="297" spans="1:4" x14ac:dyDescent="0.2">
      <c r="A297" s="1" t="s">
        <v>95</v>
      </c>
      <c r="B297">
        <v>2019</v>
      </c>
      <c r="C297">
        <v>5</v>
      </c>
      <c r="D297">
        <v>44</v>
      </c>
    </row>
    <row r="298" spans="1:4" x14ac:dyDescent="0.2">
      <c r="A298" s="1" t="s">
        <v>95</v>
      </c>
      <c r="B298">
        <v>2019</v>
      </c>
      <c r="C298">
        <v>6</v>
      </c>
      <c r="D298">
        <v>24</v>
      </c>
    </row>
    <row r="299" spans="1:4" x14ac:dyDescent="0.2">
      <c r="A299" s="1" t="s">
        <v>95</v>
      </c>
      <c r="B299">
        <v>2019</v>
      </c>
      <c r="C299">
        <v>7</v>
      </c>
      <c r="D299">
        <v>30</v>
      </c>
    </row>
    <row r="300" spans="1:4" x14ac:dyDescent="0.2">
      <c r="A300" s="1" t="s">
        <v>95</v>
      </c>
      <c r="B300">
        <v>2019</v>
      </c>
      <c r="C300">
        <v>8</v>
      </c>
      <c r="D300">
        <v>31</v>
      </c>
    </row>
    <row r="301" spans="1:4" x14ac:dyDescent="0.2">
      <c r="A301" s="1" t="s">
        <v>95</v>
      </c>
      <c r="B301">
        <v>2019</v>
      </c>
      <c r="C301">
        <v>9</v>
      </c>
      <c r="D301">
        <v>23</v>
      </c>
    </row>
    <row r="302" spans="1:4" x14ac:dyDescent="0.2">
      <c r="A302" s="1" t="s">
        <v>95</v>
      </c>
      <c r="B302">
        <v>2019</v>
      </c>
      <c r="C302">
        <v>10</v>
      </c>
      <c r="D302">
        <v>48</v>
      </c>
    </row>
    <row r="303" spans="1:4" x14ac:dyDescent="0.2">
      <c r="A303" s="1" t="s">
        <v>95</v>
      </c>
      <c r="B303">
        <v>2019</v>
      </c>
      <c r="C303">
        <v>11</v>
      </c>
      <c r="D303">
        <v>65</v>
      </c>
    </row>
    <row r="304" spans="1:4" x14ac:dyDescent="0.2">
      <c r="A304" s="1" t="s">
        <v>95</v>
      </c>
      <c r="B304">
        <v>2019</v>
      </c>
      <c r="C304">
        <v>12</v>
      </c>
      <c r="D304">
        <v>45</v>
      </c>
    </row>
    <row r="305" spans="1:4" x14ac:dyDescent="0.2">
      <c r="A305" s="1" t="s">
        <v>95</v>
      </c>
      <c r="B305">
        <v>2020</v>
      </c>
      <c r="C305">
        <v>1</v>
      </c>
      <c r="D305">
        <v>24</v>
      </c>
    </row>
    <row r="306" spans="1:4" x14ac:dyDescent="0.2">
      <c r="A306" s="1" t="s">
        <v>95</v>
      </c>
      <c r="B306">
        <v>2020</v>
      </c>
      <c r="C306">
        <v>2</v>
      </c>
      <c r="D306">
        <v>12</v>
      </c>
    </row>
    <row r="307" spans="1:4" x14ac:dyDescent="0.2">
      <c r="A307" s="1" t="s">
        <v>95</v>
      </c>
      <c r="B307">
        <v>2020</v>
      </c>
      <c r="C307">
        <v>3</v>
      </c>
      <c r="D307">
        <v>21</v>
      </c>
    </row>
    <row r="308" spans="1:4" x14ac:dyDescent="0.2">
      <c r="A308" s="1" t="s">
        <v>96</v>
      </c>
      <c r="B308">
        <v>2016</v>
      </c>
      <c r="C308">
        <v>1</v>
      </c>
      <c r="D308">
        <v>50</v>
      </c>
    </row>
    <row r="309" spans="1:4" x14ac:dyDescent="0.2">
      <c r="A309" s="1" t="s">
        <v>96</v>
      </c>
      <c r="B309">
        <v>2016</v>
      </c>
      <c r="C309">
        <v>2</v>
      </c>
      <c r="D309">
        <v>39</v>
      </c>
    </row>
    <row r="310" spans="1:4" x14ac:dyDescent="0.2">
      <c r="A310" s="1" t="s">
        <v>96</v>
      </c>
      <c r="B310">
        <v>2016</v>
      </c>
      <c r="C310">
        <v>3</v>
      </c>
      <c r="D310">
        <v>33</v>
      </c>
    </row>
    <row r="311" spans="1:4" x14ac:dyDescent="0.2">
      <c r="A311" s="1" t="s">
        <v>96</v>
      </c>
      <c r="B311">
        <v>2016</v>
      </c>
      <c r="C311">
        <v>4</v>
      </c>
      <c r="D311">
        <v>47</v>
      </c>
    </row>
    <row r="312" spans="1:4" x14ac:dyDescent="0.2">
      <c r="A312" s="1" t="s">
        <v>96</v>
      </c>
      <c r="B312">
        <v>2016</v>
      </c>
      <c r="C312">
        <v>5</v>
      </c>
      <c r="D312">
        <v>32</v>
      </c>
    </row>
    <row r="313" spans="1:4" x14ac:dyDescent="0.2">
      <c r="A313" s="1" t="s">
        <v>96</v>
      </c>
      <c r="B313">
        <v>2016</v>
      </c>
      <c r="C313">
        <v>6</v>
      </c>
      <c r="D313">
        <v>26</v>
      </c>
    </row>
    <row r="314" spans="1:4" x14ac:dyDescent="0.2">
      <c r="A314" s="1" t="s">
        <v>96</v>
      </c>
      <c r="B314">
        <v>2016</v>
      </c>
      <c r="C314">
        <v>7</v>
      </c>
      <c r="D314">
        <v>28</v>
      </c>
    </row>
    <row r="315" spans="1:4" x14ac:dyDescent="0.2">
      <c r="A315" s="1" t="s">
        <v>96</v>
      </c>
      <c r="B315">
        <v>2016</v>
      </c>
      <c r="C315">
        <v>8</v>
      </c>
      <c r="D315">
        <v>25</v>
      </c>
    </row>
    <row r="316" spans="1:4" x14ac:dyDescent="0.2">
      <c r="A316" s="1" t="s">
        <v>96</v>
      </c>
      <c r="B316">
        <v>2016</v>
      </c>
      <c r="C316">
        <v>9</v>
      </c>
      <c r="D316">
        <v>23</v>
      </c>
    </row>
    <row r="317" spans="1:4" x14ac:dyDescent="0.2">
      <c r="A317" s="1" t="s">
        <v>96</v>
      </c>
      <c r="B317">
        <v>2016</v>
      </c>
      <c r="C317">
        <v>10</v>
      </c>
      <c r="D317">
        <v>23</v>
      </c>
    </row>
    <row r="318" spans="1:4" x14ac:dyDescent="0.2">
      <c r="A318" s="1" t="s">
        <v>96</v>
      </c>
      <c r="B318">
        <v>2016</v>
      </c>
      <c r="C318">
        <v>11</v>
      </c>
      <c r="D318">
        <v>47</v>
      </c>
    </row>
    <row r="319" spans="1:4" x14ac:dyDescent="0.2">
      <c r="A319" s="1" t="s">
        <v>96</v>
      </c>
      <c r="B319">
        <v>2016</v>
      </c>
      <c r="C319">
        <v>12</v>
      </c>
      <c r="D319">
        <v>35</v>
      </c>
    </row>
    <row r="320" spans="1:4" x14ac:dyDescent="0.2">
      <c r="A320" s="1" t="s">
        <v>96</v>
      </c>
      <c r="B320">
        <v>2017</v>
      </c>
      <c r="C320">
        <v>1</v>
      </c>
      <c r="D320">
        <v>24</v>
      </c>
    </row>
    <row r="321" spans="1:4" x14ac:dyDescent="0.2">
      <c r="A321" s="1" t="s">
        <v>96</v>
      </c>
      <c r="B321">
        <v>2017</v>
      </c>
      <c r="C321">
        <v>2</v>
      </c>
      <c r="D321">
        <v>18</v>
      </c>
    </row>
    <row r="322" spans="1:4" x14ac:dyDescent="0.2">
      <c r="A322" s="1" t="s">
        <v>96</v>
      </c>
      <c r="B322">
        <v>2017</v>
      </c>
      <c r="C322">
        <v>3</v>
      </c>
      <c r="D322">
        <v>30</v>
      </c>
    </row>
    <row r="323" spans="1:4" x14ac:dyDescent="0.2">
      <c r="A323" s="1" t="s">
        <v>96</v>
      </c>
      <c r="B323">
        <v>2017</v>
      </c>
      <c r="C323">
        <v>4</v>
      </c>
      <c r="D323">
        <v>37</v>
      </c>
    </row>
    <row r="324" spans="1:4" x14ac:dyDescent="0.2">
      <c r="A324" s="1" t="s">
        <v>96</v>
      </c>
      <c r="B324">
        <v>2017</v>
      </c>
      <c r="C324">
        <v>5</v>
      </c>
      <c r="D324">
        <v>23</v>
      </c>
    </row>
    <row r="325" spans="1:4" x14ac:dyDescent="0.2">
      <c r="A325" s="1" t="s">
        <v>96</v>
      </c>
      <c r="B325">
        <v>2017</v>
      </c>
      <c r="C325">
        <v>6</v>
      </c>
      <c r="D325">
        <v>29</v>
      </c>
    </row>
    <row r="326" spans="1:4" x14ac:dyDescent="0.2">
      <c r="A326" s="1" t="s">
        <v>96</v>
      </c>
      <c r="B326">
        <v>2017</v>
      </c>
      <c r="C326">
        <v>7</v>
      </c>
      <c r="D326">
        <v>27</v>
      </c>
    </row>
    <row r="327" spans="1:4" x14ac:dyDescent="0.2">
      <c r="A327" s="1" t="s">
        <v>96</v>
      </c>
      <c r="B327">
        <v>2017</v>
      </c>
      <c r="C327">
        <v>8</v>
      </c>
      <c r="D327">
        <v>23</v>
      </c>
    </row>
    <row r="328" spans="1:4" x14ac:dyDescent="0.2">
      <c r="A328" s="1" t="s">
        <v>96</v>
      </c>
      <c r="B328">
        <v>2017</v>
      </c>
      <c r="C328">
        <v>9</v>
      </c>
      <c r="D328">
        <v>33</v>
      </c>
    </row>
    <row r="329" spans="1:4" x14ac:dyDescent="0.2">
      <c r="A329" s="1" t="s">
        <v>96</v>
      </c>
      <c r="B329">
        <v>2017</v>
      </c>
      <c r="C329">
        <v>10</v>
      </c>
      <c r="D329">
        <v>41</v>
      </c>
    </row>
    <row r="330" spans="1:4" x14ac:dyDescent="0.2">
      <c r="A330" s="1" t="s">
        <v>96</v>
      </c>
      <c r="B330">
        <v>2017</v>
      </c>
      <c r="C330">
        <v>11</v>
      </c>
      <c r="D330">
        <v>53</v>
      </c>
    </row>
    <row r="331" spans="1:4" x14ac:dyDescent="0.2">
      <c r="A331" s="1" t="s">
        <v>96</v>
      </c>
      <c r="B331">
        <v>2017</v>
      </c>
      <c r="C331">
        <v>12</v>
      </c>
      <c r="D331">
        <v>82</v>
      </c>
    </row>
    <row r="332" spans="1:4" x14ac:dyDescent="0.2">
      <c r="A332" s="1" t="s">
        <v>96</v>
      </c>
      <c r="B332">
        <v>2018</v>
      </c>
      <c r="C332">
        <v>1</v>
      </c>
      <c r="D332">
        <v>29</v>
      </c>
    </row>
    <row r="333" spans="1:4" x14ac:dyDescent="0.2">
      <c r="A333" s="1" t="s">
        <v>96</v>
      </c>
      <c r="B333">
        <v>2018</v>
      </c>
      <c r="C333">
        <v>2</v>
      </c>
      <c r="D333">
        <v>41</v>
      </c>
    </row>
    <row r="334" spans="1:4" x14ac:dyDescent="0.2">
      <c r="A334" s="1" t="s">
        <v>96</v>
      </c>
      <c r="B334">
        <v>2018</v>
      </c>
      <c r="C334">
        <v>3</v>
      </c>
      <c r="D334">
        <v>43</v>
      </c>
    </row>
    <row r="335" spans="1:4" x14ac:dyDescent="0.2">
      <c r="A335" s="1" t="s">
        <v>96</v>
      </c>
      <c r="B335">
        <v>2018</v>
      </c>
      <c r="C335">
        <v>4</v>
      </c>
      <c r="D335">
        <v>32</v>
      </c>
    </row>
    <row r="336" spans="1:4" x14ac:dyDescent="0.2">
      <c r="A336" s="1" t="s">
        <v>96</v>
      </c>
      <c r="B336">
        <v>2018</v>
      </c>
      <c r="C336">
        <v>5</v>
      </c>
      <c r="D336">
        <v>55</v>
      </c>
    </row>
    <row r="337" spans="1:4" x14ac:dyDescent="0.2">
      <c r="A337" s="1" t="s">
        <v>96</v>
      </c>
      <c r="B337">
        <v>2018</v>
      </c>
      <c r="C337">
        <v>6</v>
      </c>
      <c r="D337">
        <v>42</v>
      </c>
    </row>
    <row r="338" spans="1:4" x14ac:dyDescent="0.2">
      <c r="A338" s="1" t="s">
        <v>96</v>
      </c>
      <c r="B338">
        <v>2018</v>
      </c>
      <c r="C338">
        <v>7</v>
      </c>
      <c r="D338">
        <v>49</v>
      </c>
    </row>
    <row r="339" spans="1:4" x14ac:dyDescent="0.2">
      <c r="A339" s="1" t="s">
        <v>96</v>
      </c>
      <c r="B339">
        <v>2018</v>
      </c>
      <c r="C339">
        <v>8</v>
      </c>
      <c r="D339">
        <v>32</v>
      </c>
    </row>
    <row r="340" spans="1:4" x14ac:dyDescent="0.2">
      <c r="A340" s="1" t="s">
        <v>96</v>
      </c>
      <c r="B340">
        <v>2018</v>
      </c>
      <c r="C340">
        <v>9</v>
      </c>
      <c r="D340">
        <v>36</v>
      </c>
    </row>
    <row r="341" spans="1:4" x14ac:dyDescent="0.2">
      <c r="A341" s="1" t="s">
        <v>96</v>
      </c>
      <c r="B341">
        <v>2018</v>
      </c>
      <c r="C341">
        <v>10</v>
      </c>
      <c r="D341">
        <v>48</v>
      </c>
    </row>
    <row r="342" spans="1:4" x14ac:dyDescent="0.2">
      <c r="A342" s="1" t="s">
        <v>96</v>
      </c>
      <c r="B342">
        <v>2018</v>
      </c>
      <c r="C342">
        <v>11</v>
      </c>
      <c r="D342">
        <v>67</v>
      </c>
    </row>
    <row r="343" spans="1:4" x14ac:dyDescent="0.2">
      <c r="A343" s="1" t="s">
        <v>96</v>
      </c>
      <c r="B343">
        <v>2018</v>
      </c>
      <c r="C343">
        <v>12</v>
      </c>
      <c r="D343">
        <v>57</v>
      </c>
    </row>
    <row r="344" spans="1:4" x14ac:dyDescent="0.2">
      <c r="A344" s="1" t="s">
        <v>96</v>
      </c>
      <c r="B344">
        <v>2019</v>
      </c>
      <c r="C344">
        <v>1</v>
      </c>
      <c r="D344">
        <v>45</v>
      </c>
    </row>
    <row r="345" spans="1:4" x14ac:dyDescent="0.2">
      <c r="A345" s="1" t="s">
        <v>96</v>
      </c>
      <c r="B345">
        <v>2019</v>
      </c>
      <c r="C345">
        <v>2</v>
      </c>
      <c r="D345">
        <v>33</v>
      </c>
    </row>
    <row r="346" spans="1:4" x14ac:dyDescent="0.2">
      <c r="A346" s="1" t="s">
        <v>96</v>
      </c>
      <c r="B346">
        <v>2019</v>
      </c>
      <c r="C346">
        <v>3</v>
      </c>
      <c r="D346">
        <v>53</v>
      </c>
    </row>
    <row r="347" spans="1:4" x14ac:dyDescent="0.2">
      <c r="A347" s="1" t="s">
        <v>96</v>
      </c>
      <c r="B347">
        <v>2019</v>
      </c>
      <c r="C347">
        <v>4</v>
      </c>
      <c r="D347">
        <v>68</v>
      </c>
    </row>
    <row r="348" spans="1:4" x14ac:dyDescent="0.2">
      <c r="A348" s="1" t="s">
        <v>96</v>
      </c>
      <c r="B348">
        <v>2019</v>
      </c>
      <c r="C348">
        <v>5</v>
      </c>
      <c r="D348">
        <v>58</v>
      </c>
    </row>
    <row r="349" spans="1:4" x14ac:dyDescent="0.2">
      <c r="A349" s="1" t="s">
        <v>96</v>
      </c>
      <c r="B349">
        <v>2019</v>
      </c>
      <c r="C349">
        <v>6</v>
      </c>
      <c r="D349">
        <v>32</v>
      </c>
    </row>
    <row r="350" spans="1:4" x14ac:dyDescent="0.2">
      <c r="A350" s="1" t="s">
        <v>96</v>
      </c>
      <c r="B350">
        <v>2019</v>
      </c>
      <c r="C350">
        <v>7</v>
      </c>
      <c r="D350">
        <v>41</v>
      </c>
    </row>
    <row r="351" spans="1:4" x14ac:dyDescent="0.2">
      <c r="A351" s="1" t="s">
        <v>96</v>
      </c>
      <c r="B351">
        <v>2019</v>
      </c>
      <c r="C351">
        <v>8</v>
      </c>
      <c r="D351">
        <v>20</v>
      </c>
    </row>
    <row r="352" spans="1:4" x14ac:dyDescent="0.2">
      <c r="A352" s="1" t="s">
        <v>96</v>
      </c>
      <c r="B352">
        <v>2019</v>
      </c>
      <c r="C352">
        <v>9</v>
      </c>
      <c r="D352">
        <v>35</v>
      </c>
    </row>
    <row r="353" spans="1:4" x14ac:dyDescent="0.2">
      <c r="A353" s="1" t="s">
        <v>96</v>
      </c>
      <c r="B353">
        <v>2019</v>
      </c>
      <c r="C353">
        <v>10</v>
      </c>
      <c r="D353">
        <v>62</v>
      </c>
    </row>
    <row r="354" spans="1:4" x14ac:dyDescent="0.2">
      <c r="A354" s="1" t="s">
        <v>96</v>
      </c>
      <c r="B354">
        <v>2019</v>
      </c>
      <c r="C354">
        <v>11</v>
      </c>
      <c r="D354">
        <v>75</v>
      </c>
    </row>
    <row r="355" spans="1:4" x14ac:dyDescent="0.2">
      <c r="A355" s="1" t="s">
        <v>96</v>
      </c>
      <c r="B355">
        <v>2019</v>
      </c>
      <c r="C355">
        <v>12</v>
      </c>
      <c r="D355">
        <v>41</v>
      </c>
    </row>
    <row r="356" spans="1:4" x14ac:dyDescent="0.2">
      <c r="A356" s="1" t="s">
        <v>96</v>
      </c>
      <c r="B356">
        <v>2020</v>
      </c>
      <c r="C356">
        <v>1</v>
      </c>
      <c r="D356">
        <v>45</v>
      </c>
    </row>
    <row r="357" spans="1:4" x14ac:dyDescent="0.2">
      <c r="A357" s="1" t="s">
        <v>96</v>
      </c>
      <c r="B357">
        <v>2020</v>
      </c>
      <c r="C357">
        <v>2</v>
      </c>
      <c r="D357">
        <v>30</v>
      </c>
    </row>
    <row r="358" spans="1:4" x14ac:dyDescent="0.2">
      <c r="A358" s="1" t="s">
        <v>96</v>
      </c>
      <c r="B358">
        <v>2020</v>
      </c>
      <c r="C358">
        <v>3</v>
      </c>
      <c r="D358">
        <v>14</v>
      </c>
    </row>
    <row r="359" spans="1:4" x14ac:dyDescent="0.2">
      <c r="A359" s="1" t="s">
        <v>97</v>
      </c>
      <c r="B359">
        <v>2016</v>
      </c>
      <c r="C359">
        <v>1</v>
      </c>
      <c r="D359">
        <v>0</v>
      </c>
    </row>
    <row r="360" spans="1:4" x14ac:dyDescent="0.2">
      <c r="A360" s="1" t="s">
        <v>97</v>
      </c>
      <c r="B360">
        <v>2016</v>
      </c>
      <c r="C360">
        <v>2</v>
      </c>
      <c r="D360">
        <v>2</v>
      </c>
    </row>
    <row r="361" spans="1:4" x14ac:dyDescent="0.2">
      <c r="A361" s="1" t="s">
        <v>97</v>
      </c>
      <c r="B361">
        <v>2016</v>
      </c>
      <c r="C361">
        <v>3</v>
      </c>
      <c r="D361">
        <v>1</v>
      </c>
    </row>
    <row r="362" spans="1:4" x14ac:dyDescent="0.2">
      <c r="A362" s="1" t="s">
        <v>97</v>
      </c>
      <c r="B362">
        <v>2016</v>
      </c>
      <c r="C362">
        <v>4</v>
      </c>
      <c r="D362">
        <v>1</v>
      </c>
    </row>
    <row r="363" spans="1:4" x14ac:dyDescent="0.2">
      <c r="A363" s="1" t="s">
        <v>97</v>
      </c>
      <c r="B363">
        <v>2016</v>
      </c>
      <c r="C363">
        <v>5</v>
      </c>
      <c r="D363">
        <v>0</v>
      </c>
    </row>
    <row r="364" spans="1:4" x14ac:dyDescent="0.2">
      <c r="A364" s="1" t="s">
        <v>97</v>
      </c>
      <c r="B364">
        <v>2016</v>
      </c>
      <c r="C364">
        <v>6</v>
      </c>
      <c r="D364">
        <v>2</v>
      </c>
    </row>
    <row r="365" spans="1:4" x14ac:dyDescent="0.2">
      <c r="A365" s="1" t="s">
        <v>97</v>
      </c>
      <c r="B365">
        <v>2016</v>
      </c>
      <c r="C365">
        <v>7</v>
      </c>
      <c r="D365">
        <v>2</v>
      </c>
    </row>
    <row r="366" spans="1:4" x14ac:dyDescent="0.2">
      <c r="A366" s="1" t="s">
        <v>97</v>
      </c>
      <c r="B366">
        <v>2016</v>
      </c>
      <c r="C366">
        <v>8</v>
      </c>
      <c r="D366">
        <v>1</v>
      </c>
    </row>
    <row r="367" spans="1:4" x14ac:dyDescent="0.2">
      <c r="A367" s="1" t="s">
        <v>97</v>
      </c>
      <c r="B367">
        <v>2016</v>
      </c>
      <c r="C367">
        <v>9</v>
      </c>
      <c r="D367">
        <v>3</v>
      </c>
    </row>
    <row r="368" spans="1:4" x14ac:dyDescent="0.2">
      <c r="A368" s="1" t="s">
        <v>97</v>
      </c>
      <c r="B368">
        <v>2016</v>
      </c>
      <c r="C368">
        <v>10</v>
      </c>
      <c r="D368">
        <v>0</v>
      </c>
    </row>
    <row r="369" spans="1:4" x14ac:dyDescent="0.2">
      <c r="A369" s="1" t="s">
        <v>97</v>
      </c>
      <c r="B369">
        <v>2016</v>
      </c>
      <c r="C369">
        <v>11</v>
      </c>
      <c r="D369">
        <v>1</v>
      </c>
    </row>
    <row r="370" spans="1:4" x14ac:dyDescent="0.2">
      <c r="A370" s="1" t="s">
        <v>97</v>
      </c>
      <c r="B370">
        <v>2016</v>
      </c>
      <c r="C370">
        <v>12</v>
      </c>
      <c r="D370">
        <v>1</v>
      </c>
    </row>
    <row r="371" spans="1:4" x14ac:dyDescent="0.2">
      <c r="A371" s="1" t="s">
        <v>97</v>
      </c>
      <c r="B371">
        <v>2017</v>
      </c>
      <c r="C371">
        <v>1</v>
      </c>
      <c r="D371">
        <v>2</v>
      </c>
    </row>
    <row r="372" spans="1:4" x14ac:dyDescent="0.2">
      <c r="A372" s="1" t="s">
        <v>97</v>
      </c>
      <c r="B372">
        <v>2017</v>
      </c>
      <c r="C372">
        <v>2</v>
      </c>
      <c r="D372">
        <v>0</v>
      </c>
    </row>
    <row r="373" spans="1:4" x14ac:dyDescent="0.2">
      <c r="A373" s="1" t="s">
        <v>97</v>
      </c>
      <c r="B373">
        <v>2017</v>
      </c>
      <c r="C373">
        <v>3</v>
      </c>
      <c r="D373">
        <v>1</v>
      </c>
    </row>
    <row r="374" spans="1:4" x14ac:dyDescent="0.2">
      <c r="A374" s="1" t="s">
        <v>97</v>
      </c>
      <c r="B374">
        <v>2017</v>
      </c>
      <c r="C374">
        <v>4</v>
      </c>
      <c r="D374">
        <v>3</v>
      </c>
    </row>
    <row r="375" spans="1:4" x14ac:dyDescent="0.2">
      <c r="A375" s="1" t="s">
        <v>97</v>
      </c>
      <c r="B375">
        <v>2017</v>
      </c>
      <c r="C375">
        <v>5</v>
      </c>
      <c r="D375">
        <v>1</v>
      </c>
    </row>
    <row r="376" spans="1:4" x14ac:dyDescent="0.2">
      <c r="A376" s="1" t="s">
        <v>97</v>
      </c>
      <c r="B376">
        <v>2017</v>
      </c>
      <c r="C376">
        <v>6</v>
      </c>
      <c r="D376">
        <v>1</v>
      </c>
    </row>
    <row r="377" spans="1:4" x14ac:dyDescent="0.2">
      <c r="A377" s="1" t="s">
        <v>97</v>
      </c>
      <c r="B377">
        <v>2017</v>
      </c>
      <c r="C377">
        <v>7</v>
      </c>
      <c r="D377">
        <v>0</v>
      </c>
    </row>
    <row r="378" spans="1:4" x14ac:dyDescent="0.2">
      <c r="A378" s="1" t="s">
        <v>97</v>
      </c>
      <c r="B378">
        <v>2017</v>
      </c>
      <c r="C378">
        <v>8</v>
      </c>
      <c r="D378">
        <v>0</v>
      </c>
    </row>
    <row r="379" spans="1:4" x14ac:dyDescent="0.2">
      <c r="A379" s="1" t="s">
        <v>97</v>
      </c>
      <c r="B379">
        <v>2017</v>
      </c>
      <c r="C379">
        <v>9</v>
      </c>
      <c r="D379">
        <v>1</v>
      </c>
    </row>
    <row r="380" spans="1:4" x14ac:dyDescent="0.2">
      <c r="A380" s="1" t="s">
        <v>97</v>
      </c>
      <c r="B380">
        <v>2017</v>
      </c>
      <c r="C380">
        <v>10</v>
      </c>
      <c r="D380">
        <v>1</v>
      </c>
    </row>
    <row r="381" spans="1:4" x14ac:dyDescent="0.2">
      <c r="A381" s="1" t="s">
        <v>97</v>
      </c>
      <c r="B381">
        <v>2017</v>
      </c>
      <c r="C381">
        <v>11</v>
      </c>
      <c r="D381">
        <v>0</v>
      </c>
    </row>
    <row r="382" spans="1:4" x14ac:dyDescent="0.2">
      <c r="A382" s="1" t="s">
        <v>97</v>
      </c>
      <c r="B382">
        <v>2017</v>
      </c>
      <c r="C382">
        <v>12</v>
      </c>
      <c r="D382">
        <v>1</v>
      </c>
    </row>
    <row r="383" spans="1:4" x14ac:dyDescent="0.2">
      <c r="A383" s="1" t="s">
        <v>97</v>
      </c>
      <c r="B383">
        <v>2018</v>
      </c>
      <c r="C383">
        <v>1</v>
      </c>
      <c r="D383">
        <v>5</v>
      </c>
    </row>
    <row r="384" spans="1:4" x14ac:dyDescent="0.2">
      <c r="A384" s="1" t="s">
        <v>97</v>
      </c>
      <c r="B384">
        <v>2018</v>
      </c>
      <c r="C384">
        <v>2</v>
      </c>
      <c r="D384">
        <v>4</v>
      </c>
    </row>
    <row r="385" spans="1:4" x14ac:dyDescent="0.2">
      <c r="A385" s="1" t="s">
        <v>97</v>
      </c>
      <c r="B385">
        <v>2018</v>
      </c>
      <c r="C385">
        <v>3</v>
      </c>
      <c r="D385">
        <v>4</v>
      </c>
    </row>
    <row r="386" spans="1:4" x14ac:dyDescent="0.2">
      <c r="A386" s="1" t="s">
        <v>97</v>
      </c>
      <c r="B386">
        <v>2018</v>
      </c>
      <c r="C386">
        <v>4</v>
      </c>
      <c r="D386">
        <v>1</v>
      </c>
    </row>
    <row r="387" spans="1:4" x14ac:dyDescent="0.2">
      <c r="A387" s="1" t="s">
        <v>97</v>
      </c>
      <c r="B387">
        <v>2018</v>
      </c>
      <c r="C387">
        <v>5</v>
      </c>
      <c r="D387">
        <v>4</v>
      </c>
    </row>
    <row r="388" spans="1:4" x14ac:dyDescent="0.2">
      <c r="A388" s="1" t="s">
        <v>97</v>
      </c>
      <c r="B388">
        <v>2018</v>
      </c>
      <c r="C388">
        <v>6</v>
      </c>
      <c r="D388">
        <v>0</v>
      </c>
    </row>
    <row r="389" spans="1:4" x14ac:dyDescent="0.2">
      <c r="A389" s="1" t="s">
        <v>97</v>
      </c>
      <c r="B389">
        <v>2018</v>
      </c>
      <c r="C389">
        <v>7</v>
      </c>
      <c r="D389">
        <v>3</v>
      </c>
    </row>
    <row r="390" spans="1:4" x14ac:dyDescent="0.2">
      <c r="A390" s="1" t="s">
        <v>97</v>
      </c>
      <c r="B390">
        <v>2018</v>
      </c>
      <c r="C390">
        <v>8</v>
      </c>
      <c r="D390">
        <v>0</v>
      </c>
    </row>
    <row r="391" spans="1:4" x14ac:dyDescent="0.2">
      <c r="A391" s="1" t="s">
        <v>97</v>
      </c>
      <c r="B391">
        <v>2018</v>
      </c>
      <c r="C391">
        <v>9</v>
      </c>
      <c r="D391">
        <v>3</v>
      </c>
    </row>
    <row r="392" spans="1:4" x14ac:dyDescent="0.2">
      <c r="A392" s="1" t="s">
        <v>97</v>
      </c>
      <c r="B392">
        <v>2018</v>
      </c>
      <c r="C392">
        <v>10</v>
      </c>
      <c r="D392">
        <v>4</v>
      </c>
    </row>
    <row r="393" spans="1:4" x14ac:dyDescent="0.2">
      <c r="A393" s="1" t="s">
        <v>97</v>
      </c>
      <c r="B393">
        <v>2018</v>
      </c>
      <c r="C393">
        <v>11</v>
      </c>
      <c r="D393">
        <v>1</v>
      </c>
    </row>
    <row r="394" spans="1:4" x14ac:dyDescent="0.2">
      <c r="A394" s="1" t="s">
        <v>97</v>
      </c>
      <c r="B394">
        <v>2018</v>
      </c>
      <c r="C394">
        <v>12</v>
      </c>
      <c r="D394">
        <v>1</v>
      </c>
    </row>
    <row r="395" spans="1:4" x14ac:dyDescent="0.2">
      <c r="A395" s="1" t="s">
        <v>97</v>
      </c>
      <c r="B395">
        <v>2019</v>
      </c>
      <c r="C395">
        <v>1</v>
      </c>
      <c r="D395">
        <v>3</v>
      </c>
    </row>
    <row r="396" spans="1:4" x14ac:dyDescent="0.2">
      <c r="A396" s="1" t="s">
        <v>97</v>
      </c>
      <c r="B396">
        <v>2019</v>
      </c>
      <c r="C396">
        <v>2</v>
      </c>
      <c r="D396">
        <v>1</v>
      </c>
    </row>
    <row r="397" spans="1:4" x14ac:dyDescent="0.2">
      <c r="A397" s="1" t="s">
        <v>97</v>
      </c>
      <c r="B397">
        <v>2019</v>
      </c>
      <c r="C397">
        <v>3</v>
      </c>
      <c r="D397">
        <v>0</v>
      </c>
    </row>
    <row r="398" spans="1:4" x14ac:dyDescent="0.2">
      <c r="A398" s="1" t="s">
        <v>97</v>
      </c>
      <c r="B398">
        <v>2019</v>
      </c>
      <c r="C398">
        <v>4</v>
      </c>
      <c r="D398">
        <v>1</v>
      </c>
    </row>
    <row r="399" spans="1:4" x14ac:dyDescent="0.2">
      <c r="A399" s="1" t="s">
        <v>97</v>
      </c>
      <c r="B399">
        <v>2019</v>
      </c>
      <c r="C399">
        <v>5</v>
      </c>
      <c r="D399">
        <v>5</v>
      </c>
    </row>
    <row r="400" spans="1:4" x14ac:dyDescent="0.2">
      <c r="A400" s="1" t="s">
        <v>97</v>
      </c>
      <c r="B400">
        <v>2019</v>
      </c>
      <c r="C400">
        <v>6</v>
      </c>
      <c r="D400">
        <v>0</v>
      </c>
    </row>
    <row r="401" spans="1:4" x14ac:dyDescent="0.2">
      <c r="A401" s="1" t="s">
        <v>97</v>
      </c>
      <c r="B401">
        <v>2019</v>
      </c>
      <c r="C401">
        <v>7</v>
      </c>
      <c r="D401">
        <v>2</v>
      </c>
    </row>
    <row r="402" spans="1:4" x14ac:dyDescent="0.2">
      <c r="A402" s="1" t="s">
        <v>97</v>
      </c>
      <c r="B402">
        <v>2019</v>
      </c>
      <c r="C402">
        <v>8</v>
      </c>
      <c r="D402">
        <v>0</v>
      </c>
    </row>
    <row r="403" spans="1:4" x14ac:dyDescent="0.2">
      <c r="A403" s="1" t="s">
        <v>97</v>
      </c>
      <c r="B403">
        <v>2019</v>
      </c>
      <c r="C403">
        <v>9</v>
      </c>
      <c r="D403">
        <v>1</v>
      </c>
    </row>
    <row r="404" spans="1:4" x14ac:dyDescent="0.2">
      <c r="A404" s="1" t="s">
        <v>97</v>
      </c>
      <c r="B404">
        <v>2019</v>
      </c>
      <c r="C404">
        <v>10</v>
      </c>
      <c r="D404">
        <v>2</v>
      </c>
    </row>
    <row r="405" spans="1:4" x14ac:dyDescent="0.2">
      <c r="A405" s="1" t="s">
        <v>97</v>
      </c>
      <c r="B405">
        <v>2019</v>
      </c>
      <c r="C405">
        <v>11</v>
      </c>
      <c r="D405">
        <v>7</v>
      </c>
    </row>
    <row r="406" spans="1:4" x14ac:dyDescent="0.2">
      <c r="A406" s="1" t="s">
        <v>97</v>
      </c>
      <c r="B406">
        <v>2019</v>
      </c>
      <c r="C406">
        <v>12</v>
      </c>
      <c r="D406">
        <v>4</v>
      </c>
    </row>
    <row r="407" spans="1:4" x14ac:dyDescent="0.2">
      <c r="A407" s="1" t="s">
        <v>97</v>
      </c>
      <c r="B407">
        <v>2020</v>
      </c>
      <c r="C407">
        <v>1</v>
      </c>
      <c r="D407">
        <v>0</v>
      </c>
    </row>
    <row r="408" spans="1:4" x14ac:dyDescent="0.2">
      <c r="A408" s="1" t="s">
        <v>97</v>
      </c>
      <c r="B408">
        <v>2020</v>
      </c>
      <c r="C408">
        <v>2</v>
      </c>
      <c r="D408">
        <v>0</v>
      </c>
    </row>
    <row r="409" spans="1:4" x14ac:dyDescent="0.2">
      <c r="A409" s="1" t="s">
        <v>97</v>
      </c>
      <c r="B409">
        <v>2020</v>
      </c>
      <c r="C409">
        <v>3</v>
      </c>
      <c r="D409">
        <v>0</v>
      </c>
    </row>
    <row r="410" spans="1:4" x14ac:dyDescent="0.2">
      <c r="A410" s="1" t="s">
        <v>98</v>
      </c>
      <c r="B410">
        <v>2016</v>
      </c>
      <c r="C410">
        <v>1</v>
      </c>
      <c r="D410">
        <v>50</v>
      </c>
    </row>
    <row r="411" spans="1:4" x14ac:dyDescent="0.2">
      <c r="A411" s="1" t="s">
        <v>98</v>
      </c>
      <c r="B411">
        <v>2016</v>
      </c>
      <c r="C411">
        <v>2</v>
      </c>
      <c r="D411">
        <v>37</v>
      </c>
    </row>
    <row r="412" spans="1:4" x14ac:dyDescent="0.2">
      <c r="A412" s="1" t="s">
        <v>98</v>
      </c>
      <c r="B412">
        <v>2016</v>
      </c>
      <c r="C412">
        <v>3</v>
      </c>
      <c r="D412">
        <v>32</v>
      </c>
    </row>
    <row r="413" spans="1:4" x14ac:dyDescent="0.2">
      <c r="A413" s="1" t="s">
        <v>98</v>
      </c>
      <c r="B413">
        <v>2016</v>
      </c>
      <c r="C413">
        <v>4</v>
      </c>
      <c r="D413">
        <v>46</v>
      </c>
    </row>
    <row r="414" spans="1:4" x14ac:dyDescent="0.2">
      <c r="A414" s="1" t="s">
        <v>98</v>
      </c>
      <c r="B414">
        <v>2016</v>
      </c>
      <c r="C414">
        <v>5</v>
      </c>
      <c r="D414">
        <v>32</v>
      </c>
    </row>
    <row r="415" spans="1:4" x14ac:dyDescent="0.2">
      <c r="A415" s="1" t="s">
        <v>98</v>
      </c>
      <c r="B415">
        <v>2016</v>
      </c>
      <c r="C415">
        <v>6</v>
      </c>
      <c r="D415">
        <v>24</v>
      </c>
    </row>
    <row r="416" spans="1:4" x14ac:dyDescent="0.2">
      <c r="A416" s="1" t="s">
        <v>98</v>
      </c>
      <c r="B416">
        <v>2016</v>
      </c>
      <c r="C416">
        <v>7</v>
      </c>
      <c r="D416">
        <v>26</v>
      </c>
    </row>
    <row r="417" spans="1:4" x14ac:dyDescent="0.2">
      <c r="A417" s="1" t="s">
        <v>98</v>
      </c>
      <c r="B417">
        <v>2016</v>
      </c>
      <c r="C417">
        <v>8</v>
      </c>
      <c r="D417">
        <v>24</v>
      </c>
    </row>
    <row r="418" spans="1:4" x14ac:dyDescent="0.2">
      <c r="A418" s="1" t="s">
        <v>98</v>
      </c>
      <c r="B418">
        <v>2016</v>
      </c>
      <c r="C418">
        <v>9</v>
      </c>
      <c r="D418">
        <v>20</v>
      </c>
    </row>
    <row r="419" spans="1:4" x14ac:dyDescent="0.2">
      <c r="A419" s="1" t="s">
        <v>98</v>
      </c>
      <c r="B419">
        <v>2016</v>
      </c>
      <c r="C419">
        <v>10</v>
      </c>
      <c r="D419">
        <v>23</v>
      </c>
    </row>
    <row r="420" spans="1:4" x14ac:dyDescent="0.2">
      <c r="A420" s="1" t="s">
        <v>98</v>
      </c>
      <c r="B420">
        <v>2016</v>
      </c>
      <c r="C420">
        <v>11</v>
      </c>
      <c r="D420">
        <v>46</v>
      </c>
    </row>
    <row r="421" spans="1:4" x14ac:dyDescent="0.2">
      <c r="A421" s="1" t="s">
        <v>98</v>
      </c>
      <c r="B421">
        <v>2016</v>
      </c>
      <c r="C421">
        <v>12</v>
      </c>
      <c r="D421">
        <v>34</v>
      </c>
    </row>
    <row r="422" spans="1:4" x14ac:dyDescent="0.2">
      <c r="A422" s="1" t="s">
        <v>98</v>
      </c>
      <c r="B422">
        <v>2017</v>
      </c>
      <c r="C422">
        <v>1</v>
      </c>
      <c r="D422">
        <v>22</v>
      </c>
    </row>
    <row r="423" spans="1:4" x14ac:dyDescent="0.2">
      <c r="A423" s="1" t="s">
        <v>98</v>
      </c>
      <c r="B423">
        <v>2017</v>
      </c>
      <c r="C423">
        <v>2</v>
      </c>
      <c r="D423">
        <v>18</v>
      </c>
    </row>
    <row r="424" spans="1:4" x14ac:dyDescent="0.2">
      <c r="A424" s="1" t="s">
        <v>98</v>
      </c>
      <c r="B424">
        <v>2017</v>
      </c>
      <c r="C424">
        <v>3</v>
      </c>
      <c r="D424">
        <v>29</v>
      </c>
    </row>
    <row r="425" spans="1:4" x14ac:dyDescent="0.2">
      <c r="A425" s="1" t="s">
        <v>98</v>
      </c>
      <c r="B425">
        <v>2017</v>
      </c>
      <c r="C425">
        <v>4</v>
      </c>
      <c r="D425">
        <v>34</v>
      </c>
    </row>
    <row r="426" spans="1:4" x14ac:dyDescent="0.2">
      <c r="A426" s="1" t="s">
        <v>98</v>
      </c>
      <c r="B426">
        <v>2017</v>
      </c>
      <c r="C426">
        <v>5</v>
      </c>
      <c r="D426">
        <v>22</v>
      </c>
    </row>
    <row r="427" spans="1:4" x14ac:dyDescent="0.2">
      <c r="A427" s="1" t="s">
        <v>98</v>
      </c>
      <c r="B427">
        <v>2017</v>
      </c>
      <c r="C427">
        <v>6</v>
      </c>
      <c r="D427">
        <v>28</v>
      </c>
    </row>
    <row r="428" spans="1:4" x14ac:dyDescent="0.2">
      <c r="A428" s="1" t="s">
        <v>98</v>
      </c>
      <c r="B428">
        <v>2017</v>
      </c>
      <c r="C428">
        <v>7</v>
      </c>
      <c r="D428">
        <v>27</v>
      </c>
    </row>
    <row r="429" spans="1:4" x14ac:dyDescent="0.2">
      <c r="A429" s="1" t="s">
        <v>98</v>
      </c>
      <c r="B429">
        <v>2017</v>
      </c>
      <c r="C429">
        <v>8</v>
      </c>
      <c r="D429">
        <v>23</v>
      </c>
    </row>
    <row r="430" spans="1:4" x14ac:dyDescent="0.2">
      <c r="A430" s="1" t="s">
        <v>98</v>
      </c>
      <c r="B430">
        <v>2017</v>
      </c>
      <c r="C430">
        <v>9</v>
      </c>
      <c r="D430">
        <v>32</v>
      </c>
    </row>
    <row r="431" spans="1:4" x14ac:dyDescent="0.2">
      <c r="A431" s="1" t="s">
        <v>98</v>
      </c>
      <c r="B431">
        <v>2017</v>
      </c>
      <c r="C431">
        <v>10</v>
      </c>
      <c r="D431">
        <v>40</v>
      </c>
    </row>
    <row r="432" spans="1:4" x14ac:dyDescent="0.2">
      <c r="A432" s="1" t="s">
        <v>98</v>
      </c>
      <c r="B432">
        <v>2017</v>
      </c>
      <c r="C432">
        <v>11</v>
      </c>
      <c r="D432">
        <v>53</v>
      </c>
    </row>
    <row r="433" spans="1:4" x14ac:dyDescent="0.2">
      <c r="A433" s="1" t="s">
        <v>98</v>
      </c>
      <c r="B433">
        <v>2017</v>
      </c>
      <c r="C433">
        <v>12</v>
      </c>
      <c r="D433">
        <v>81</v>
      </c>
    </row>
    <row r="434" spans="1:4" x14ac:dyDescent="0.2">
      <c r="A434" s="1" t="s">
        <v>98</v>
      </c>
      <c r="B434">
        <v>2018</v>
      </c>
      <c r="C434">
        <v>1</v>
      </c>
      <c r="D434">
        <v>24</v>
      </c>
    </row>
    <row r="435" spans="1:4" x14ac:dyDescent="0.2">
      <c r="A435" s="1" t="s">
        <v>98</v>
      </c>
      <c r="B435">
        <v>2018</v>
      </c>
      <c r="C435">
        <v>2</v>
      </c>
      <c r="D435">
        <v>37</v>
      </c>
    </row>
    <row r="436" spans="1:4" x14ac:dyDescent="0.2">
      <c r="A436" s="1" t="s">
        <v>98</v>
      </c>
      <c r="B436">
        <v>2018</v>
      </c>
      <c r="C436">
        <v>3</v>
      </c>
      <c r="D436">
        <v>39</v>
      </c>
    </row>
    <row r="437" spans="1:4" x14ac:dyDescent="0.2">
      <c r="A437" s="1" t="s">
        <v>98</v>
      </c>
      <c r="B437">
        <v>2018</v>
      </c>
      <c r="C437">
        <v>4</v>
      </c>
      <c r="D437">
        <v>31</v>
      </c>
    </row>
    <row r="438" spans="1:4" x14ac:dyDescent="0.2">
      <c r="A438" s="1" t="s">
        <v>98</v>
      </c>
      <c r="B438">
        <v>2018</v>
      </c>
      <c r="C438">
        <v>5</v>
      </c>
      <c r="D438">
        <v>51</v>
      </c>
    </row>
    <row r="439" spans="1:4" x14ac:dyDescent="0.2">
      <c r="A439" s="1" t="s">
        <v>98</v>
      </c>
      <c r="B439">
        <v>2018</v>
      </c>
      <c r="C439">
        <v>6</v>
      </c>
      <c r="D439">
        <v>42</v>
      </c>
    </row>
    <row r="440" spans="1:4" x14ac:dyDescent="0.2">
      <c r="A440" s="1" t="s">
        <v>98</v>
      </c>
      <c r="B440">
        <v>2018</v>
      </c>
      <c r="C440">
        <v>7</v>
      </c>
      <c r="D440">
        <v>46</v>
      </c>
    </row>
    <row r="441" spans="1:4" x14ac:dyDescent="0.2">
      <c r="A441" s="1" t="s">
        <v>98</v>
      </c>
      <c r="B441">
        <v>2018</v>
      </c>
      <c r="C441">
        <v>8</v>
      </c>
      <c r="D441">
        <v>32</v>
      </c>
    </row>
    <row r="442" spans="1:4" x14ac:dyDescent="0.2">
      <c r="A442" s="1" t="s">
        <v>98</v>
      </c>
      <c r="B442">
        <v>2018</v>
      </c>
      <c r="C442">
        <v>9</v>
      </c>
      <c r="D442">
        <v>33</v>
      </c>
    </row>
    <row r="443" spans="1:4" x14ac:dyDescent="0.2">
      <c r="A443" s="1" t="s">
        <v>98</v>
      </c>
      <c r="B443">
        <v>2018</v>
      </c>
      <c r="C443">
        <v>10</v>
      </c>
      <c r="D443">
        <v>44</v>
      </c>
    </row>
    <row r="444" spans="1:4" x14ac:dyDescent="0.2">
      <c r="A444" s="1" t="s">
        <v>98</v>
      </c>
      <c r="B444">
        <v>2018</v>
      </c>
      <c r="C444">
        <v>11</v>
      </c>
      <c r="D444">
        <v>66</v>
      </c>
    </row>
    <row r="445" spans="1:4" x14ac:dyDescent="0.2">
      <c r="A445" s="1" t="s">
        <v>98</v>
      </c>
      <c r="B445">
        <v>2018</v>
      </c>
      <c r="C445">
        <v>12</v>
      </c>
      <c r="D445">
        <v>56</v>
      </c>
    </row>
    <row r="446" spans="1:4" x14ac:dyDescent="0.2">
      <c r="A446" s="1" t="s">
        <v>98</v>
      </c>
      <c r="B446">
        <v>2019</v>
      </c>
      <c r="C446">
        <v>1</v>
      </c>
      <c r="D446">
        <v>42</v>
      </c>
    </row>
    <row r="447" spans="1:4" x14ac:dyDescent="0.2">
      <c r="A447" s="1" t="s">
        <v>98</v>
      </c>
      <c r="B447">
        <v>2019</v>
      </c>
      <c r="C447">
        <v>2</v>
      </c>
      <c r="D447">
        <v>32</v>
      </c>
    </row>
    <row r="448" spans="1:4" x14ac:dyDescent="0.2">
      <c r="A448" s="1" t="s">
        <v>98</v>
      </c>
      <c r="B448">
        <v>2019</v>
      </c>
      <c r="C448">
        <v>3</v>
      </c>
      <c r="D448">
        <v>53</v>
      </c>
    </row>
    <row r="449" spans="1:4" x14ac:dyDescent="0.2">
      <c r="A449" s="1" t="s">
        <v>98</v>
      </c>
      <c r="B449">
        <v>2019</v>
      </c>
      <c r="C449">
        <v>4</v>
      </c>
      <c r="D449">
        <v>67</v>
      </c>
    </row>
    <row r="450" spans="1:4" x14ac:dyDescent="0.2">
      <c r="A450" s="1" t="s">
        <v>98</v>
      </c>
      <c r="B450">
        <v>2019</v>
      </c>
      <c r="C450">
        <v>5</v>
      </c>
      <c r="D450">
        <v>53</v>
      </c>
    </row>
    <row r="451" spans="1:4" x14ac:dyDescent="0.2">
      <c r="A451" s="1" t="s">
        <v>98</v>
      </c>
      <c r="B451">
        <v>2019</v>
      </c>
      <c r="C451">
        <v>6</v>
      </c>
      <c r="D451">
        <v>32</v>
      </c>
    </row>
    <row r="452" spans="1:4" x14ac:dyDescent="0.2">
      <c r="A452" s="1" t="s">
        <v>98</v>
      </c>
      <c r="B452">
        <v>2019</v>
      </c>
      <c r="C452">
        <v>7</v>
      </c>
      <c r="D452">
        <v>39</v>
      </c>
    </row>
    <row r="453" spans="1:4" x14ac:dyDescent="0.2">
      <c r="A453" s="1" t="s">
        <v>98</v>
      </c>
      <c r="B453">
        <v>2019</v>
      </c>
      <c r="C453">
        <v>8</v>
      </c>
      <c r="D453">
        <v>20</v>
      </c>
    </row>
    <row r="454" spans="1:4" x14ac:dyDescent="0.2">
      <c r="A454" s="1" t="s">
        <v>98</v>
      </c>
      <c r="B454">
        <v>2019</v>
      </c>
      <c r="C454">
        <v>9</v>
      </c>
      <c r="D454">
        <v>34</v>
      </c>
    </row>
    <row r="455" spans="1:4" x14ac:dyDescent="0.2">
      <c r="A455" s="1" t="s">
        <v>98</v>
      </c>
      <c r="B455">
        <v>2019</v>
      </c>
      <c r="C455">
        <v>10</v>
      </c>
      <c r="D455">
        <v>60</v>
      </c>
    </row>
    <row r="456" spans="1:4" x14ac:dyDescent="0.2">
      <c r="A456" s="1" t="s">
        <v>98</v>
      </c>
      <c r="B456">
        <v>2019</v>
      </c>
      <c r="C456">
        <v>11</v>
      </c>
      <c r="D456">
        <v>68</v>
      </c>
    </row>
    <row r="457" spans="1:4" x14ac:dyDescent="0.2">
      <c r="A457" s="1" t="s">
        <v>98</v>
      </c>
      <c r="B457">
        <v>2019</v>
      </c>
      <c r="C457">
        <v>12</v>
      </c>
      <c r="D457">
        <v>37</v>
      </c>
    </row>
    <row r="458" spans="1:4" x14ac:dyDescent="0.2">
      <c r="A458" s="1" t="s">
        <v>98</v>
      </c>
      <c r="B458">
        <v>2020</v>
      </c>
      <c r="C458">
        <v>1</v>
      </c>
      <c r="D458">
        <v>45</v>
      </c>
    </row>
    <row r="459" spans="1:4" x14ac:dyDescent="0.2">
      <c r="A459" s="1" t="s">
        <v>98</v>
      </c>
      <c r="B459">
        <v>2020</v>
      </c>
      <c r="C459">
        <v>2</v>
      </c>
      <c r="D459">
        <v>30</v>
      </c>
    </row>
    <row r="460" spans="1:4" x14ac:dyDescent="0.2">
      <c r="A460" s="1" t="s">
        <v>98</v>
      </c>
      <c r="B460">
        <v>2020</v>
      </c>
      <c r="C460">
        <v>3</v>
      </c>
      <c r="D460">
        <v>14</v>
      </c>
    </row>
    <row r="461" spans="1:4" x14ac:dyDescent="0.2">
      <c r="A461" s="1" t="s">
        <v>99</v>
      </c>
      <c r="B461">
        <v>2016</v>
      </c>
      <c r="C461">
        <v>1</v>
      </c>
      <c r="D461">
        <v>52</v>
      </c>
    </row>
    <row r="462" spans="1:4" x14ac:dyDescent="0.2">
      <c r="A462" s="1" t="s">
        <v>99</v>
      </c>
      <c r="B462">
        <v>2016</v>
      </c>
      <c r="C462">
        <v>2</v>
      </c>
      <c r="D462">
        <v>26</v>
      </c>
    </row>
    <row r="463" spans="1:4" x14ac:dyDescent="0.2">
      <c r="A463" s="1" t="s">
        <v>99</v>
      </c>
      <c r="B463">
        <v>2016</v>
      </c>
      <c r="C463">
        <v>3</v>
      </c>
      <c r="D463">
        <v>20</v>
      </c>
    </row>
    <row r="464" spans="1:4" x14ac:dyDescent="0.2">
      <c r="A464" s="1" t="s">
        <v>99</v>
      </c>
      <c r="B464">
        <v>2016</v>
      </c>
      <c r="C464">
        <v>4</v>
      </c>
      <c r="D464">
        <v>26</v>
      </c>
    </row>
    <row r="465" spans="1:4" x14ac:dyDescent="0.2">
      <c r="A465" s="1" t="s">
        <v>99</v>
      </c>
      <c r="B465">
        <v>2016</v>
      </c>
      <c r="C465">
        <v>5</v>
      </c>
      <c r="D465">
        <v>21</v>
      </c>
    </row>
    <row r="466" spans="1:4" x14ac:dyDescent="0.2">
      <c r="A466" s="1" t="s">
        <v>99</v>
      </c>
      <c r="B466">
        <v>2016</v>
      </c>
      <c r="C466">
        <v>6</v>
      </c>
      <c r="D466">
        <v>20</v>
      </c>
    </row>
    <row r="467" spans="1:4" x14ac:dyDescent="0.2">
      <c r="A467" s="1" t="s">
        <v>99</v>
      </c>
      <c r="B467">
        <v>2016</v>
      </c>
      <c r="C467">
        <v>7</v>
      </c>
      <c r="D467">
        <v>25</v>
      </c>
    </row>
    <row r="468" spans="1:4" x14ac:dyDescent="0.2">
      <c r="A468" s="1" t="s">
        <v>99</v>
      </c>
      <c r="B468">
        <v>2016</v>
      </c>
      <c r="C468">
        <v>8</v>
      </c>
      <c r="D468">
        <v>13</v>
      </c>
    </row>
    <row r="469" spans="1:4" x14ac:dyDescent="0.2">
      <c r="A469" s="1" t="s">
        <v>99</v>
      </c>
      <c r="B469">
        <v>2016</v>
      </c>
      <c r="C469">
        <v>9</v>
      </c>
      <c r="D469">
        <v>28</v>
      </c>
    </row>
    <row r="470" spans="1:4" x14ac:dyDescent="0.2">
      <c r="A470" s="1" t="s">
        <v>99</v>
      </c>
      <c r="B470">
        <v>2016</v>
      </c>
      <c r="C470">
        <v>10</v>
      </c>
      <c r="D470">
        <v>21</v>
      </c>
    </row>
    <row r="471" spans="1:4" x14ac:dyDescent="0.2">
      <c r="A471" s="1" t="s">
        <v>99</v>
      </c>
      <c r="B471">
        <v>2016</v>
      </c>
      <c r="C471">
        <v>11</v>
      </c>
      <c r="D471">
        <v>57</v>
      </c>
    </row>
    <row r="472" spans="1:4" x14ac:dyDescent="0.2">
      <c r="A472" s="1" t="s">
        <v>99</v>
      </c>
      <c r="B472">
        <v>2016</v>
      </c>
      <c r="C472">
        <v>12</v>
      </c>
      <c r="D472">
        <v>40</v>
      </c>
    </row>
    <row r="473" spans="1:4" x14ac:dyDescent="0.2">
      <c r="A473" s="1" t="s">
        <v>99</v>
      </c>
      <c r="B473">
        <v>2017</v>
      </c>
      <c r="C473">
        <v>1</v>
      </c>
      <c r="D473">
        <v>39</v>
      </c>
    </row>
    <row r="474" spans="1:4" x14ac:dyDescent="0.2">
      <c r="A474" s="1" t="s">
        <v>99</v>
      </c>
      <c r="B474">
        <v>2017</v>
      </c>
      <c r="C474">
        <v>2</v>
      </c>
      <c r="D474">
        <v>16</v>
      </c>
    </row>
    <row r="475" spans="1:4" x14ac:dyDescent="0.2">
      <c r="A475" s="1" t="s">
        <v>99</v>
      </c>
      <c r="B475">
        <v>2017</v>
      </c>
      <c r="C475">
        <v>3</v>
      </c>
      <c r="D475">
        <v>34</v>
      </c>
    </row>
    <row r="476" spans="1:4" x14ac:dyDescent="0.2">
      <c r="A476" s="1" t="s">
        <v>99</v>
      </c>
      <c r="B476">
        <v>2017</v>
      </c>
      <c r="C476">
        <v>4</v>
      </c>
      <c r="D476">
        <v>28</v>
      </c>
    </row>
    <row r="477" spans="1:4" x14ac:dyDescent="0.2">
      <c r="A477" s="1" t="s">
        <v>99</v>
      </c>
      <c r="B477">
        <v>2017</v>
      </c>
      <c r="C477">
        <v>5</v>
      </c>
      <c r="D477">
        <v>25</v>
      </c>
    </row>
    <row r="478" spans="1:4" x14ac:dyDescent="0.2">
      <c r="A478" s="1" t="s">
        <v>99</v>
      </c>
      <c r="B478">
        <v>2017</v>
      </c>
      <c r="C478">
        <v>6</v>
      </c>
      <c r="D478">
        <v>20</v>
      </c>
    </row>
    <row r="479" spans="1:4" x14ac:dyDescent="0.2">
      <c r="A479" s="1" t="s">
        <v>99</v>
      </c>
      <c r="B479">
        <v>2017</v>
      </c>
      <c r="C479">
        <v>7</v>
      </c>
      <c r="D479">
        <v>24</v>
      </c>
    </row>
    <row r="480" spans="1:4" x14ac:dyDescent="0.2">
      <c r="A480" s="1" t="s">
        <v>99</v>
      </c>
      <c r="B480">
        <v>2017</v>
      </c>
      <c r="C480">
        <v>8</v>
      </c>
      <c r="D480">
        <v>14</v>
      </c>
    </row>
    <row r="481" spans="1:4" x14ac:dyDescent="0.2">
      <c r="A481" s="1" t="s">
        <v>99</v>
      </c>
      <c r="B481">
        <v>2017</v>
      </c>
      <c r="C481">
        <v>9</v>
      </c>
      <c r="D481">
        <v>19</v>
      </c>
    </row>
    <row r="482" spans="1:4" x14ac:dyDescent="0.2">
      <c r="A482" s="1" t="s">
        <v>99</v>
      </c>
      <c r="B482">
        <v>2017</v>
      </c>
      <c r="C482">
        <v>10</v>
      </c>
      <c r="D482">
        <v>30</v>
      </c>
    </row>
    <row r="483" spans="1:4" x14ac:dyDescent="0.2">
      <c r="A483" s="1" t="s">
        <v>99</v>
      </c>
      <c r="B483">
        <v>2017</v>
      </c>
      <c r="C483">
        <v>11</v>
      </c>
      <c r="D483">
        <v>56</v>
      </c>
    </row>
    <row r="484" spans="1:4" x14ac:dyDescent="0.2">
      <c r="A484" s="1" t="s">
        <v>99</v>
      </c>
      <c r="B484">
        <v>2017</v>
      </c>
      <c r="C484">
        <v>12</v>
      </c>
      <c r="D484">
        <v>129</v>
      </c>
    </row>
    <row r="485" spans="1:4" x14ac:dyDescent="0.2">
      <c r="A485" s="1" t="s">
        <v>99</v>
      </c>
      <c r="B485">
        <v>2018</v>
      </c>
      <c r="C485">
        <v>1</v>
      </c>
      <c r="D485">
        <v>19</v>
      </c>
    </row>
    <row r="486" spans="1:4" x14ac:dyDescent="0.2">
      <c r="A486" s="1" t="s">
        <v>99</v>
      </c>
      <c r="B486">
        <v>2018</v>
      </c>
      <c r="C486">
        <v>2</v>
      </c>
      <c r="D486">
        <v>29</v>
      </c>
    </row>
    <row r="487" spans="1:4" x14ac:dyDescent="0.2">
      <c r="A487" s="1" t="s">
        <v>99</v>
      </c>
      <c r="B487">
        <v>2018</v>
      </c>
      <c r="C487">
        <v>3</v>
      </c>
      <c r="D487">
        <v>38</v>
      </c>
    </row>
    <row r="488" spans="1:4" x14ac:dyDescent="0.2">
      <c r="A488" s="1" t="s">
        <v>99</v>
      </c>
      <c r="B488">
        <v>2018</v>
      </c>
      <c r="C488">
        <v>4</v>
      </c>
      <c r="D488">
        <v>22</v>
      </c>
    </row>
    <row r="489" spans="1:4" x14ac:dyDescent="0.2">
      <c r="A489" s="1" t="s">
        <v>99</v>
      </c>
      <c r="B489">
        <v>2018</v>
      </c>
      <c r="C489">
        <v>5</v>
      </c>
      <c r="D489">
        <v>53</v>
      </c>
    </row>
    <row r="490" spans="1:4" x14ac:dyDescent="0.2">
      <c r="A490" s="1" t="s">
        <v>99</v>
      </c>
      <c r="B490">
        <v>2018</v>
      </c>
      <c r="C490">
        <v>6</v>
      </c>
      <c r="D490">
        <v>39</v>
      </c>
    </row>
    <row r="491" spans="1:4" x14ac:dyDescent="0.2">
      <c r="A491" s="1" t="s">
        <v>99</v>
      </c>
      <c r="B491">
        <v>2018</v>
      </c>
      <c r="C491">
        <v>7</v>
      </c>
      <c r="D491">
        <v>35</v>
      </c>
    </row>
    <row r="492" spans="1:4" x14ac:dyDescent="0.2">
      <c r="A492" s="1" t="s">
        <v>99</v>
      </c>
      <c r="B492">
        <v>2018</v>
      </c>
      <c r="C492">
        <v>8</v>
      </c>
      <c r="D492">
        <v>24</v>
      </c>
    </row>
    <row r="493" spans="1:4" x14ac:dyDescent="0.2">
      <c r="A493" s="1" t="s">
        <v>99</v>
      </c>
      <c r="B493">
        <v>2018</v>
      </c>
      <c r="C493">
        <v>9</v>
      </c>
      <c r="D493">
        <v>15</v>
      </c>
    </row>
    <row r="494" spans="1:4" x14ac:dyDescent="0.2">
      <c r="A494" s="1" t="s">
        <v>99</v>
      </c>
      <c r="B494">
        <v>2018</v>
      </c>
      <c r="C494">
        <v>10</v>
      </c>
      <c r="D494">
        <v>46</v>
      </c>
    </row>
    <row r="495" spans="1:4" x14ac:dyDescent="0.2">
      <c r="A495" s="1" t="s">
        <v>99</v>
      </c>
      <c r="B495">
        <v>2018</v>
      </c>
      <c r="C495">
        <v>11</v>
      </c>
      <c r="D495">
        <v>82</v>
      </c>
    </row>
    <row r="496" spans="1:4" x14ac:dyDescent="0.2">
      <c r="A496" s="1" t="s">
        <v>99</v>
      </c>
      <c r="B496">
        <v>2018</v>
      </c>
      <c r="C496">
        <v>12</v>
      </c>
      <c r="D496">
        <v>51</v>
      </c>
    </row>
    <row r="497" spans="1:4" x14ac:dyDescent="0.2">
      <c r="A497" s="1" t="s">
        <v>99</v>
      </c>
      <c r="B497">
        <v>2019</v>
      </c>
      <c r="C497">
        <v>1</v>
      </c>
      <c r="D497">
        <v>58</v>
      </c>
    </row>
    <row r="498" spans="1:4" x14ac:dyDescent="0.2">
      <c r="A498" s="1" t="s">
        <v>99</v>
      </c>
      <c r="B498">
        <v>2019</v>
      </c>
      <c r="C498">
        <v>2</v>
      </c>
      <c r="D498">
        <v>30</v>
      </c>
    </row>
    <row r="499" spans="1:4" x14ac:dyDescent="0.2">
      <c r="A499" s="1" t="s">
        <v>99</v>
      </c>
      <c r="B499">
        <v>2019</v>
      </c>
      <c r="C499">
        <v>3</v>
      </c>
      <c r="D499">
        <v>93</v>
      </c>
    </row>
    <row r="500" spans="1:4" x14ac:dyDescent="0.2">
      <c r="A500" s="1" t="s">
        <v>99</v>
      </c>
      <c r="B500">
        <v>2019</v>
      </c>
      <c r="C500">
        <v>4</v>
      </c>
      <c r="D500">
        <v>85</v>
      </c>
    </row>
    <row r="501" spans="1:4" x14ac:dyDescent="0.2">
      <c r="A501" s="1" t="s">
        <v>99</v>
      </c>
      <c r="B501">
        <v>2019</v>
      </c>
      <c r="C501">
        <v>5</v>
      </c>
      <c r="D501">
        <v>32</v>
      </c>
    </row>
    <row r="502" spans="1:4" x14ac:dyDescent="0.2">
      <c r="A502" s="1" t="s">
        <v>99</v>
      </c>
      <c r="B502">
        <v>2019</v>
      </c>
      <c r="C502">
        <v>6</v>
      </c>
      <c r="D502">
        <v>20</v>
      </c>
    </row>
    <row r="503" spans="1:4" x14ac:dyDescent="0.2">
      <c r="A503" s="1" t="s">
        <v>99</v>
      </c>
      <c r="B503">
        <v>2019</v>
      </c>
      <c r="C503">
        <v>7</v>
      </c>
      <c r="D503">
        <v>53</v>
      </c>
    </row>
    <row r="504" spans="1:4" x14ac:dyDescent="0.2">
      <c r="A504" s="1" t="s">
        <v>99</v>
      </c>
      <c r="B504">
        <v>2019</v>
      </c>
      <c r="C504">
        <v>8</v>
      </c>
      <c r="D504">
        <v>20</v>
      </c>
    </row>
    <row r="505" spans="1:4" x14ac:dyDescent="0.2">
      <c r="A505" s="1" t="s">
        <v>99</v>
      </c>
      <c r="B505">
        <v>2019</v>
      </c>
      <c r="C505">
        <v>9</v>
      </c>
      <c r="D505">
        <v>27</v>
      </c>
    </row>
    <row r="506" spans="1:4" x14ac:dyDescent="0.2">
      <c r="A506" s="1" t="s">
        <v>99</v>
      </c>
      <c r="B506">
        <v>2019</v>
      </c>
      <c r="C506">
        <v>10</v>
      </c>
      <c r="D506">
        <v>63</v>
      </c>
    </row>
    <row r="507" spans="1:4" x14ac:dyDescent="0.2">
      <c r="A507" s="1" t="s">
        <v>99</v>
      </c>
      <c r="B507">
        <v>2019</v>
      </c>
      <c r="C507">
        <v>11</v>
      </c>
      <c r="D507">
        <v>50</v>
      </c>
    </row>
    <row r="508" spans="1:4" x14ac:dyDescent="0.2">
      <c r="A508" s="1" t="s">
        <v>99</v>
      </c>
      <c r="B508">
        <v>2019</v>
      </c>
      <c r="C508">
        <v>12</v>
      </c>
      <c r="D508">
        <v>43</v>
      </c>
    </row>
    <row r="509" spans="1:4" x14ac:dyDescent="0.2">
      <c r="A509" s="1" t="s">
        <v>99</v>
      </c>
      <c r="B509">
        <v>2020</v>
      </c>
      <c r="C509">
        <v>1</v>
      </c>
      <c r="D509">
        <v>27</v>
      </c>
    </row>
    <row r="510" spans="1:4" x14ac:dyDescent="0.2">
      <c r="A510" s="1" t="s">
        <v>99</v>
      </c>
      <c r="B510">
        <v>2020</v>
      </c>
      <c r="C510">
        <v>2</v>
      </c>
      <c r="D510">
        <v>27</v>
      </c>
    </row>
    <row r="511" spans="1:4" x14ac:dyDescent="0.2">
      <c r="A511" s="1" t="s">
        <v>99</v>
      </c>
      <c r="B511">
        <v>2020</v>
      </c>
      <c r="C511">
        <v>3</v>
      </c>
      <c r="D511">
        <v>15</v>
      </c>
    </row>
    <row r="512" spans="1:4" x14ac:dyDescent="0.2">
      <c r="A512" s="1" t="s">
        <v>100</v>
      </c>
      <c r="B512">
        <v>2016</v>
      </c>
      <c r="C512">
        <v>1</v>
      </c>
      <c r="D512">
        <v>93</v>
      </c>
    </row>
    <row r="513" spans="1:4" x14ac:dyDescent="0.2">
      <c r="A513" s="1" t="s">
        <v>100</v>
      </c>
      <c r="B513">
        <v>2016</v>
      </c>
      <c r="C513">
        <v>2</v>
      </c>
      <c r="D513">
        <v>53</v>
      </c>
    </row>
    <row r="514" spans="1:4" x14ac:dyDescent="0.2">
      <c r="A514" s="1" t="s">
        <v>100</v>
      </c>
      <c r="B514">
        <v>2016</v>
      </c>
      <c r="C514">
        <v>3</v>
      </c>
      <c r="D514">
        <v>36</v>
      </c>
    </row>
    <row r="515" spans="1:4" x14ac:dyDescent="0.2">
      <c r="A515" s="1" t="s">
        <v>100</v>
      </c>
      <c r="B515">
        <v>2016</v>
      </c>
      <c r="C515">
        <v>4</v>
      </c>
      <c r="D515">
        <v>57</v>
      </c>
    </row>
    <row r="516" spans="1:4" x14ac:dyDescent="0.2">
      <c r="A516" s="1" t="s">
        <v>100</v>
      </c>
      <c r="B516">
        <v>2016</v>
      </c>
      <c r="C516">
        <v>5</v>
      </c>
      <c r="D516">
        <v>39</v>
      </c>
    </row>
    <row r="517" spans="1:4" x14ac:dyDescent="0.2">
      <c r="A517" s="1" t="s">
        <v>100</v>
      </c>
      <c r="B517">
        <v>2016</v>
      </c>
      <c r="C517">
        <v>6</v>
      </c>
      <c r="D517">
        <v>46</v>
      </c>
    </row>
    <row r="518" spans="1:4" x14ac:dyDescent="0.2">
      <c r="A518" s="1" t="s">
        <v>100</v>
      </c>
      <c r="B518">
        <v>2016</v>
      </c>
      <c r="C518">
        <v>7</v>
      </c>
      <c r="D518">
        <v>31</v>
      </c>
    </row>
    <row r="519" spans="1:4" x14ac:dyDescent="0.2">
      <c r="A519" s="1" t="s">
        <v>100</v>
      </c>
      <c r="B519">
        <v>2016</v>
      </c>
      <c r="C519">
        <v>8</v>
      </c>
      <c r="D519">
        <v>22</v>
      </c>
    </row>
    <row r="520" spans="1:4" x14ac:dyDescent="0.2">
      <c r="A520" s="1" t="s">
        <v>100</v>
      </c>
      <c r="B520">
        <v>2016</v>
      </c>
      <c r="C520">
        <v>9</v>
      </c>
      <c r="D520">
        <v>33</v>
      </c>
    </row>
    <row r="521" spans="1:4" x14ac:dyDescent="0.2">
      <c r="A521" s="1" t="s">
        <v>100</v>
      </c>
      <c r="B521">
        <v>2016</v>
      </c>
      <c r="C521">
        <v>10</v>
      </c>
      <c r="D521">
        <v>26</v>
      </c>
    </row>
    <row r="522" spans="1:4" x14ac:dyDescent="0.2">
      <c r="A522" s="1" t="s">
        <v>100</v>
      </c>
      <c r="B522">
        <v>2016</v>
      </c>
      <c r="C522">
        <v>11</v>
      </c>
      <c r="D522">
        <v>103</v>
      </c>
    </row>
    <row r="523" spans="1:4" x14ac:dyDescent="0.2">
      <c r="A523" s="1" t="s">
        <v>100</v>
      </c>
      <c r="B523">
        <v>2016</v>
      </c>
      <c r="C523">
        <v>12</v>
      </c>
      <c r="D523">
        <v>66</v>
      </c>
    </row>
    <row r="524" spans="1:4" x14ac:dyDescent="0.2">
      <c r="A524" s="1" t="s">
        <v>100</v>
      </c>
      <c r="B524">
        <v>2017</v>
      </c>
      <c r="C524">
        <v>1</v>
      </c>
      <c r="D524">
        <v>49</v>
      </c>
    </row>
    <row r="525" spans="1:4" x14ac:dyDescent="0.2">
      <c r="A525" s="1" t="s">
        <v>100</v>
      </c>
      <c r="B525">
        <v>2017</v>
      </c>
      <c r="C525">
        <v>2</v>
      </c>
      <c r="D525">
        <v>22</v>
      </c>
    </row>
    <row r="526" spans="1:4" x14ac:dyDescent="0.2">
      <c r="A526" s="1" t="s">
        <v>100</v>
      </c>
      <c r="B526">
        <v>2017</v>
      </c>
      <c r="C526">
        <v>3</v>
      </c>
      <c r="D526">
        <v>30</v>
      </c>
    </row>
    <row r="527" spans="1:4" x14ac:dyDescent="0.2">
      <c r="A527" s="1" t="s">
        <v>100</v>
      </c>
      <c r="B527">
        <v>2017</v>
      </c>
      <c r="C527">
        <v>4</v>
      </c>
      <c r="D527">
        <v>59</v>
      </c>
    </row>
    <row r="528" spans="1:4" x14ac:dyDescent="0.2">
      <c r="A528" s="1" t="s">
        <v>100</v>
      </c>
      <c r="B528">
        <v>2017</v>
      </c>
      <c r="C528">
        <v>5</v>
      </c>
      <c r="D528">
        <v>29</v>
      </c>
    </row>
    <row r="529" spans="1:4" x14ac:dyDescent="0.2">
      <c r="A529" s="1" t="s">
        <v>100</v>
      </c>
      <c r="B529">
        <v>2017</v>
      </c>
      <c r="C529">
        <v>6</v>
      </c>
      <c r="D529">
        <v>44</v>
      </c>
    </row>
    <row r="530" spans="1:4" x14ac:dyDescent="0.2">
      <c r="A530" s="1" t="s">
        <v>100</v>
      </c>
      <c r="B530">
        <v>2017</v>
      </c>
      <c r="C530">
        <v>7</v>
      </c>
      <c r="D530">
        <v>34</v>
      </c>
    </row>
    <row r="531" spans="1:4" x14ac:dyDescent="0.2">
      <c r="A531" s="1" t="s">
        <v>100</v>
      </c>
      <c r="B531">
        <v>2017</v>
      </c>
      <c r="C531">
        <v>8</v>
      </c>
      <c r="D531">
        <v>28</v>
      </c>
    </row>
    <row r="532" spans="1:4" x14ac:dyDescent="0.2">
      <c r="A532" s="1" t="s">
        <v>100</v>
      </c>
      <c r="B532">
        <v>2017</v>
      </c>
      <c r="C532">
        <v>9</v>
      </c>
      <c r="D532">
        <v>34</v>
      </c>
    </row>
    <row r="533" spans="1:4" x14ac:dyDescent="0.2">
      <c r="A533" s="1" t="s">
        <v>100</v>
      </c>
      <c r="B533">
        <v>2017</v>
      </c>
      <c r="C533">
        <v>10</v>
      </c>
      <c r="D533">
        <v>33</v>
      </c>
    </row>
    <row r="534" spans="1:4" x14ac:dyDescent="0.2">
      <c r="A534" s="1" t="s">
        <v>100</v>
      </c>
      <c r="B534">
        <v>2017</v>
      </c>
      <c r="C534">
        <v>11</v>
      </c>
      <c r="D534">
        <v>54</v>
      </c>
    </row>
    <row r="535" spans="1:4" x14ac:dyDescent="0.2">
      <c r="A535" s="1" t="s">
        <v>100</v>
      </c>
      <c r="B535">
        <v>2017</v>
      </c>
      <c r="C535">
        <v>12</v>
      </c>
      <c r="D535">
        <v>216</v>
      </c>
    </row>
    <row r="536" spans="1:4" x14ac:dyDescent="0.2">
      <c r="A536" s="1" t="s">
        <v>100</v>
      </c>
      <c r="B536">
        <v>2018</v>
      </c>
      <c r="C536">
        <v>1</v>
      </c>
      <c r="D536">
        <v>25</v>
      </c>
    </row>
    <row r="537" spans="1:4" x14ac:dyDescent="0.2">
      <c r="A537" s="1" t="s">
        <v>100</v>
      </c>
      <c r="B537">
        <v>2018</v>
      </c>
      <c r="C537">
        <v>2</v>
      </c>
      <c r="D537">
        <v>36</v>
      </c>
    </row>
    <row r="538" spans="1:4" x14ac:dyDescent="0.2">
      <c r="A538" s="1" t="s">
        <v>100</v>
      </c>
      <c r="B538">
        <v>2018</v>
      </c>
      <c r="C538">
        <v>3</v>
      </c>
      <c r="D538">
        <v>55</v>
      </c>
    </row>
    <row r="539" spans="1:4" x14ac:dyDescent="0.2">
      <c r="A539" s="1" t="s">
        <v>100</v>
      </c>
      <c r="B539">
        <v>2018</v>
      </c>
      <c r="C539">
        <v>4</v>
      </c>
      <c r="D539">
        <v>46</v>
      </c>
    </row>
    <row r="540" spans="1:4" x14ac:dyDescent="0.2">
      <c r="A540" s="1" t="s">
        <v>100</v>
      </c>
      <c r="B540">
        <v>2018</v>
      </c>
      <c r="C540">
        <v>5</v>
      </c>
      <c r="D540">
        <v>117</v>
      </c>
    </row>
    <row r="541" spans="1:4" x14ac:dyDescent="0.2">
      <c r="A541" s="1" t="s">
        <v>100</v>
      </c>
      <c r="B541">
        <v>2018</v>
      </c>
      <c r="C541">
        <v>6</v>
      </c>
      <c r="D541">
        <v>83</v>
      </c>
    </row>
    <row r="542" spans="1:4" x14ac:dyDescent="0.2">
      <c r="A542" s="1" t="s">
        <v>100</v>
      </c>
      <c r="B542">
        <v>2018</v>
      </c>
      <c r="C542">
        <v>7</v>
      </c>
      <c r="D542">
        <v>72</v>
      </c>
    </row>
    <row r="543" spans="1:4" x14ac:dyDescent="0.2">
      <c r="A543" s="1" t="s">
        <v>100</v>
      </c>
      <c r="B543">
        <v>2018</v>
      </c>
      <c r="C543">
        <v>8</v>
      </c>
      <c r="D543">
        <v>40</v>
      </c>
    </row>
    <row r="544" spans="1:4" x14ac:dyDescent="0.2">
      <c r="A544" s="1" t="s">
        <v>100</v>
      </c>
      <c r="B544">
        <v>2018</v>
      </c>
      <c r="C544">
        <v>9</v>
      </c>
      <c r="D544">
        <v>26</v>
      </c>
    </row>
    <row r="545" spans="1:4" x14ac:dyDescent="0.2">
      <c r="A545" s="1" t="s">
        <v>100</v>
      </c>
      <c r="B545">
        <v>2018</v>
      </c>
      <c r="C545">
        <v>10</v>
      </c>
      <c r="D545">
        <v>74</v>
      </c>
    </row>
    <row r="546" spans="1:4" x14ac:dyDescent="0.2">
      <c r="A546" s="1" t="s">
        <v>100</v>
      </c>
      <c r="B546">
        <v>2018</v>
      </c>
      <c r="C546">
        <v>11</v>
      </c>
      <c r="D546">
        <v>173</v>
      </c>
    </row>
    <row r="547" spans="1:4" x14ac:dyDescent="0.2">
      <c r="A547" s="1" t="s">
        <v>100</v>
      </c>
      <c r="B547">
        <v>2018</v>
      </c>
      <c r="C547">
        <v>12</v>
      </c>
      <c r="D547">
        <v>133</v>
      </c>
    </row>
    <row r="548" spans="1:4" x14ac:dyDescent="0.2">
      <c r="A548" s="1" t="s">
        <v>100</v>
      </c>
      <c r="B548">
        <v>2019</v>
      </c>
      <c r="C548">
        <v>1</v>
      </c>
      <c r="D548">
        <v>88</v>
      </c>
    </row>
    <row r="549" spans="1:4" x14ac:dyDescent="0.2">
      <c r="A549" s="1" t="s">
        <v>100</v>
      </c>
      <c r="B549">
        <v>2019</v>
      </c>
      <c r="C549">
        <v>2</v>
      </c>
      <c r="D549">
        <v>57</v>
      </c>
    </row>
    <row r="550" spans="1:4" x14ac:dyDescent="0.2">
      <c r="A550" s="1" t="s">
        <v>100</v>
      </c>
      <c r="B550">
        <v>2019</v>
      </c>
      <c r="C550">
        <v>3</v>
      </c>
      <c r="D550">
        <v>213</v>
      </c>
    </row>
    <row r="551" spans="1:4" x14ac:dyDescent="0.2">
      <c r="A551" s="1" t="s">
        <v>100</v>
      </c>
      <c r="B551">
        <v>2019</v>
      </c>
      <c r="C551">
        <v>4</v>
      </c>
      <c r="D551">
        <v>184</v>
      </c>
    </row>
    <row r="552" spans="1:4" x14ac:dyDescent="0.2">
      <c r="A552" s="1" t="s">
        <v>100</v>
      </c>
      <c r="B552">
        <v>2019</v>
      </c>
      <c r="C552">
        <v>5</v>
      </c>
      <c r="D552">
        <v>65</v>
      </c>
    </row>
    <row r="553" spans="1:4" x14ac:dyDescent="0.2">
      <c r="A553" s="1" t="s">
        <v>100</v>
      </c>
      <c r="B553">
        <v>2019</v>
      </c>
      <c r="C553">
        <v>6</v>
      </c>
      <c r="D553">
        <v>62</v>
      </c>
    </row>
    <row r="554" spans="1:4" x14ac:dyDescent="0.2">
      <c r="A554" s="1" t="s">
        <v>100</v>
      </c>
      <c r="B554">
        <v>2019</v>
      </c>
      <c r="C554">
        <v>7</v>
      </c>
      <c r="D554">
        <v>80</v>
      </c>
    </row>
    <row r="555" spans="1:4" x14ac:dyDescent="0.2">
      <c r="A555" s="1" t="s">
        <v>100</v>
      </c>
      <c r="B555">
        <v>2019</v>
      </c>
      <c r="C555">
        <v>8</v>
      </c>
      <c r="D555">
        <v>47</v>
      </c>
    </row>
    <row r="556" spans="1:4" x14ac:dyDescent="0.2">
      <c r="A556" s="1" t="s">
        <v>100</v>
      </c>
      <c r="B556">
        <v>2019</v>
      </c>
      <c r="C556">
        <v>9</v>
      </c>
      <c r="D556">
        <v>41</v>
      </c>
    </row>
    <row r="557" spans="1:4" x14ac:dyDescent="0.2">
      <c r="A557" s="1" t="s">
        <v>100</v>
      </c>
      <c r="B557">
        <v>2019</v>
      </c>
      <c r="C557">
        <v>10</v>
      </c>
      <c r="D557">
        <v>107</v>
      </c>
    </row>
    <row r="558" spans="1:4" x14ac:dyDescent="0.2">
      <c r="A558" s="1" t="s">
        <v>100</v>
      </c>
      <c r="B558">
        <v>2019</v>
      </c>
      <c r="C558">
        <v>11</v>
      </c>
      <c r="D558">
        <v>130</v>
      </c>
    </row>
    <row r="559" spans="1:4" x14ac:dyDescent="0.2">
      <c r="A559" s="1" t="s">
        <v>100</v>
      </c>
      <c r="B559">
        <v>2019</v>
      </c>
      <c r="C559">
        <v>12</v>
      </c>
      <c r="D559">
        <v>120</v>
      </c>
    </row>
    <row r="560" spans="1:4" x14ac:dyDescent="0.2">
      <c r="A560" s="1" t="s">
        <v>100</v>
      </c>
      <c r="B560">
        <v>2020</v>
      </c>
      <c r="C560">
        <v>1</v>
      </c>
      <c r="D560">
        <v>56</v>
      </c>
    </row>
    <row r="561" spans="1:4" x14ac:dyDescent="0.2">
      <c r="A561" s="1" t="s">
        <v>100</v>
      </c>
      <c r="B561">
        <v>2020</v>
      </c>
      <c r="C561">
        <v>2</v>
      </c>
      <c r="D561">
        <v>46</v>
      </c>
    </row>
    <row r="562" spans="1:4" x14ac:dyDescent="0.2">
      <c r="A562" s="1" t="s">
        <v>100</v>
      </c>
      <c r="B562">
        <v>2020</v>
      </c>
      <c r="C562">
        <v>3</v>
      </c>
      <c r="D562">
        <v>25</v>
      </c>
    </row>
    <row r="563" spans="1:4" x14ac:dyDescent="0.2">
      <c r="A563" s="1" t="s">
        <v>101</v>
      </c>
      <c r="B563">
        <v>2016</v>
      </c>
      <c r="C563">
        <v>1</v>
      </c>
      <c r="D563">
        <v>33</v>
      </c>
    </row>
    <row r="564" spans="1:4" x14ac:dyDescent="0.2">
      <c r="A564" s="1" t="s">
        <v>101</v>
      </c>
      <c r="B564">
        <v>2016</v>
      </c>
      <c r="C564">
        <v>2</v>
      </c>
      <c r="D564">
        <v>28</v>
      </c>
    </row>
    <row r="565" spans="1:4" x14ac:dyDescent="0.2">
      <c r="A565" s="1" t="s">
        <v>101</v>
      </c>
      <c r="B565">
        <v>2016</v>
      </c>
      <c r="C565">
        <v>3</v>
      </c>
      <c r="D565">
        <v>21</v>
      </c>
    </row>
    <row r="566" spans="1:4" x14ac:dyDescent="0.2">
      <c r="A566" s="1" t="s">
        <v>101</v>
      </c>
      <c r="B566">
        <v>2016</v>
      </c>
      <c r="C566">
        <v>4</v>
      </c>
      <c r="D566">
        <v>13</v>
      </c>
    </row>
    <row r="567" spans="1:4" x14ac:dyDescent="0.2">
      <c r="A567" s="1" t="s">
        <v>101</v>
      </c>
      <c r="B567">
        <v>2016</v>
      </c>
      <c r="C567">
        <v>5</v>
      </c>
      <c r="D567">
        <v>17</v>
      </c>
    </row>
    <row r="568" spans="1:4" x14ac:dyDescent="0.2">
      <c r="A568" s="1" t="s">
        <v>101</v>
      </c>
      <c r="B568">
        <v>2016</v>
      </c>
      <c r="C568">
        <v>6</v>
      </c>
      <c r="D568">
        <v>26</v>
      </c>
    </row>
    <row r="569" spans="1:4" x14ac:dyDescent="0.2">
      <c r="A569" s="1" t="s">
        <v>101</v>
      </c>
      <c r="B569">
        <v>2016</v>
      </c>
      <c r="C569">
        <v>7</v>
      </c>
      <c r="D569">
        <v>16</v>
      </c>
    </row>
    <row r="570" spans="1:4" x14ac:dyDescent="0.2">
      <c r="A570" s="1" t="s">
        <v>101</v>
      </c>
      <c r="B570">
        <v>2016</v>
      </c>
      <c r="C570">
        <v>8</v>
      </c>
      <c r="D570">
        <v>17</v>
      </c>
    </row>
    <row r="571" spans="1:4" x14ac:dyDescent="0.2">
      <c r="A571" s="1" t="s">
        <v>101</v>
      </c>
      <c r="B571">
        <v>2016</v>
      </c>
      <c r="C571">
        <v>9</v>
      </c>
      <c r="D571">
        <v>13</v>
      </c>
    </row>
    <row r="572" spans="1:4" x14ac:dyDescent="0.2">
      <c r="A572" s="1" t="s">
        <v>101</v>
      </c>
      <c r="B572">
        <v>2016</v>
      </c>
      <c r="C572">
        <v>10</v>
      </c>
      <c r="D572">
        <v>19</v>
      </c>
    </row>
    <row r="573" spans="1:4" x14ac:dyDescent="0.2">
      <c r="A573" s="1" t="s">
        <v>101</v>
      </c>
      <c r="B573">
        <v>2016</v>
      </c>
      <c r="C573">
        <v>11</v>
      </c>
      <c r="D573">
        <v>31</v>
      </c>
    </row>
    <row r="574" spans="1:4" x14ac:dyDescent="0.2">
      <c r="A574" s="1" t="s">
        <v>101</v>
      </c>
      <c r="B574">
        <v>2016</v>
      </c>
      <c r="C574">
        <v>12</v>
      </c>
      <c r="D574">
        <v>23</v>
      </c>
    </row>
    <row r="575" spans="1:4" x14ac:dyDescent="0.2">
      <c r="A575" s="1" t="s">
        <v>101</v>
      </c>
      <c r="B575">
        <v>2017</v>
      </c>
      <c r="C575">
        <v>1</v>
      </c>
      <c r="D575">
        <v>18</v>
      </c>
    </row>
    <row r="576" spans="1:4" x14ac:dyDescent="0.2">
      <c r="A576" s="1" t="s">
        <v>101</v>
      </c>
      <c r="B576">
        <v>2017</v>
      </c>
      <c r="C576">
        <v>2</v>
      </c>
      <c r="D576">
        <v>16</v>
      </c>
    </row>
    <row r="577" spans="1:4" x14ac:dyDescent="0.2">
      <c r="A577" s="1" t="s">
        <v>101</v>
      </c>
      <c r="B577">
        <v>2017</v>
      </c>
      <c r="C577">
        <v>3</v>
      </c>
      <c r="D577">
        <v>18</v>
      </c>
    </row>
    <row r="578" spans="1:4" x14ac:dyDescent="0.2">
      <c r="A578" s="1" t="s">
        <v>101</v>
      </c>
      <c r="B578">
        <v>2017</v>
      </c>
      <c r="C578">
        <v>4</v>
      </c>
      <c r="D578">
        <v>13</v>
      </c>
    </row>
    <row r="579" spans="1:4" x14ac:dyDescent="0.2">
      <c r="A579" s="1" t="s">
        <v>101</v>
      </c>
      <c r="B579">
        <v>2017</v>
      </c>
      <c r="C579">
        <v>5</v>
      </c>
      <c r="D579">
        <v>11</v>
      </c>
    </row>
    <row r="580" spans="1:4" x14ac:dyDescent="0.2">
      <c r="A580" s="1" t="s">
        <v>101</v>
      </c>
      <c r="B580">
        <v>2017</v>
      </c>
      <c r="C580">
        <v>6</v>
      </c>
      <c r="D580">
        <v>17</v>
      </c>
    </row>
    <row r="581" spans="1:4" x14ac:dyDescent="0.2">
      <c r="A581" s="1" t="s">
        <v>101</v>
      </c>
      <c r="B581">
        <v>2017</v>
      </c>
      <c r="C581">
        <v>7</v>
      </c>
      <c r="D581">
        <v>10</v>
      </c>
    </row>
    <row r="582" spans="1:4" x14ac:dyDescent="0.2">
      <c r="A582" s="1" t="s">
        <v>101</v>
      </c>
      <c r="B582">
        <v>2017</v>
      </c>
      <c r="C582">
        <v>8</v>
      </c>
      <c r="D582">
        <v>11</v>
      </c>
    </row>
    <row r="583" spans="1:4" x14ac:dyDescent="0.2">
      <c r="A583" s="1" t="s">
        <v>101</v>
      </c>
      <c r="B583">
        <v>2017</v>
      </c>
      <c r="C583">
        <v>9</v>
      </c>
      <c r="D583">
        <v>9</v>
      </c>
    </row>
    <row r="584" spans="1:4" x14ac:dyDescent="0.2">
      <c r="A584" s="1" t="s">
        <v>101</v>
      </c>
      <c r="B584">
        <v>2017</v>
      </c>
      <c r="C584">
        <v>10</v>
      </c>
      <c r="D584">
        <v>11</v>
      </c>
    </row>
    <row r="585" spans="1:4" x14ac:dyDescent="0.2">
      <c r="A585" s="1" t="s">
        <v>101</v>
      </c>
      <c r="B585">
        <v>2017</v>
      </c>
      <c r="C585">
        <v>11</v>
      </c>
      <c r="D585">
        <v>15</v>
      </c>
    </row>
    <row r="586" spans="1:4" x14ac:dyDescent="0.2">
      <c r="A586" s="1" t="s">
        <v>101</v>
      </c>
      <c r="B586">
        <v>2017</v>
      </c>
      <c r="C586">
        <v>12</v>
      </c>
      <c r="D586">
        <v>32</v>
      </c>
    </row>
    <row r="587" spans="1:4" x14ac:dyDescent="0.2">
      <c r="A587" s="1" t="s">
        <v>101</v>
      </c>
      <c r="B587">
        <v>2018</v>
      </c>
      <c r="C587">
        <v>1</v>
      </c>
      <c r="D587">
        <v>13</v>
      </c>
    </row>
    <row r="588" spans="1:4" x14ac:dyDescent="0.2">
      <c r="A588" s="1" t="s">
        <v>101</v>
      </c>
      <c r="B588">
        <v>2018</v>
      </c>
      <c r="C588">
        <v>2</v>
      </c>
      <c r="D588">
        <v>10</v>
      </c>
    </row>
    <row r="589" spans="1:4" x14ac:dyDescent="0.2">
      <c r="A589" s="1" t="s">
        <v>101</v>
      </c>
      <c r="B589">
        <v>2018</v>
      </c>
      <c r="C589">
        <v>3</v>
      </c>
      <c r="D589">
        <v>15</v>
      </c>
    </row>
    <row r="590" spans="1:4" x14ac:dyDescent="0.2">
      <c r="A590" s="1" t="s">
        <v>101</v>
      </c>
      <c r="B590">
        <v>2018</v>
      </c>
      <c r="C590">
        <v>4</v>
      </c>
      <c r="D590">
        <v>12</v>
      </c>
    </row>
    <row r="591" spans="1:4" x14ac:dyDescent="0.2">
      <c r="A591" s="1" t="s">
        <v>101</v>
      </c>
      <c r="B591">
        <v>2018</v>
      </c>
      <c r="C591">
        <v>5</v>
      </c>
      <c r="D591">
        <v>18</v>
      </c>
    </row>
    <row r="592" spans="1:4" x14ac:dyDescent="0.2">
      <c r="A592" s="1" t="s">
        <v>101</v>
      </c>
      <c r="B592">
        <v>2018</v>
      </c>
      <c r="C592">
        <v>6</v>
      </c>
      <c r="D592">
        <v>17</v>
      </c>
    </row>
    <row r="593" spans="1:4" x14ac:dyDescent="0.2">
      <c r="A593" s="1" t="s">
        <v>101</v>
      </c>
      <c r="B593">
        <v>2018</v>
      </c>
      <c r="C593">
        <v>7</v>
      </c>
      <c r="D593">
        <v>16</v>
      </c>
    </row>
    <row r="594" spans="1:4" x14ac:dyDescent="0.2">
      <c r="A594" s="1" t="s">
        <v>101</v>
      </c>
      <c r="B594">
        <v>2018</v>
      </c>
      <c r="C594">
        <v>8</v>
      </c>
      <c r="D594">
        <v>7</v>
      </c>
    </row>
    <row r="595" spans="1:4" x14ac:dyDescent="0.2">
      <c r="A595" s="1" t="s">
        <v>101</v>
      </c>
      <c r="B595">
        <v>2018</v>
      </c>
      <c r="C595">
        <v>9</v>
      </c>
      <c r="D595">
        <v>12</v>
      </c>
    </row>
    <row r="596" spans="1:4" x14ac:dyDescent="0.2">
      <c r="A596" s="1" t="s">
        <v>101</v>
      </c>
      <c r="B596">
        <v>2018</v>
      </c>
      <c r="C596">
        <v>10</v>
      </c>
      <c r="D596">
        <v>17</v>
      </c>
    </row>
    <row r="597" spans="1:4" x14ac:dyDescent="0.2">
      <c r="A597" s="1" t="s">
        <v>101</v>
      </c>
      <c r="B597">
        <v>2018</v>
      </c>
      <c r="C597">
        <v>11</v>
      </c>
      <c r="D597">
        <v>25</v>
      </c>
    </row>
    <row r="598" spans="1:4" x14ac:dyDescent="0.2">
      <c r="A598" s="1" t="s">
        <v>101</v>
      </c>
      <c r="B598">
        <v>2018</v>
      </c>
      <c r="C598">
        <v>12</v>
      </c>
      <c r="D598">
        <v>13</v>
      </c>
    </row>
    <row r="599" spans="1:4" x14ac:dyDescent="0.2">
      <c r="A599" s="1" t="s">
        <v>101</v>
      </c>
      <c r="B599">
        <v>2019</v>
      </c>
      <c r="C599">
        <v>1</v>
      </c>
      <c r="D599">
        <v>16</v>
      </c>
    </row>
    <row r="600" spans="1:4" x14ac:dyDescent="0.2">
      <c r="A600" s="1" t="s">
        <v>101</v>
      </c>
      <c r="B600">
        <v>2019</v>
      </c>
      <c r="C600">
        <v>2</v>
      </c>
      <c r="D600">
        <v>18</v>
      </c>
    </row>
    <row r="601" spans="1:4" x14ac:dyDescent="0.2">
      <c r="A601" s="1" t="s">
        <v>101</v>
      </c>
      <c r="B601">
        <v>2019</v>
      </c>
      <c r="C601">
        <v>3</v>
      </c>
      <c r="D601">
        <v>25</v>
      </c>
    </row>
    <row r="602" spans="1:4" x14ac:dyDescent="0.2">
      <c r="A602" s="1" t="s">
        <v>101</v>
      </c>
      <c r="B602">
        <v>2019</v>
      </c>
      <c r="C602">
        <v>4</v>
      </c>
      <c r="D602">
        <v>16</v>
      </c>
    </row>
    <row r="603" spans="1:4" x14ac:dyDescent="0.2">
      <c r="A603" s="1" t="s">
        <v>101</v>
      </c>
      <c r="B603">
        <v>2019</v>
      </c>
      <c r="C603">
        <v>5</v>
      </c>
      <c r="D603">
        <v>16</v>
      </c>
    </row>
    <row r="604" spans="1:4" x14ac:dyDescent="0.2">
      <c r="A604" s="1" t="s">
        <v>101</v>
      </c>
      <c r="B604">
        <v>2019</v>
      </c>
      <c r="C604">
        <v>6</v>
      </c>
      <c r="D604">
        <v>10</v>
      </c>
    </row>
    <row r="605" spans="1:4" x14ac:dyDescent="0.2">
      <c r="A605" s="1" t="s">
        <v>101</v>
      </c>
      <c r="B605">
        <v>2019</v>
      </c>
      <c r="C605">
        <v>7</v>
      </c>
      <c r="D605">
        <v>17</v>
      </c>
    </row>
    <row r="606" spans="1:4" x14ac:dyDescent="0.2">
      <c r="A606" s="1" t="s">
        <v>101</v>
      </c>
      <c r="B606">
        <v>2019</v>
      </c>
      <c r="C606">
        <v>8</v>
      </c>
      <c r="D606">
        <v>11</v>
      </c>
    </row>
    <row r="607" spans="1:4" x14ac:dyDescent="0.2">
      <c r="A607" s="1" t="s">
        <v>101</v>
      </c>
      <c r="B607">
        <v>2019</v>
      </c>
      <c r="C607">
        <v>9</v>
      </c>
      <c r="D607">
        <v>12</v>
      </c>
    </row>
    <row r="608" spans="1:4" x14ac:dyDescent="0.2">
      <c r="A608" s="1" t="s">
        <v>101</v>
      </c>
      <c r="B608">
        <v>2019</v>
      </c>
      <c r="C608">
        <v>10</v>
      </c>
      <c r="D608">
        <v>21</v>
      </c>
    </row>
    <row r="609" spans="1:4" x14ac:dyDescent="0.2">
      <c r="A609" s="1" t="s">
        <v>101</v>
      </c>
      <c r="B609">
        <v>2019</v>
      </c>
      <c r="C609">
        <v>11</v>
      </c>
      <c r="D609">
        <v>14</v>
      </c>
    </row>
    <row r="610" spans="1:4" x14ac:dyDescent="0.2">
      <c r="A610" s="1" t="s">
        <v>101</v>
      </c>
      <c r="B610">
        <v>2019</v>
      </c>
      <c r="C610">
        <v>12</v>
      </c>
      <c r="D610">
        <v>16</v>
      </c>
    </row>
    <row r="611" spans="1:4" x14ac:dyDescent="0.2">
      <c r="A611" s="1" t="s">
        <v>101</v>
      </c>
      <c r="B611">
        <v>2020</v>
      </c>
      <c r="C611">
        <v>1</v>
      </c>
      <c r="D611">
        <v>14</v>
      </c>
    </row>
    <row r="612" spans="1:4" x14ac:dyDescent="0.2">
      <c r="A612" s="1" t="s">
        <v>101</v>
      </c>
      <c r="B612">
        <v>2020</v>
      </c>
      <c r="C612">
        <v>2</v>
      </c>
      <c r="D612">
        <v>11</v>
      </c>
    </row>
    <row r="613" spans="1:4" x14ac:dyDescent="0.2">
      <c r="A613" s="1" t="s">
        <v>101</v>
      </c>
      <c r="B613">
        <v>2020</v>
      </c>
      <c r="C613">
        <v>3</v>
      </c>
      <c r="D613">
        <v>9</v>
      </c>
    </row>
    <row r="614" spans="1:4" x14ac:dyDescent="0.2">
      <c r="A614" s="1" t="s">
        <v>102</v>
      </c>
      <c r="B614">
        <v>2016</v>
      </c>
      <c r="C614">
        <v>1</v>
      </c>
      <c r="D614">
        <v>115</v>
      </c>
    </row>
    <row r="615" spans="1:4" x14ac:dyDescent="0.2">
      <c r="A615" s="1" t="s">
        <v>102</v>
      </c>
      <c r="B615">
        <v>2016</v>
      </c>
      <c r="C615">
        <v>2</v>
      </c>
      <c r="D615">
        <v>77</v>
      </c>
    </row>
    <row r="616" spans="1:4" x14ac:dyDescent="0.2">
      <c r="A616" s="1" t="s">
        <v>102</v>
      </c>
      <c r="B616">
        <v>2016</v>
      </c>
      <c r="C616">
        <v>3</v>
      </c>
      <c r="D616">
        <v>62</v>
      </c>
    </row>
    <row r="617" spans="1:4" x14ac:dyDescent="0.2">
      <c r="A617" s="1" t="s">
        <v>102</v>
      </c>
      <c r="B617">
        <v>2016</v>
      </c>
      <c r="C617">
        <v>4</v>
      </c>
      <c r="D617">
        <v>110</v>
      </c>
    </row>
    <row r="618" spans="1:4" x14ac:dyDescent="0.2">
      <c r="A618" s="1" t="s">
        <v>102</v>
      </c>
      <c r="B618">
        <v>2016</v>
      </c>
      <c r="C618">
        <v>5</v>
      </c>
      <c r="D618">
        <v>56</v>
      </c>
    </row>
    <row r="619" spans="1:4" x14ac:dyDescent="0.2">
      <c r="A619" s="1" t="s">
        <v>102</v>
      </c>
      <c r="B619">
        <v>2016</v>
      </c>
      <c r="C619">
        <v>6</v>
      </c>
      <c r="D619">
        <v>72</v>
      </c>
    </row>
    <row r="620" spans="1:4" x14ac:dyDescent="0.2">
      <c r="A620" s="1" t="s">
        <v>102</v>
      </c>
      <c r="B620">
        <v>2016</v>
      </c>
      <c r="C620">
        <v>7</v>
      </c>
      <c r="D620">
        <v>48</v>
      </c>
    </row>
    <row r="621" spans="1:4" x14ac:dyDescent="0.2">
      <c r="A621" s="1" t="s">
        <v>102</v>
      </c>
      <c r="B621">
        <v>2016</v>
      </c>
      <c r="C621">
        <v>8</v>
      </c>
      <c r="D621">
        <v>44</v>
      </c>
    </row>
    <row r="622" spans="1:4" x14ac:dyDescent="0.2">
      <c r="A622" s="1" t="s">
        <v>102</v>
      </c>
      <c r="B622">
        <v>2016</v>
      </c>
      <c r="C622">
        <v>9</v>
      </c>
      <c r="D622">
        <v>57</v>
      </c>
    </row>
    <row r="623" spans="1:4" x14ac:dyDescent="0.2">
      <c r="A623" s="1" t="s">
        <v>102</v>
      </c>
      <c r="B623">
        <v>2016</v>
      </c>
      <c r="C623">
        <v>10</v>
      </c>
      <c r="D623">
        <v>67</v>
      </c>
    </row>
    <row r="624" spans="1:4" x14ac:dyDescent="0.2">
      <c r="A624" s="1" t="s">
        <v>102</v>
      </c>
      <c r="B624">
        <v>2016</v>
      </c>
      <c r="C624">
        <v>11</v>
      </c>
      <c r="D624">
        <v>141</v>
      </c>
    </row>
    <row r="625" spans="1:4" x14ac:dyDescent="0.2">
      <c r="A625" s="1" t="s">
        <v>102</v>
      </c>
      <c r="B625">
        <v>2016</v>
      </c>
      <c r="C625">
        <v>12</v>
      </c>
      <c r="D625">
        <v>112</v>
      </c>
    </row>
    <row r="626" spans="1:4" x14ac:dyDescent="0.2">
      <c r="A626" s="1" t="s">
        <v>102</v>
      </c>
      <c r="B626">
        <v>2017</v>
      </c>
      <c r="C626">
        <v>1</v>
      </c>
      <c r="D626">
        <v>85</v>
      </c>
    </row>
    <row r="627" spans="1:4" x14ac:dyDescent="0.2">
      <c r="A627" s="1" t="s">
        <v>102</v>
      </c>
      <c r="B627">
        <v>2017</v>
      </c>
      <c r="C627">
        <v>2</v>
      </c>
      <c r="D627">
        <v>38</v>
      </c>
    </row>
    <row r="628" spans="1:4" x14ac:dyDescent="0.2">
      <c r="A628" s="1" t="s">
        <v>102</v>
      </c>
      <c r="B628">
        <v>2017</v>
      </c>
      <c r="C628">
        <v>3</v>
      </c>
      <c r="D628">
        <v>70</v>
      </c>
    </row>
    <row r="629" spans="1:4" x14ac:dyDescent="0.2">
      <c r="A629" s="1" t="s">
        <v>102</v>
      </c>
      <c r="B629">
        <v>2017</v>
      </c>
      <c r="C629">
        <v>4</v>
      </c>
      <c r="D629">
        <v>76</v>
      </c>
    </row>
    <row r="630" spans="1:4" x14ac:dyDescent="0.2">
      <c r="A630" s="1" t="s">
        <v>102</v>
      </c>
      <c r="B630">
        <v>2017</v>
      </c>
      <c r="C630">
        <v>5</v>
      </c>
      <c r="D630">
        <v>54</v>
      </c>
    </row>
    <row r="631" spans="1:4" x14ac:dyDescent="0.2">
      <c r="A631" s="1" t="s">
        <v>102</v>
      </c>
      <c r="B631">
        <v>2017</v>
      </c>
      <c r="C631">
        <v>6</v>
      </c>
      <c r="D631">
        <v>59</v>
      </c>
    </row>
    <row r="632" spans="1:4" x14ac:dyDescent="0.2">
      <c r="A632" s="1" t="s">
        <v>102</v>
      </c>
      <c r="B632">
        <v>2017</v>
      </c>
      <c r="C632">
        <v>7</v>
      </c>
      <c r="D632">
        <v>46</v>
      </c>
    </row>
    <row r="633" spans="1:4" x14ac:dyDescent="0.2">
      <c r="A633" s="1" t="s">
        <v>102</v>
      </c>
      <c r="B633">
        <v>2017</v>
      </c>
      <c r="C633">
        <v>8</v>
      </c>
      <c r="D633">
        <v>61</v>
      </c>
    </row>
    <row r="634" spans="1:4" x14ac:dyDescent="0.2">
      <c r="A634" s="1" t="s">
        <v>102</v>
      </c>
      <c r="B634">
        <v>2017</v>
      </c>
      <c r="C634">
        <v>9</v>
      </c>
      <c r="D634">
        <v>60</v>
      </c>
    </row>
    <row r="635" spans="1:4" x14ac:dyDescent="0.2">
      <c r="A635" s="1" t="s">
        <v>102</v>
      </c>
      <c r="B635">
        <v>2017</v>
      </c>
      <c r="C635">
        <v>10</v>
      </c>
      <c r="D635">
        <v>95</v>
      </c>
    </row>
    <row r="636" spans="1:4" x14ac:dyDescent="0.2">
      <c r="A636" s="1" t="s">
        <v>102</v>
      </c>
      <c r="B636">
        <v>2017</v>
      </c>
      <c r="C636">
        <v>11</v>
      </c>
      <c r="D636">
        <v>115</v>
      </c>
    </row>
    <row r="637" spans="1:4" x14ac:dyDescent="0.2">
      <c r="A637" s="1" t="s">
        <v>102</v>
      </c>
      <c r="B637">
        <v>2017</v>
      </c>
      <c r="C637">
        <v>12</v>
      </c>
      <c r="D637">
        <v>263</v>
      </c>
    </row>
    <row r="638" spans="1:4" x14ac:dyDescent="0.2">
      <c r="A638" s="1" t="s">
        <v>102</v>
      </c>
      <c r="B638">
        <v>2018</v>
      </c>
      <c r="C638">
        <v>1</v>
      </c>
      <c r="D638">
        <v>54</v>
      </c>
    </row>
    <row r="639" spans="1:4" x14ac:dyDescent="0.2">
      <c r="A639" s="1" t="s">
        <v>102</v>
      </c>
      <c r="B639">
        <v>2018</v>
      </c>
      <c r="C639">
        <v>2</v>
      </c>
      <c r="D639">
        <v>68</v>
      </c>
    </row>
    <row r="640" spans="1:4" x14ac:dyDescent="0.2">
      <c r="A640" s="1" t="s">
        <v>102</v>
      </c>
      <c r="B640">
        <v>2018</v>
      </c>
      <c r="C640">
        <v>3</v>
      </c>
      <c r="D640">
        <v>91</v>
      </c>
    </row>
    <row r="641" spans="1:4" x14ac:dyDescent="0.2">
      <c r="A641" s="1" t="s">
        <v>102</v>
      </c>
      <c r="B641">
        <v>2018</v>
      </c>
      <c r="C641">
        <v>4</v>
      </c>
      <c r="D641">
        <v>68</v>
      </c>
    </row>
    <row r="642" spans="1:4" x14ac:dyDescent="0.2">
      <c r="A642" s="1" t="s">
        <v>102</v>
      </c>
      <c r="B642">
        <v>2018</v>
      </c>
      <c r="C642">
        <v>5</v>
      </c>
      <c r="D642">
        <v>152</v>
      </c>
    </row>
    <row r="643" spans="1:4" x14ac:dyDescent="0.2">
      <c r="A643" s="1" t="s">
        <v>102</v>
      </c>
      <c r="B643">
        <v>2018</v>
      </c>
      <c r="C643">
        <v>6</v>
      </c>
      <c r="D643">
        <v>104</v>
      </c>
    </row>
    <row r="644" spans="1:4" x14ac:dyDescent="0.2">
      <c r="A644" s="1" t="s">
        <v>102</v>
      </c>
      <c r="B644">
        <v>2018</v>
      </c>
      <c r="C644">
        <v>7</v>
      </c>
      <c r="D644">
        <v>97</v>
      </c>
    </row>
    <row r="645" spans="1:4" x14ac:dyDescent="0.2">
      <c r="A645" s="1" t="s">
        <v>102</v>
      </c>
      <c r="B645">
        <v>2018</v>
      </c>
      <c r="C645">
        <v>8</v>
      </c>
      <c r="D645">
        <v>49</v>
      </c>
    </row>
    <row r="646" spans="1:4" x14ac:dyDescent="0.2">
      <c r="A646" s="1" t="s">
        <v>102</v>
      </c>
      <c r="B646">
        <v>2018</v>
      </c>
      <c r="C646">
        <v>9</v>
      </c>
      <c r="D646">
        <v>71</v>
      </c>
    </row>
    <row r="647" spans="1:4" x14ac:dyDescent="0.2">
      <c r="A647" s="1" t="s">
        <v>102</v>
      </c>
      <c r="B647">
        <v>2018</v>
      </c>
      <c r="C647">
        <v>10</v>
      </c>
      <c r="D647">
        <v>98</v>
      </c>
    </row>
    <row r="648" spans="1:4" x14ac:dyDescent="0.2">
      <c r="A648" s="1" t="s">
        <v>102</v>
      </c>
      <c r="B648">
        <v>2018</v>
      </c>
      <c r="C648">
        <v>11</v>
      </c>
      <c r="D648">
        <v>185</v>
      </c>
    </row>
    <row r="649" spans="1:4" x14ac:dyDescent="0.2">
      <c r="A649" s="1" t="s">
        <v>102</v>
      </c>
      <c r="B649">
        <v>2018</v>
      </c>
      <c r="C649">
        <v>12</v>
      </c>
      <c r="D649">
        <v>131</v>
      </c>
    </row>
    <row r="650" spans="1:4" x14ac:dyDescent="0.2">
      <c r="A650" s="1" t="s">
        <v>102</v>
      </c>
      <c r="B650">
        <v>2019</v>
      </c>
      <c r="C650">
        <v>1</v>
      </c>
      <c r="D650">
        <v>120</v>
      </c>
    </row>
    <row r="651" spans="1:4" x14ac:dyDescent="0.2">
      <c r="A651" s="1" t="s">
        <v>102</v>
      </c>
      <c r="B651">
        <v>2019</v>
      </c>
      <c r="C651">
        <v>2</v>
      </c>
      <c r="D651">
        <v>79</v>
      </c>
    </row>
    <row r="652" spans="1:4" x14ac:dyDescent="0.2">
      <c r="A652" s="1" t="s">
        <v>102</v>
      </c>
      <c r="B652">
        <v>2019</v>
      </c>
      <c r="C652">
        <v>3</v>
      </c>
      <c r="D652">
        <v>224</v>
      </c>
    </row>
    <row r="653" spans="1:4" x14ac:dyDescent="0.2">
      <c r="A653" s="1" t="s">
        <v>102</v>
      </c>
      <c r="B653">
        <v>2019</v>
      </c>
      <c r="C653">
        <v>4</v>
      </c>
      <c r="D653">
        <v>138</v>
      </c>
    </row>
    <row r="654" spans="1:4" x14ac:dyDescent="0.2">
      <c r="A654" s="1" t="s">
        <v>102</v>
      </c>
      <c r="B654">
        <v>2019</v>
      </c>
      <c r="C654">
        <v>5</v>
      </c>
      <c r="D654">
        <v>95</v>
      </c>
    </row>
    <row r="655" spans="1:4" x14ac:dyDescent="0.2">
      <c r="A655" s="1" t="s">
        <v>102</v>
      </c>
      <c r="B655">
        <v>2019</v>
      </c>
      <c r="C655">
        <v>6</v>
      </c>
      <c r="D655">
        <v>71</v>
      </c>
    </row>
    <row r="656" spans="1:4" x14ac:dyDescent="0.2">
      <c r="A656" s="1" t="s">
        <v>102</v>
      </c>
      <c r="B656">
        <v>2019</v>
      </c>
      <c r="C656">
        <v>7</v>
      </c>
      <c r="D656">
        <v>104</v>
      </c>
    </row>
    <row r="657" spans="1:4" x14ac:dyDescent="0.2">
      <c r="A657" s="1" t="s">
        <v>102</v>
      </c>
      <c r="B657">
        <v>2019</v>
      </c>
      <c r="C657">
        <v>8</v>
      </c>
      <c r="D657">
        <v>70</v>
      </c>
    </row>
    <row r="658" spans="1:4" x14ac:dyDescent="0.2">
      <c r="A658" s="1" t="s">
        <v>102</v>
      </c>
      <c r="B658">
        <v>2019</v>
      </c>
      <c r="C658">
        <v>9</v>
      </c>
      <c r="D658">
        <v>69</v>
      </c>
    </row>
    <row r="659" spans="1:4" x14ac:dyDescent="0.2">
      <c r="A659" s="1" t="s">
        <v>102</v>
      </c>
      <c r="B659">
        <v>2019</v>
      </c>
      <c r="C659">
        <v>10</v>
      </c>
      <c r="D659">
        <v>144</v>
      </c>
    </row>
    <row r="660" spans="1:4" x14ac:dyDescent="0.2">
      <c r="A660" s="1" t="s">
        <v>102</v>
      </c>
      <c r="B660">
        <v>2019</v>
      </c>
      <c r="C660">
        <v>11</v>
      </c>
      <c r="D660">
        <v>158</v>
      </c>
    </row>
    <row r="661" spans="1:4" x14ac:dyDescent="0.2">
      <c r="A661" s="1" t="s">
        <v>102</v>
      </c>
      <c r="B661">
        <v>2019</v>
      </c>
      <c r="C661">
        <v>12</v>
      </c>
      <c r="D661">
        <v>144</v>
      </c>
    </row>
    <row r="662" spans="1:4" x14ac:dyDescent="0.2">
      <c r="A662" s="1" t="s">
        <v>102</v>
      </c>
      <c r="B662">
        <v>2020</v>
      </c>
      <c r="C662">
        <v>1</v>
      </c>
      <c r="D662">
        <v>107</v>
      </c>
    </row>
    <row r="663" spans="1:4" x14ac:dyDescent="0.2">
      <c r="A663" s="1" t="s">
        <v>102</v>
      </c>
      <c r="B663">
        <v>2020</v>
      </c>
      <c r="C663">
        <v>2</v>
      </c>
      <c r="D663">
        <v>98</v>
      </c>
    </row>
    <row r="664" spans="1:4" x14ac:dyDescent="0.2">
      <c r="A664" s="1" t="s">
        <v>102</v>
      </c>
      <c r="B664">
        <v>2020</v>
      </c>
      <c r="C664">
        <v>3</v>
      </c>
      <c r="D664">
        <v>47</v>
      </c>
    </row>
    <row r="665" spans="1:4" x14ac:dyDescent="0.2">
      <c r="A665" s="1" t="s">
        <v>103</v>
      </c>
      <c r="B665">
        <v>2016</v>
      </c>
      <c r="C665">
        <v>1</v>
      </c>
      <c r="D665">
        <v>17</v>
      </c>
    </row>
    <row r="666" spans="1:4" x14ac:dyDescent="0.2">
      <c r="A666" s="1" t="s">
        <v>103</v>
      </c>
      <c r="B666">
        <v>2016</v>
      </c>
      <c r="C666">
        <v>2</v>
      </c>
      <c r="D666">
        <v>12</v>
      </c>
    </row>
    <row r="667" spans="1:4" x14ac:dyDescent="0.2">
      <c r="A667" s="1" t="s">
        <v>103</v>
      </c>
      <c r="B667">
        <v>2016</v>
      </c>
      <c r="C667">
        <v>3</v>
      </c>
      <c r="D667">
        <v>4</v>
      </c>
    </row>
    <row r="668" spans="1:4" x14ac:dyDescent="0.2">
      <c r="A668" s="1" t="s">
        <v>103</v>
      </c>
      <c r="B668">
        <v>2016</v>
      </c>
      <c r="C668">
        <v>4</v>
      </c>
      <c r="D668">
        <v>12</v>
      </c>
    </row>
    <row r="669" spans="1:4" x14ac:dyDescent="0.2">
      <c r="A669" s="1" t="s">
        <v>103</v>
      </c>
      <c r="B669">
        <v>2016</v>
      </c>
      <c r="C669">
        <v>5</v>
      </c>
      <c r="D669">
        <v>4</v>
      </c>
    </row>
    <row r="670" spans="1:4" x14ac:dyDescent="0.2">
      <c r="A670" s="1" t="s">
        <v>103</v>
      </c>
      <c r="B670">
        <v>2016</v>
      </c>
      <c r="C670">
        <v>6</v>
      </c>
      <c r="D670">
        <v>8</v>
      </c>
    </row>
    <row r="671" spans="1:4" x14ac:dyDescent="0.2">
      <c r="A671" s="1" t="s">
        <v>103</v>
      </c>
      <c r="B671">
        <v>2016</v>
      </c>
      <c r="C671">
        <v>7</v>
      </c>
      <c r="D671">
        <v>13</v>
      </c>
    </row>
    <row r="672" spans="1:4" x14ac:dyDescent="0.2">
      <c r="A672" s="1" t="s">
        <v>103</v>
      </c>
      <c r="B672">
        <v>2016</v>
      </c>
      <c r="C672">
        <v>8</v>
      </c>
      <c r="D672">
        <v>7</v>
      </c>
    </row>
    <row r="673" spans="1:4" x14ac:dyDescent="0.2">
      <c r="A673" s="1" t="s">
        <v>103</v>
      </c>
      <c r="B673">
        <v>2016</v>
      </c>
      <c r="C673">
        <v>9</v>
      </c>
      <c r="D673">
        <v>8</v>
      </c>
    </row>
    <row r="674" spans="1:4" x14ac:dyDescent="0.2">
      <c r="A674" s="1" t="s">
        <v>103</v>
      </c>
      <c r="B674">
        <v>2016</v>
      </c>
      <c r="C674">
        <v>10</v>
      </c>
      <c r="D674">
        <v>15</v>
      </c>
    </row>
    <row r="675" spans="1:4" x14ac:dyDescent="0.2">
      <c r="A675" s="1" t="s">
        <v>103</v>
      </c>
      <c r="B675">
        <v>2016</v>
      </c>
      <c r="C675">
        <v>11</v>
      </c>
      <c r="D675">
        <v>23</v>
      </c>
    </row>
    <row r="676" spans="1:4" x14ac:dyDescent="0.2">
      <c r="A676" s="1" t="s">
        <v>103</v>
      </c>
      <c r="B676">
        <v>2016</v>
      </c>
      <c r="C676">
        <v>12</v>
      </c>
      <c r="D676">
        <v>11</v>
      </c>
    </row>
    <row r="677" spans="1:4" x14ac:dyDescent="0.2">
      <c r="A677" s="1" t="s">
        <v>103</v>
      </c>
      <c r="B677">
        <v>2017</v>
      </c>
      <c r="C677">
        <v>1</v>
      </c>
      <c r="D677">
        <v>9</v>
      </c>
    </row>
    <row r="678" spans="1:4" x14ac:dyDescent="0.2">
      <c r="A678" s="1" t="s">
        <v>103</v>
      </c>
      <c r="B678">
        <v>2017</v>
      </c>
      <c r="C678">
        <v>2</v>
      </c>
      <c r="D678">
        <v>8</v>
      </c>
    </row>
    <row r="679" spans="1:4" x14ac:dyDescent="0.2">
      <c r="A679" s="1" t="s">
        <v>103</v>
      </c>
      <c r="B679">
        <v>2017</v>
      </c>
      <c r="C679">
        <v>3</v>
      </c>
      <c r="D679">
        <v>10</v>
      </c>
    </row>
    <row r="680" spans="1:4" x14ac:dyDescent="0.2">
      <c r="A680" s="1" t="s">
        <v>103</v>
      </c>
      <c r="B680">
        <v>2017</v>
      </c>
      <c r="C680">
        <v>4</v>
      </c>
      <c r="D680">
        <v>12</v>
      </c>
    </row>
    <row r="681" spans="1:4" x14ac:dyDescent="0.2">
      <c r="A681" s="1" t="s">
        <v>103</v>
      </c>
      <c r="B681">
        <v>2017</v>
      </c>
      <c r="C681">
        <v>5</v>
      </c>
      <c r="D681">
        <v>10</v>
      </c>
    </row>
    <row r="682" spans="1:4" x14ac:dyDescent="0.2">
      <c r="A682" s="1" t="s">
        <v>103</v>
      </c>
      <c r="B682">
        <v>2017</v>
      </c>
      <c r="C682">
        <v>6</v>
      </c>
      <c r="D682">
        <v>9</v>
      </c>
    </row>
    <row r="683" spans="1:4" x14ac:dyDescent="0.2">
      <c r="A683" s="1" t="s">
        <v>103</v>
      </c>
      <c r="B683">
        <v>2017</v>
      </c>
      <c r="C683">
        <v>7</v>
      </c>
      <c r="D683">
        <v>6</v>
      </c>
    </row>
    <row r="684" spans="1:4" x14ac:dyDescent="0.2">
      <c r="A684" s="1" t="s">
        <v>103</v>
      </c>
      <c r="B684">
        <v>2017</v>
      </c>
      <c r="C684">
        <v>8</v>
      </c>
      <c r="D684">
        <v>10</v>
      </c>
    </row>
    <row r="685" spans="1:4" x14ac:dyDescent="0.2">
      <c r="A685" s="1" t="s">
        <v>103</v>
      </c>
      <c r="B685">
        <v>2017</v>
      </c>
      <c r="C685">
        <v>9</v>
      </c>
      <c r="D685">
        <v>7</v>
      </c>
    </row>
    <row r="686" spans="1:4" x14ac:dyDescent="0.2">
      <c r="A686" s="1" t="s">
        <v>103</v>
      </c>
      <c r="B686">
        <v>2017</v>
      </c>
      <c r="C686">
        <v>10</v>
      </c>
      <c r="D686">
        <v>4</v>
      </c>
    </row>
    <row r="687" spans="1:4" x14ac:dyDescent="0.2">
      <c r="A687" s="1" t="s">
        <v>103</v>
      </c>
      <c r="B687">
        <v>2017</v>
      </c>
      <c r="C687">
        <v>11</v>
      </c>
      <c r="D687">
        <v>14</v>
      </c>
    </row>
    <row r="688" spans="1:4" x14ac:dyDescent="0.2">
      <c r="A688" s="1" t="s">
        <v>103</v>
      </c>
      <c r="B688">
        <v>2017</v>
      </c>
      <c r="C688">
        <v>12</v>
      </c>
      <c r="D688">
        <v>28</v>
      </c>
    </row>
    <row r="689" spans="1:4" x14ac:dyDescent="0.2">
      <c r="A689" s="1" t="s">
        <v>103</v>
      </c>
      <c r="B689">
        <v>2018</v>
      </c>
      <c r="C689">
        <v>1</v>
      </c>
      <c r="D689">
        <v>4</v>
      </c>
    </row>
    <row r="690" spans="1:4" x14ac:dyDescent="0.2">
      <c r="A690" s="1" t="s">
        <v>103</v>
      </c>
      <c r="B690">
        <v>2018</v>
      </c>
      <c r="C690">
        <v>2</v>
      </c>
      <c r="D690">
        <v>8</v>
      </c>
    </row>
    <row r="691" spans="1:4" x14ac:dyDescent="0.2">
      <c r="A691" s="1" t="s">
        <v>103</v>
      </c>
      <c r="B691">
        <v>2018</v>
      </c>
      <c r="C691">
        <v>3</v>
      </c>
      <c r="D691">
        <v>13</v>
      </c>
    </row>
    <row r="692" spans="1:4" x14ac:dyDescent="0.2">
      <c r="A692" s="1" t="s">
        <v>103</v>
      </c>
      <c r="B692">
        <v>2018</v>
      </c>
      <c r="C692">
        <v>4</v>
      </c>
      <c r="D692">
        <v>9</v>
      </c>
    </row>
    <row r="693" spans="1:4" x14ac:dyDescent="0.2">
      <c r="A693" s="1" t="s">
        <v>103</v>
      </c>
      <c r="B693">
        <v>2018</v>
      </c>
      <c r="C693">
        <v>5</v>
      </c>
      <c r="D693">
        <v>20</v>
      </c>
    </row>
    <row r="694" spans="1:4" x14ac:dyDescent="0.2">
      <c r="A694" s="1" t="s">
        <v>103</v>
      </c>
      <c r="B694">
        <v>2018</v>
      </c>
      <c r="C694">
        <v>6</v>
      </c>
      <c r="D694">
        <v>6</v>
      </c>
    </row>
    <row r="695" spans="1:4" x14ac:dyDescent="0.2">
      <c r="A695" s="1" t="s">
        <v>103</v>
      </c>
      <c r="B695">
        <v>2018</v>
      </c>
      <c r="C695">
        <v>7</v>
      </c>
      <c r="D695">
        <v>14</v>
      </c>
    </row>
    <row r="696" spans="1:4" x14ac:dyDescent="0.2">
      <c r="A696" s="1" t="s">
        <v>103</v>
      </c>
      <c r="B696">
        <v>2018</v>
      </c>
      <c r="C696">
        <v>8</v>
      </c>
      <c r="D696">
        <v>7</v>
      </c>
    </row>
    <row r="697" spans="1:4" x14ac:dyDescent="0.2">
      <c r="A697" s="1" t="s">
        <v>103</v>
      </c>
      <c r="B697">
        <v>2018</v>
      </c>
      <c r="C697">
        <v>9</v>
      </c>
      <c r="D697">
        <v>10</v>
      </c>
    </row>
    <row r="698" spans="1:4" x14ac:dyDescent="0.2">
      <c r="A698" s="1" t="s">
        <v>103</v>
      </c>
      <c r="B698">
        <v>2018</v>
      </c>
      <c r="C698">
        <v>10</v>
      </c>
      <c r="D698">
        <v>8</v>
      </c>
    </row>
    <row r="699" spans="1:4" x14ac:dyDescent="0.2">
      <c r="A699" s="1" t="s">
        <v>103</v>
      </c>
      <c r="B699">
        <v>2018</v>
      </c>
      <c r="C699">
        <v>11</v>
      </c>
      <c r="D699">
        <v>21</v>
      </c>
    </row>
    <row r="700" spans="1:4" x14ac:dyDescent="0.2">
      <c r="A700" s="1" t="s">
        <v>103</v>
      </c>
      <c r="B700">
        <v>2018</v>
      </c>
      <c r="C700">
        <v>12</v>
      </c>
      <c r="D700">
        <v>10</v>
      </c>
    </row>
    <row r="701" spans="1:4" x14ac:dyDescent="0.2">
      <c r="A701" s="1" t="s">
        <v>103</v>
      </c>
      <c r="B701">
        <v>2019</v>
      </c>
      <c r="C701">
        <v>1</v>
      </c>
      <c r="D701">
        <v>12</v>
      </c>
    </row>
    <row r="702" spans="1:4" x14ac:dyDescent="0.2">
      <c r="A702" s="1" t="s">
        <v>103</v>
      </c>
      <c r="B702">
        <v>2019</v>
      </c>
      <c r="C702">
        <v>2</v>
      </c>
      <c r="D702">
        <v>11</v>
      </c>
    </row>
    <row r="703" spans="1:4" x14ac:dyDescent="0.2">
      <c r="A703" s="1" t="s">
        <v>103</v>
      </c>
      <c r="B703">
        <v>2019</v>
      </c>
      <c r="C703">
        <v>3</v>
      </c>
      <c r="D703">
        <v>39</v>
      </c>
    </row>
    <row r="704" spans="1:4" x14ac:dyDescent="0.2">
      <c r="A704" s="1" t="s">
        <v>103</v>
      </c>
      <c r="B704">
        <v>2019</v>
      </c>
      <c r="C704">
        <v>4</v>
      </c>
      <c r="D704">
        <v>27</v>
      </c>
    </row>
    <row r="705" spans="1:4" x14ac:dyDescent="0.2">
      <c r="A705" s="1" t="s">
        <v>103</v>
      </c>
      <c r="B705">
        <v>2019</v>
      </c>
      <c r="C705">
        <v>5</v>
      </c>
      <c r="D705">
        <v>19</v>
      </c>
    </row>
    <row r="706" spans="1:4" x14ac:dyDescent="0.2">
      <c r="A706" s="1" t="s">
        <v>103</v>
      </c>
      <c r="B706">
        <v>2019</v>
      </c>
      <c r="C706">
        <v>6</v>
      </c>
      <c r="D706">
        <v>12</v>
      </c>
    </row>
    <row r="707" spans="1:4" x14ac:dyDescent="0.2">
      <c r="A707" s="1" t="s">
        <v>103</v>
      </c>
      <c r="B707">
        <v>2019</v>
      </c>
      <c r="C707">
        <v>7</v>
      </c>
      <c r="D707">
        <v>15</v>
      </c>
    </row>
    <row r="708" spans="1:4" x14ac:dyDescent="0.2">
      <c r="A708" s="1" t="s">
        <v>103</v>
      </c>
      <c r="B708">
        <v>2019</v>
      </c>
      <c r="C708">
        <v>8</v>
      </c>
      <c r="D708">
        <v>12</v>
      </c>
    </row>
    <row r="709" spans="1:4" x14ac:dyDescent="0.2">
      <c r="A709" s="1" t="s">
        <v>103</v>
      </c>
      <c r="B709">
        <v>2019</v>
      </c>
      <c r="C709">
        <v>9</v>
      </c>
      <c r="D709">
        <v>9</v>
      </c>
    </row>
    <row r="710" spans="1:4" x14ac:dyDescent="0.2">
      <c r="A710" s="1" t="s">
        <v>103</v>
      </c>
      <c r="B710">
        <v>2019</v>
      </c>
      <c r="C710">
        <v>10</v>
      </c>
      <c r="D710">
        <v>17</v>
      </c>
    </row>
    <row r="711" spans="1:4" x14ac:dyDescent="0.2">
      <c r="A711" s="1" t="s">
        <v>103</v>
      </c>
      <c r="B711">
        <v>2019</v>
      </c>
      <c r="C711">
        <v>11</v>
      </c>
      <c r="D711">
        <v>16</v>
      </c>
    </row>
    <row r="712" spans="1:4" x14ac:dyDescent="0.2">
      <c r="A712" s="1" t="s">
        <v>103</v>
      </c>
      <c r="B712">
        <v>2019</v>
      </c>
      <c r="C712">
        <v>12</v>
      </c>
      <c r="D712">
        <v>16</v>
      </c>
    </row>
    <row r="713" spans="1:4" x14ac:dyDescent="0.2">
      <c r="A713" s="1" t="s">
        <v>103</v>
      </c>
      <c r="B713">
        <v>2020</v>
      </c>
      <c r="C713">
        <v>1</v>
      </c>
      <c r="D713">
        <v>12</v>
      </c>
    </row>
    <row r="714" spans="1:4" x14ac:dyDescent="0.2">
      <c r="A714" s="1" t="s">
        <v>103</v>
      </c>
      <c r="B714">
        <v>2020</v>
      </c>
      <c r="C714">
        <v>2</v>
      </c>
      <c r="D714">
        <v>8</v>
      </c>
    </row>
    <row r="715" spans="1:4" x14ac:dyDescent="0.2">
      <c r="A715" s="1" t="s">
        <v>103</v>
      </c>
      <c r="B715">
        <v>2020</v>
      </c>
      <c r="C715">
        <v>3</v>
      </c>
      <c r="D715">
        <v>4</v>
      </c>
    </row>
    <row r="716" spans="1:4" x14ac:dyDescent="0.2">
      <c r="A716" s="1" t="s">
        <v>104</v>
      </c>
      <c r="B716">
        <v>2016</v>
      </c>
      <c r="C716">
        <v>1</v>
      </c>
      <c r="D716">
        <v>8</v>
      </c>
    </row>
    <row r="717" spans="1:4" x14ac:dyDescent="0.2">
      <c r="A717" s="1" t="s">
        <v>104</v>
      </c>
      <c r="B717">
        <v>2016</v>
      </c>
      <c r="C717">
        <v>2</v>
      </c>
      <c r="D717">
        <v>10</v>
      </c>
    </row>
    <row r="718" spans="1:4" x14ac:dyDescent="0.2">
      <c r="A718" s="1" t="s">
        <v>104</v>
      </c>
      <c r="B718">
        <v>2016</v>
      </c>
      <c r="C718">
        <v>3</v>
      </c>
      <c r="D718">
        <v>18</v>
      </c>
    </row>
    <row r="719" spans="1:4" x14ac:dyDescent="0.2">
      <c r="A719" s="1" t="s">
        <v>104</v>
      </c>
      <c r="B719">
        <v>2016</v>
      </c>
      <c r="C719">
        <v>4</v>
      </c>
      <c r="D719">
        <v>18</v>
      </c>
    </row>
    <row r="720" spans="1:4" x14ac:dyDescent="0.2">
      <c r="A720" s="1" t="s">
        <v>104</v>
      </c>
      <c r="B720">
        <v>2016</v>
      </c>
      <c r="C720">
        <v>5</v>
      </c>
      <c r="D720">
        <v>15</v>
      </c>
    </row>
    <row r="721" spans="1:4" x14ac:dyDescent="0.2">
      <c r="A721" s="1" t="s">
        <v>104</v>
      </c>
      <c r="B721">
        <v>2016</v>
      </c>
      <c r="C721">
        <v>6</v>
      </c>
      <c r="D721">
        <v>17</v>
      </c>
    </row>
    <row r="722" spans="1:4" x14ac:dyDescent="0.2">
      <c r="A722" s="1" t="s">
        <v>104</v>
      </c>
      <c r="B722">
        <v>2016</v>
      </c>
      <c r="C722">
        <v>7</v>
      </c>
      <c r="D722">
        <v>12</v>
      </c>
    </row>
    <row r="723" spans="1:4" x14ac:dyDescent="0.2">
      <c r="A723" s="1" t="s">
        <v>104</v>
      </c>
      <c r="B723">
        <v>2016</v>
      </c>
      <c r="C723">
        <v>8</v>
      </c>
      <c r="D723">
        <v>7</v>
      </c>
    </row>
    <row r="724" spans="1:4" x14ac:dyDescent="0.2">
      <c r="A724" s="1" t="s">
        <v>104</v>
      </c>
      <c r="B724">
        <v>2016</v>
      </c>
      <c r="C724">
        <v>9</v>
      </c>
      <c r="D724">
        <v>12</v>
      </c>
    </row>
    <row r="725" spans="1:4" x14ac:dyDescent="0.2">
      <c r="A725" s="1" t="s">
        <v>104</v>
      </c>
      <c r="B725">
        <v>2016</v>
      </c>
      <c r="C725">
        <v>10</v>
      </c>
      <c r="D725">
        <v>8</v>
      </c>
    </row>
    <row r="726" spans="1:4" x14ac:dyDescent="0.2">
      <c r="A726" s="1" t="s">
        <v>104</v>
      </c>
      <c r="B726">
        <v>2016</v>
      </c>
      <c r="C726">
        <v>11</v>
      </c>
      <c r="D726">
        <v>15</v>
      </c>
    </row>
    <row r="727" spans="1:4" x14ac:dyDescent="0.2">
      <c r="A727" s="1" t="s">
        <v>104</v>
      </c>
      <c r="B727">
        <v>2016</v>
      </c>
      <c r="C727">
        <v>12</v>
      </c>
      <c r="D727">
        <v>19</v>
      </c>
    </row>
    <row r="728" spans="1:4" x14ac:dyDescent="0.2">
      <c r="A728" s="1" t="s">
        <v>104</v>
      </c>
      <c r="B728">
        <v>2017</v>
      </c>
      <c r="C728">
        <v>1</v>
      </c>
      <c r="D728">
        <v>15</v>
      </c>
    </row>
    <row r="729" spans="1:4" x14ac:dyDescent="0.2">
      <c r="A729" s="1" t="s">
        <v>104</v>
      </c>
      <c r="B729">
        <v>2017</v>
      </c>
      <c r="C729">
        <v>2</v>
      </c>
      <c r="D729">
        <v>6</v>
      </c>
    </row>
    <row r="730" spans="1:4" x14ac:dyDescent="0.2">
      <c r="A730" s="1" t="s">
        <v>104</v>
      </c>
      <c r="B730">
        <v>2017</v>
      </c>
      <c r="C730">
        <v>3</v>
      </c>
      <c r="D730">
        <v>11</v>
      </c>
    </row>
    <row r="731" spans="1:4" x14ac:dyDescent="0.2">
      <c r="A731" s="1" t="s">
        <v>104</v>
      </c>
      <c r="B731">
        <v>2017</v>
      </c>
      <c r="C731">
        <v>4</v>
      </c>
      <c r="D731">
        <v>13</v>
      </c>
    </row>
    <row r="732" spans="1:4" x14ac:dyDescent="0.2">
      <c r="A732" s="1" t="s">
        <v>104</v>
      </c>
      <c r="B732">
        <v>2017</v>
      </c>
      <c r="C732">
        <v>5</v>
      </c>
      <c r="D732">
        <v>5</v>
      </c>
    </row>
    <row r="733" spans="1:4" x14ac:dyDescent="0.2">
      <c r="A733" s="1" t="s">
        <v>104</v>
      </c>
      <c r="B733">
        <v>2017</v>
      </c>
      <c r="C733">
        <v>6</v>
      </c>
      <c r="D733">
        <v>17</v>
      </c>
    </row>
    <row r="734" spans="1:4" x14ac:dyDescent="0.2">
      <c r="A734" s="1" t="s">
        <v>104</v>
      </c>
      <c r="B734">
        <v>2017</v>
      </c>
      <c r="C734">
        <v>7</v>
      </c>
      <c r="D734">
        <v>8</v>
      </c>
    </row>
    <row r="735" spans="1:4" x14ac:dyDescent="0.2">
      <c r="A735" s="1" t="s">
        <v>104</v>
      </c>
      <c r="B735">
        <v>2017</v>
      </c>
      <c r="C735">
        <v>8</v>
      </c>
      <c r="D735">
        <v>4</v>
      </c>
    </row>
    <row r="736" spans="1:4" x14ac:dyDescent="0.2">
      <c r="A736" s="1" t="s">
        <v>104</v>
      </c>
      <c r="B736">
        <v>2017</v>
      </c>
      <c r="C736">
        <v>9</v>
      </c>
      <c r="D736">
        <v>11</v>
      </c>
    </row>
    <row r="737" spans="1:4" x14ac:dyDescent="0.2">
      <c r="A737" s="1" t="s">
        <v>104</v>
      </c>
      <c r="B737">
        <v>2017</v>
      </c>
      <c r="C737">
        <v>10</v>
      </c>
      <c r="D737">
        <v>15</v>
      </c>
    </row>
    <row r="738" spans="1:4" x14ac:dyDescent="0.2">
      <c r="A738" s="1" t="s">
        <v>104</v>
      </c>
      <c r="B738">
        <v>2017</v>
      </c>
      <c r="C738">
        <v>11</v>
      </c>
      <c r="D738">
        <v>23</v>
      </c>
    </row>
    <row r="739" spans="1:4" x14ac:dyDescent="0.2">
      <c r="A739" s="1" t="s">
        <v>104</v>
      </c>
      <c r="B739">
        <v>2017</v>
      </c>
      <c r="C739">
        <v>12</v>
      </c>
      <c r="D739">
        <v>49</v>
      </c>
    </row>
    <row r="740" spans="1:4" x14ac:dyDescent="0.2">
      <c r="A740" s="1" t="s">
        <v>104</v>
      </c>
      <c r="B740">
        <v>2018</v>
      </c>
      <c r="C740">
        <v>1</v>
      </c>
      <c r="D740">
        <v>10</v>
      </c>
    </row>
    <row r="741" spans="1:4" x14ac:dyDescent="0.2">
      <c r="A741" s="1" t="s">
        <v>104</v>
      </c>
      <c r="B741">
        <v>2018</v>
      </c>
      <c r="C741">
        <v>2</v>
      </c>
      <c r="D741">
        <v>16</v>
      </c>
    </row>
    <row r="742" spans="1:4" x14ac:dyDescent="0.2">
      <c r="A742" s="1" t="s">
        <v>104</v>
      </c>
      <c r="B742">
        <v>2018</v>
      </c>
      <c r="C742">
        <v>3</v>
      </c>
      <c r="D742">
        <v>29</v>
      </c>
    </row>
    <row r="743" spans="1:4" x14ac:dyDescent="0.2">
      <c r="A743" s="1" t="s">
        <v>104</v>
      </c>
      <c r="B743">
        <v>2018</v>
      </c>
      <c r="C743">
        <v>4</v>
      </c>
      <c r="D743">
        <v>11</v>
      </c>
    </row>
    <row r="744" spans="1:4" x14ac:dyDescent="0.2">
      <c r="A744" s="1" t="s">
        <v>104</v>
      </c>
      <c r="B744">
        <v>2018</v>
      </c>
      <c r="C744">
        <v>5</v>
      </c>
      <c r="D744">
        <v>28</v>
      </c>
    </row>
    <row r="745" spans="1:4" x14ac:dyDescent="0.2">
      <c r="A745" s="1" t="s">
        <v>104</v>
      </c>
      <c r="B745">
        <v>2018</v>
      </c>
      <c r="C745">
        <v>6</v>
      </c>
      <c r="D745">
        <v>21</v>
      </c>
    </row>
    <row r="746" spans="1:4" x14ac:dyDescent="0.2">
      <c r="A746" s="1" t="s">
        <v>104</v>
      </c>
      <c r="B746">
        <v>2018</v>
      </c>
      <c r="C746">
        <v>7</v>
      </c>
      <c r="D746">
        <v>10</v>
      </c>
    </row>
    <row r="747" spans="1:4" x14ac:dyDescent="0.2">
      <c r="A747" s="1" t="s">
        <v>104</v>
      </c>
      <c r="B747">
        <v>2018</v>
      </c>
      <c r="C747">
        <v>8</v>
      </c>
      <c r="D747">
        <v>16</v>
      </c>
    </row>
    <row r="748" spans="1:4" x14ac:dyDescent="0.2">
      <c r="A748" s="1" t="s">
        <v>104</v>
      </c>
      <c r="B748">
        <v>2018</v>
      </c>
      <c r="C748">
        <v>9</v>
      </c>
      <c r="D748">
        <v>14</v>
      </c>
    </row>
    <row r="749" spans="1:4" x14ac:dyDescent="0.2">
      <c r="A749" s="1" t="s">
        <v>104</v>
      </c>
      <c r="B749">
        <v>2018</v>
      </c>
      <c r="C749">
        <v>10</v>
      </c>
      <c r="D749">
        <v>15</v>
      </c>
    </row>
    <row r="750" spans="1:4" x14ac:dyDescent="0.2">
      <c r="A750" s="1" t="s">
        <v>104</v>
      </c>
      <c r="B750">
        <v>2018</v>
      </c>
      <c r="C750">
        <v>11</v>
      </c>
      <c r="D750">
        <v>48</v>
      </c>
    </row>
    <row r="751" spans="1:4" x14ac:dyDescent="0.2">
      <c r="A751" s="1" t="s">
        <v>104</v>
      </c>
      <c r="B751">
        <v>2018</v>
      </c>
      <c r="C751">
        <v>12</v>
      </c>
      <c r="D751">
        <v>25</v>
      </c>
    </row>
    <row r="752" spans="1:4" x14ac:dyDescent="0.2">
      <c r="A752" s="1" t="s">
        <v>104</v>
      </c>
      <c r="B752">
        <v>2019</v>
      </c>
      <c r="C752">
        <v>1</v>
      </c>
      <c r="D752">
        <v>27</v>
      </c>
    </row>
    <row r="753" spans="1:4" x14ac:dyDescent="0.2">
      <c r="A753" s="1" t="s">
        <v>104</v>
      </c>
      <c r="B753">
        <v>2019</v>
      </c>
      <c r="C753">
        <v>2</v>
      </c>
      <c r="D753">
        <v>19</v>
      </c>
    </row>
    <row r="754" spans="1:4" x14ac:dyDescent="0.2">
      <c r="A754" s="1" t="s">
        <v>104</v>
      </c>
      <c r="B754">
        <v>2019</v>
      </c>
      <c r="C754">
        <v>3</v>
      </c>
      <c r="D754">
        <v>35</v>
      </c>
    </row>
    <row r="755" spans="1:4" x14ac:dyDescent="0.2">
      <c r="A755" s="1" t="s">
        <v>104</v>
      </c>
      <c r="B755">
        <v>2019</v>
      </c>
      <c r="C755">
        <v>4</v>
      </c>
      <c r="D755">
        <v>28</v>
      </c>
    </row>
    <row r="756" spans="1:4" x14ac:dyDescent="0.2">
      <c r="A756" s="1" t="s">
        <v>104</v>
      </c>
      <c r="B756">
        <v>2019</v>
      </c>
      <c r="C756">
        <v>5</v>
      </c>
      <c r="D756">
        <v>13</v>
      </c>
    </row>
    <row r="757" spans="1:4" x14ac:dyDescent="0.2">
      <c r="A757" s="1" t="s">
        <v>104</v>
      </c>
      <c r="B757">
        <v>2019</v>
      </c>
      <c r="C757">
        <v>6</v>
      </c>
      <c r="D757">
        <v>11</v>
      </c>
    </row>
    <row r="758" spans="1:4" x14ac:dyDescent="0.2">
      <c r="A758" s="1" t="s">
        <v>104</v>
      </c>
      <c r="B758">
        <v>2019</v>
      </c>
      <c r="C758">
        <v>7</v>
      </c>
      <c r="D758">
        <v>19</v>
      </c>
    </row>
    <row r="759" spans="1:4" x14ac:dyDescent="0.2">
      <c r="A759" s="1" t="s">
        <v>104</v>
      </c>
      <c r="B759">
        <v>2019</v>
      </c>
      <c r="C759">
        <v>8</v>
      </c>
      <c r="D759">
        <v>13</v>
      </c>
    </row>
    <row r="760" spans="1:4" x14ac:dyDescent="0.2">
      <c r="A760" s="1" t="s">
        <v>104</v>
      </c>
      <c r="B760">
        <v>2019</v>
      </c>
      <c r="C760">
        <v>9</v>
      </c>
      <c r="D760">
        <v>13</v>
      </c>
    </row>
    <row r="761" spans="1:4" x14ac:dyDescent="0.2">
      <c r="A761" s="1" t="s">
        <v>104</v>
      </c>
      <c r="B761">
        <v>2019</v>
      </c>
      <c r="C761">
        <v>10</v>
      </c>
      <c r="D761">
        <v>22</v>
      </c>
    </row>
    <row r="762" spans="1:4" x14ac:dyDescent="0.2">
      <c r="A762" s="1" t="s">
        <v>104</v>
      </c>
      <c r="B762">
        <v>2019</v>
      </c>
      <c r="C762">
        <v>11</v>
      </c>
      <c r="D762">
        <v>33</v>
      </c>
    </row>
    <row r="763" spans="1:4" x14ac:dyDescent="0.2">
      <c r="A763" s="1" t="s">
        <v>104</v>
      </c>
      <c r="B763">
        <v>2019</v>
      </c>
      <c r="C763">
        <v>12</v>
      </c>
      <c r="D763">
        <v>23</v>
      </c>
    </row>
    <row r="764" spans="1:4" x14ac:dyDescent="0.2">
      <c r="A764" s="1" t="s">
        <v>104</v>
      </c>
      <c r="B764">
        <v>2020</v>
      </c>
      <c r="C764">
        <v>1</v>
      </c>
      <c r="D764">
        <v>20</v>
      </c>
    </row>
    <row r="765" spans="1:4" x14ac:dyDescent="0.2">
      <c r="A765" s="1" t="s">
        <v>104</v>
      </c>
      <c r="B765">
        <v>2020</v>
      </c>
      <c r="C765">
        <v>2</v>
      </c>
      <c r="D765">
        <v>17</v>
      </c>
    </row>
    <row r="766" spans="1:4" x14ac:dyDescent="0.2">
      <c r="A766" s="1" t="s">
        <v>104</v>
      </c>
      <c r="B766">
        <v>2020</v>
      </c>
      <c r="C766">
        <v>3</v>
      </c>
      <c r="D766">
        <v>8</v>
      </c>
    </row>
    <row r="767" spans="1:4" x14ac:dyDescent="0.2">
      <c r="A767" s="1" t="s">
        <v>105</v>
      </c>
      <c r="B767">
        <v>2016</v>
      </c>
      <c r="C767">
        <v>1</v>
      </c>
      <c r="D767">
        <v>169</v>
      </c>
    </row>
    <row r="768" spans="1:4" x14ac:dyDescent="0.2">
      <c r="A768" s="1" t="s">
        <v>105</v>
      </c>
      <c r="B768">
        <v>2016</v>
      </c>
      <c r="C768">
        <v>2</v>
      </c>
      <c r="D768">
        <v>76</v>
      </c>
    </row>
    <row r="769" spans="1:4" x14ac:dyDescent="0.2">
      <c r="A769" s="1" t="s">
        <v>105</v>
      </c>
      <c r="B769">
        <v>2016</v>
      </c>
      <c r="C769">
        <v>3</v>
      </c>
      <c r="D769">
        <v>60</v>
      </c>
    </row>
    <row r="770" spans="1:4" x14ac:dyDescent="0.2">
      <c r="A770" s="1" t="s">
        <v>105</v>
      </c>
      <c r="B770">
        <v>2016</v>
      </c>
      <c r="C770">
        <v>4</v>
      </c>
      <c r="D770">
        <v>97</v>
      </c>
    </row>
    <row r="771" spans="1:4" x14ac:dyDescent="0.2">
      <c r="A771" s="1" t="s">
        <v>105</v>
      </c>
      <c r="B771">
        <v>2016</v>
      </c>
      <c r="C771">
        <v>5</v>
      </c>
      <c r="D771">
        <v>44</v>
      </c>
    </row>
    <row r="772" spans="1:4" x14ac:dyDescent="0.2">
      <c r="A772" s="1" t="s">
        <v>105</v>
      </c>
      <c r="B772">
        <v>2016</v>
      </c>
      <c r="C772">
        <v>6</v>
      </c>
      <c r="D772">
        <v>57</v>
      </c>
    </row>
    <row r="773" spans="1:4" x14ac:dyDescent="0.2">
      <c r="A773" s="1" t="s">
        <v>105</v>
      </c>
      <c r="B773">
        <v>2016</v>
      </c>
      <c r="C773">
        <v>7</v>
      </c>
      <c r="D773">
        <v>50</v>
      </c>
    </row>
    <row r="774" spans="1:4" x14ac:dyDescent="0.2">
      <c r="A774" s="1" t="s">
        <v>105</v>
      </c>
      <c r="B774">
        <v>2016</v>
      </c>
      <c r="C774">
        <v>8</v>
      </c>
      <c r="D774">
        <v>38</v>
      </c>
    </row>
    <row r="775" spans="1:4" x14ac:dyDescent="0.2">
      <c r="A775" s="1" t="s">
        <v>105</v>
      </c>
      <c r="B775">
        <v>2016</v>
      </c>
      <c r="C775">
        <v>9</v>
      </c>
      <c r="D775">
        <v>49</v>
      </c>
    </row>
    <row r="776" spans="1:4" x14ac:dyDescent="0.2">
      <c r="A776" s="1" t="s">
        <v>105</v>
      </c>
      <c r="B776">
        <v>2016</v>
      </c>
      <c r="C776">
        <v>10</v>
      </c>
      <c r="D776">
        <v>48</v>
      </c>
    </row>
    <row r="777" spans="1:4" x14ac:dyDescent="0.2">
      <c r="A777" s="1" t="s">
        <v>105</v>
      </c>
      <c r="B777">
        <v>2016</v>
      </c>
      <c r="C777">
        <v>11</v>
      </c>
      <c r="D777">
        <v>184</v>
      </c>
    </row>
    <row r="778" spans="1:4" x14ac:dyDescent="0.2">
      <c r="A778" s="1" t="s">
        <v>105</v>
      </c>
      <c r="B778">
        <v>2016</v>
      </c>
      <c r="C778">
        <v>12</v>
      </c>
      <c r="D778">
        <v>141</v>
      </c>
    </row>
    <row r="779" spans="1:4" x14ac:dyDescent="0.2">
      <c r="A779" s="1" t="s">
        <v>105</v>
      </c>
      <c r="B779">
        <v>2017</v>
      </c>
      <c r="C779">
        <v>1</v>
      </c>
      <c r="D779">
        <v>85</v>
      </c>
    </row>
    <row r="780" spans="1:4" x14ac:dyDescent="0.2">
      <c r="A780" s="1" t="s">
        <v>105</v>
      </c>
      <c r="B780">
        <v>2017</v>
      </c>
      <c r="C780">
        <v>2</v>
      </c>
      <c r="D780">
        <v>25</v>
      </c>
    </row>
    <row r="781" spans="1:4" x14ac:dyDescent="0.2">
      <c r="A781" s="1" t="s">
        <v>105</v>
      </c>
      <c r="B781">
        <v>2017</v>
      </c>
      <c r="C781">
        <v>3</v>
      </c>
      <c r="D781">
        <v>25</v>
      </c>
    </row>
    <row r="782" spans="1:4" x14ac:dyDescent="0.2">
      <c r="A782" s="1" t="s">
        <v>105</v>
      </c>
      <c r="B782">
        <v>2017</v>
      </c>
      <c r="C782">
        <v>4</v>
      </c>
      <c r="D782">
        <v>17</v>
      </c>
    </row>
    <row r="783" spans="1:4" x14ac:dyDescent="0.2">
      <c r="A783" s="1" t="s">
        <v>105</v>
      </c>
      <c r="B783">
        <v>2017</v>
      </c>
      <c r="C783">
        <v>5</v>
      </c>
      <c r="D783">
        <v>23</v>
      </c>
    </row>
    <row r="784" spans="1:4" x14ac:dyDescent="0.2">
      <c r="A784" s="1" t="s">
        <v>105</v>
      </c>
      <c r="B784">
        <v>2017</v>
      </c>
      <c r="C784">
        <v>6</v>
      </c>
      <c r="D784">
        <v>24</v>
      </c>
    </row>
    <row r="785" spans="1:4" x14ac:dyDescent="0.2">
      <c r="A785" s="1" t="s">
        <v>105</v>
      </c>
      <c r="B785">
        <v>2017</v>
      </c>
      <c r="C785">
        <v>7</v>
      </c>
      <c r="D785">
        <v>18</v>
      </c>
    </row>
    <row r="786" spans="1:4" x14ac:dyDescent="0.2">
      <c r="A786" s="1" t="s">
        <v>105</v>
      </c>
      <c r="B786">
        <v>2017</v>
      </c>
      <c r="C786">
        <v>8</v>
      </c>
      <c r="D786">
        <v>16</v>
      </c>
    </row>
    <row r="787" spans="1:4" x14ac:dyDescent="0.2">
      <c r="A787" s="1" t="s">
        <v>105</v>
      </c>
      <c r="B787">
        <v>2017</v>
      </c>
      <c r="C787">
        <v>9</v>
      </c>
      <c r="D787">
        <v>13</v>
      </c>
    </row>
    <row r="788" spans="1:4" x14ac:dyDescent="0.2">
      <c r="A788" s="1" t="s">
        <v>105</v>
      </c>
      <c r="B788">
        <v>2017</v>
      </c>
      <c r="C788">
        <v>10</v>
      </c>
      <c r="D788">
        <v>56</v>
      </c>
    </row>
    <row r="789" spans="1:4" x14ac:dyDescent="0.2">
      <c r="A789" s="1" t="s">
        <v>105</v>
      </c>
      <c r="B789">
        <v>2017</v>
      </c>
      <c r="C789">
        <v>11</v>
      </c>
      <c r="D789">
        <v>88</v>
      </c>
    </row>
    <row r="790" spans="1:4" x14ac:dyDescent="0.2">
      <c r="A790" s="1" t="s">
        <v>105</v>
      </c>
      <c r="B790">
        <v>2017</v>
      </c>
      <c r="C790">
        <v>12</v>
      </c>
      <c r="D790">
        <v>216</v>
      </c>
    </row>
    <row r="791" spans="1:4" x14ac:dyDescent="0.2">
      <c r="A791" s="1" t="s">
        <v>105</v>
      </c>
      <c r="B791">
        <v>2018</v>
      </c>
      <c r="C791">
        <v>1</v>
      </c>
      <c r="D791">
        <v>15</v>
      </c>
    </row>
    <row r="792" spans="1:4" x14ac:dyDescent="0.2">
      <c r="A792" s="1" t="s">
        <v>105</v>
      </c>
      <c r="B792">
        <v>2018</v>
      </c>
      <c r="C792">
        <v>2</v>
      </c>
      <c r="D792">
        <v>27</v>
      </c>
    </row>
    <row r="793" spans="1:4" x14ac:dyDescent="0.2">
      <c r="A793" s="1" t="s">
        <v>105</v>
      </c>
      <c r="B793">
        <v>2018</v>
      </c>
      <c r="C793">
        <v>3</v>
      </c>
      <c r="D793">
        <v>45</v>
      </c>
    </row>
    <row r="794" spans="1:4" x14ac:dyDescent="0.2">
      <c r="A794" s="1" t="s">
        <v>105</v>
      </c>
      <c r="B794">
        <v>2018</v>
      </c>
      <c r="C794">
        <v>4</v>
      </c>
      <c r="D794">
        <v>20</v>
      </c>
    </row>
    <row r="795" spans="1:4" x14ac:dyDescent="0.2">
      <c r="A795" s="1" t="s">
        <v>105</v>
      </c>
      <c r="B795">
        <v>2018</v>
      </c>
      <c r="C795">
        <v>5</v>
      </c>
      <c r="D795">
        <v>85</v>
      </c>
    </row>
    <row r="796" spans="1:4" x14ac:dyDescent="0.2">
      <c r="A796" s="1" t="s">
        <v>105</v>
      </c>
      <c r="B796">
        <v>2018</v>
      </c>
      <c r="C796">
        <v>6</v>
      </c>
      <c r="D796">
        <v>35</v>
      </c>
    </row>
    <row r="797" spans="1:4" x14ac:dyDescent="0.2">
      <c r="A797" s="1" t="s">
        <v>105</v>
      </c>
      <c r="B797">
        <v>2018</v>
      </c>
      <c r="C797">
        <v>7</v>
      </c>
      <c r="D797">
        <v>33</v>
      </c>
    </row>
    <row r="798" spans="1:4" x14ac:dyDescent="0.2">
      <c r="A798" s="1" t="s">
        <v>105</v>
      </c>
      <c r="B798">
        <v>2018</v>
      </c>
      <c r="C798">
        <v>8</v>
      </c>
      <c r="D798">
        <v>20</v>
      </c>
    </row>
    <row r="799" spans="1:4" x14ac:dyDescent="0.2">
      <c r="A799" s="1" t="s">
        <v>105</v>
      </c>
      <c r="B799">
        <v>2018</v>
      </c>
      <c r="C799">
        <v>9</v>
      </c>
      <c r="D799">
        <v>18</v>
      </c>
    </row>
    <row r="800" spans="1:4" x14ac:dyDescent="0.2">
      <c r="A800" s="1" t="s">
        <v>105</v>
      </c>
      <c r="B800">
        <v>2018</v>
      </c>
      <c r="C800">
        <v>10</v>
      </c>
      <c r="D800">
        <v>28</v>
      </c>
    </row>
    <row r="801" spans="1:4" x14ac:dyDescent="0.2">
      <c r="A801" s="1" t="s">
        <v>105</v>
      </c>
      <c r="B801">
        <v>2018</v>
      </c>
      <c r="C801">
        <v>11</v>
      </c>
      <c r="D801">
        <v>63</v>
      </c>
    </row>
    <row r="802" spans="1:4" x14ac:dyDescent="0.2">
      <c r="A802" s="1" t="s">
        <v>105</v>
      </c>
      <c r="B802">
        <v>2018</v>
      </c>
      <c r="C802">
        <v>12</v>
      </c>
      <c r="D802">
        <v>56</v>
      </c>
    </row>
    <row r="803" spans="1:4" x14ac:dyDescent="0.2">
      <c r="A803" s="1" t="s">
        <v>105</v>
      </c>
      <c r="B803">
        <v>2019</v>
      </c>
      <c r="C803">
        <v>1</v>
      </c>
      <c r="D803">
        <v>27</v>
      </c>
    </row>
    <row r="804" spans="1:4" x14ac:dyDescent="0.2">
      <c r="A804" s="1" t="s">
        <v>105</v>
      </c>
      <c r="B804">
        <v>2019</v>
      </c>
      <c r="C804">
        <v>2</v>
      </c>
      <c r="D804">
        <v>22</v>
      </c>
    </row>
    <row r="805" spans="1:4" x14ac:dyDescent="0.2">
      <c r="A805" s="1" t="s">
        <v>105</v>
      </c>
      <c r="B805">
        <v>2019</v>
      </c>
      <c r="C805">
        <v>3</v>
      </c>
      <c r="D805">
        <v>55</v>
      </c>
    </row>
    <row r="806" spans="1:4" x14ac:dyDescent="0.2">
      <c r="A806" s="1" t="s">
        <v>105</v>
      </c>
      <c r="B806">
        <v>2019</v>
      </c>
      <c r="C806">
        <v>4</v>
      </c>
      <c r="D806">
        <v>49</v>
      </c>
    </row>
    <row r="807" spans="1:4" x14ac:dyDescent="0.2">
      <c r="A807" s="1" t="s">
        <v>105</v>
      </c>
      <c r="B807">
        <v>2019</v>
      </c>
      <c r="C807">
        <v>5</v>
      </c>
      <c r="D807">
        <v>23</v>
      </c>
    </row>
    <row r="808" spans="1:4" x14ac:dyDescent="0.2">
      <c r="A808" s="1" t="s">
        <v>105</v>
      </c>
      <c r="B808">
        <v>2019</v>
      </c>
      <c r="C808">
        <v>6</v>
      </c>
      <c r="D808">
        <v>16</v>
      </c>
    </row>
    <row r="809" spans="1:4" x14ac:dyDescent="0.2">
      <c r="A809" s="1" t="s">
        <v>105</v>
      </c>
      <c r="B809">
        <v>2019</v>
      </c>
      <c r="C809">
        <v>7</v>
      </c>
      <c r="D809">
        <v>17</v>
      </c>
    </row>
    <row r="810" spans="1:4" x14ac:dyDescent="0.2">
      <c r="A810" s="1" t="s">
        <v>105</v>
      </c>
      <c r="B810">
        <v>2019</v>
      </c>
      <c r="C810">
        <v>8</v>
      </c>
      <c r="D810">
        <v>11</v>
      </c>
    </row>
    <row r="811" spans="1:4" x14ac:dyDescent="0.2">
      <c r="A811" s="1" t="s">
        <v>105</v>
      </c>
      <c r="B811">
        <v>2019</v>
      </c>
      <c r="C811">
        <v>9</v>
      </c>
      <c r="D811">
        <v>20</v>
      </c>
    </row>
    <row r="812" spans="1:4" x14ac:dyDescent="0.2">
      <c r="A812" s="1" t="s">
        <v>105</v>
      </c>
      <c r="B812">
        <v>2019</v>
      </c>
      <c r="C812">
        <v>10</v>
      </c>
      <c r="D812">
        <v>37</v>
      </c>
    </row>
    <row r="813" spans="1:4" x14ac:dyDescent="0.2">
      <c r="A813" s="1" t="s">
        <v>105</v>
      </c>
      <c r="B813">
        <v>2019</v>
      </c>
      <c r="C813">
        <v>11</v>
      </c>
      <c r="D813">
        <v>40</v>
      </c>
    </row>
    <row r="814" spans="1:4" x14ac:dyDescent="0.2">
      <c r="A814" s="1" t="s">
        <v>105</v>
      </c>
      <c r="B814">
        <v>2019</v>
      </c>
      <c r="C814">
        <v>12</v>
      </c>
      <c r="D814">
        <v>29</v>
      </c>
    </row>
    <row r="815" spans="1:4" x14ac:dyDescent="0.2">
      <c r="A815" s="1" t="s">
        <v>105</v>
      </c>
      <c r="B815">
        <v>2020</v>
      </c>
      <c r="C815">
        <v>1</v>
      </c>
      <c r="D815">
        <v>18</v>
      </c>
    </row>
    <row r="816" spans="1:4" x14ac:dyDescent="0.2">
      <c r="A816" s="1" t="s">
        <v>105</v>
      </c>
      <c r="B816">
        <v>2020</v>
      </c>
      <c r="C816">
        <v>2</v>
      </c>
      <c r="D816">
        <v>17</v>
      </c>
    </row>
    <row r="817" spans="1:4" x14ac:dyDescent="0.2">
      <c r="A817" s="1" t="s">
        <v>105</v>
      </c>
      <c r="B817">
        <v>2020</v>
      </c>
      <c r="C817">
        <v>3</v>
      </c>
      <c r="D817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54426-B07F-4E0C-8961-7C8AAEEC0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Konkurserdata</vt:lpstr>
      <vt:lpstr>Ark2</vt:lpstr>
      <vt:lpstr>Ark10</vt:lpstr>
      <vt:lpstr>Ark6</vt:lpstr>
      <vt:lpstr>Ark9</vt:lpstr>
      <vt:lpstr>Ark8</vt:lpstr>
      <vt:lpstr>Ark7</vt:lpstr>
      <vt:lpstr>Ark5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Skjellerup, Formandssekretariatet</dc:creator>
  <cp:lastModifiedBy>Karsten Skjellerup, Formandssekretariatet</cp:lastModifiedBy>
  <dcterms:created xsi:type="dcterms:W3CDTF">2020-04-07T15:32:39Z</dcterms:created>
  <dcterms:modified xsi:type="dcterms:W3CDTF">2020-04-10T10:48:32Z</dcterms:modified>
</cp:coreProperties>
</file>