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/PycharmProjects/arches/digipolis-arches-pkg/admin/"/>
    </mc:Choice>
  </mc:AlternateContent>
  <xr:revisionPtr revIDLastSave="0" documentId="13_ncr:1_{6F77FF6E-10DD-A444-94AC-4E72D809E706}" xr6:coauthVersionLast="47" xr6:coauthVersionMax="47" xr10:uidLastSave="{00000000-0000-0000-0000-000000000000}"/>
  <bookViews>
    <workbookView xWindow="-39620" yWindow="-6500" windowWidth="28040" windowHeight="17040" activeTab="2" xr2:uid="{1F4FA750-7528-134A-A1E0-8995DC724E06}"/>
  </bookViews>
  <sheets>
    <sheet name="MPM" sheetId="2" r:id="rId1"/>
    <sheet name="RUB" sheetId="3" r:id="rId2"/>
    <sheet name="LH" sheetId="1" r:id="rId3"/>
    <sheet name="LHBR" sheetId="4" r:id="rId4"/>
    <sheet name="Import time" sheetId="5" r:id="rId5"/>
  </sheets>
  <definedNames>
    <definedName name="lh_size_of_dbs" localSheetId="2">LH!$A$1:$C$11</definedName>
    <definedName name="mpm_size_of_dbs" localSheetId="0">MPM!$A$1:$C$9</definedName>
    <definedName name="rub_size_of_dbs" localSheetId="1">RUB!$A$1:$C$7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C28" i="1"/>
  <c r="C26" i="1"/>
  <c r="B26" i="1"/>
  <c r="E7" i="3"/>
  <c r="E7" i="5"/>
  <c r="D7" i="5"/>
  <c r="I14" i="1"/>
  <c r="I12" i="1"/>
  <c r="H11" i="1"/>
  <c r="H9" i="1"/>
  <c r="D12" i="1"/>
  <c r="G3" i="4"/>
  <c r="F3" i="4"/>
  <c r="E3" i="4"/>
  <c r="D3" i="4"/>
  <c r="C3" i="4"/>
  <c r="D8" i="3"/>
  <c r="C8" i="3"/>
  <c r="D9" i="2"/>
  <c r="C9" i="2"/>
  <c r="G12" i="1"/>
  <c r="F12" i="1"/>
  <c r="E12" i="1"/>
  <c r="C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3E41F4-C0DF-4B45-88F2-024E6ED31D45}" name="lh_size_of_dbs" type="6" refreshedVersion="7" background="1" saveData="1">
    <textPr sourceFile="/Users/tw/PycharmProjects/arches/digipolis_importer/import/mappings/lh_size_of_dbs.csv" decimal="," thousands=" " comma="1">
      <textFields count="3">
        <textField/>
        <textField/>
        <textField/>
      </textFields>
    </textPr>
  </connection>
  <connection id="2" xr16:uid="{762004B4-A8C9-D947-9285-463E2EE7B83B}" name="mpm_size_of_dbs" type="6" refreshedVersion="7" background="1" saveData="1">
    <textPr sourceFile="/Users/tw/PycharmProjects/arches/digipolis_importer/import/mappings/mpm_size_of_dbs.csv" decimal="," thousands=" " comma="1">
      <textFields count="3">
        <textField/>
        <textField/>
        <textField/>
      </textFields>
    </textPr>
  </connection>
  <connection id="3" xr16:uid="{F0E2AA5A-BB0B-904F-AE8B-894AF3CB4757}" name="rub_size_of_dbs" type="6" refreshedVersion="7" background="1" saveData="1">
    <textPr sourceFile="/Users/tw/PycharmProjects/arches/digipolis_importer/import/mappings/rub_size_of_dbs.csv" decimal=",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<sst xmlns="http://schemas.openxmlformats.org/spreadsheetml/2006/main" count="101" uniqueCount="64">
  <si>
    <t>Resource Model</t>
  </si>
  <si>
    <t xml:space="preserve"> database</t>
  </si>
  <si>
    <t xml:space="preserve"> reords</t>
  </si>
  <si>
    <t>Affiche</t>
  </si>
  <si>
    <t>lhps</t>
  </si>
  <si>
    <t>Foto</t>
  </si>
  <si>
    <t>lhph</t>
  </si>
  <si>
    <t>Tekstdrager</t>
  </si>
  <si>
    <t>lhdc</t>
  </si>
  <si>
    <t>lhhs</t>
  </si>
  <si>
    <t>Iconografie</t>
  </si>
  <si>
    <t>lhaq</t>
  </si>
  <si>
    <t>lhpa</t>
  </si>
  <si>
    <t>lhpr</t>
  </si>
  <si>
    <t>lhtk</t>
  </si>
  <si>
    <t>Object</t>
  </si>
  <si>
    <t>lhob</t>
  </si>
  <si>
    <t>lhsc</t>
  </si>
  <si>
    <t>Total</t>
  </si>
  <si>
    <t>i_1000</t>
  </si>
  <si>
    <t>i_5000</t>
  </si>
  <si>
    <t>i_20000</t>
  </si>
  <si>
    <t>i_60000</t>
  </si>
  <si>
    <t>database</t>
  </si>
  <si>
    <t>mpmtk</t>
  </si>
  <si>
    <t>mpmph</t>
  </si>
  <si>
    <t>Brief</t>
  </si>
  <si>
    <t>mpmbr</t>
  </si>
  <si>
    <t>mpmak</t>
  </si>
  <si>
    <t>mpmdc</t>
  </si>
  <si>
    <t>mpmhs</t>
  </si>
  <si>
    <t>mpmre</t>
  </si>
  <si>
    <t>i_1200</t>
  </si>
  <si>
    <t>rubgr_iconografie</t>
  </si>
  <si>
    <t>rubgr_foto</t>
  </si>
  <si>
    <t>rubgr_brief</t>
  </si>
  <si>
    <t>rubgr_tekstdrager</t>
  </si>
  <si>
    <t>rubdoc</t>
  </si>
  <si>
    <t>rubhs</t>
  </si>
  <si>
    <t>i_50000</t>
  </si>
  <si>
    <t>i_100000</t>
  </si>
  <si>
    <t>i_300000</t>
  </si>
  <si>
    <t>MPM</t>
  </si>
  <si>
    <t>RUB</t>
  </si>
  <si>
    <t>LH</t>
  </si>
  <si>
    <t>LHBR</t>
  </si>
  <si>
    <t>Slice</t>
  </si>
  <si>
    <t>ALL</t>
  </si>
  <si>
    <t>1000</t>
  </si>
  <si>
    <t>5000</t>
  </si>
  <si>
    <t># records</t>
  </si>
  <si>
    <t>time</t>
  </si>
  <si>
    <t>method</t>
  </si>
  <si>
    <t>bulk</t>
  </si>
  <si>
    <t xml:space="preserve"> no bulk*</t>
  </si>
  <si>
    <t>Total # records</t>
  </si>
  <si>
    <t>* bulk shaky for some reason, will test more</t>
  </si>
  <si>
    <t>DIFF</t>
  </si>
  <si>
    <t>Estimated time if linear</t>
  </si>
  <si>
    <t>57h</t>
  </si>
  <si>
    <t>44h</t>
  </si>
  <si>
    <t>is</t>
  </si>
  <si>
    <t>diff</t>
  </si>
  <si>
    <t>should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</si>
</sst>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2" fillId="4" borderId="3" xfId="0" applyFont="1" applyFill="1" applyBorder="1"/>
    <xf numFmtId="0" fontId="2" fillId="4" borderId="4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2" fillId="5" borderId="4" xfId="0" applyFont="1" applyFill="1" applyBorder="1"/>
    <xf numFmtId="0" fontId="2" fillId="6" borderId="0" xfId="0" applyFont="1" applyFill="1"/>
    <xf numFmtId="0" fontId="3" fillId="0" borderId="0" xfId="0" applyFont="1"/>
    <xf numFmtId="49" fontId="3" fillId="0" borderId="0" xfId="0" applyNumberFormat="1" applyFont="1"/>
    <xf numFmtId="0" fontId="0" fillId="0" borderId="5" xfId="0" applyFill="1" applyBorder="1"/>
    <xf numFmtId="0" fontId="0" fillId="7" borderId="0" xfId="0" applyFill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m_size_of_dbs" connectionId="2" xr16:uid="{C968D5AF-4C7D-7846-809D-5D66793C54C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b_size_of_dbs" connectionId="3" xr16:uid="{82BC1983-D399-AA40-BC8E-BE67D82E46C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h_size_of_dbs" connectionId="1" xr16:uid="{8B753B5F-0764-B348-9409-CACE209FB1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7235-85E6-8E4C-BE74-AD8469A3BCC8}">
  <dimension ref="A1:D9"/>
  <sheetViews>
    <sheetView workbookViewId="0">
      <selection activeCell="D17" sqref="D17"/>
    </sheetView>
  </sheetViews>
  <sheetFormatPr baseColWidth="10" defaultRowHeight="16" x14ac:dyDescent="0.2"/>
  <cols>
    <col min="1" max="1" width="14.33203125" bestFit="1" customWidth="1"/>
    <col min="2" max="2" width="8.6640625" bestFit="1" customWidth="1"/>
    <col min="3" max="3" width="6.83203125" bestFit="1" customWidth="1"/>
  </cols>
  <sheetData>
    <row r="1" spans="1:4" x14ac:dyDescent="0.2">
      <c r="A1" s="1" t="s">
        <v>0</v>
      </c>
      <c r="B1" s="1" t="s">
        <v>23</v>
      </c>
      <c r="C1" s="1" t="s">
        <v>2</v>
      </c>
      <c r="D1" s="1" t="s">
        <v>32</v>
      </c>
    </row>
    <row r="2" spans="1:4" x14ac:dyDescent="0.2">
      <c r="A2" s="2" t="s">
        <v>10</v>
      </c>
      <c r="B2" s="2" t="s">
        <v>24</v>
      </c>
      <c r="C2" s="2">
        <v>19</v>
      </c>
      <c r="D2" s="3">
        <v>19</v>
      </c>
    </row>
    <row r="3" spans="1:4" x14ac:dyDescent="0.2">
      <c r="A3" s="2" t="s">
        <v>5</v>
      </c>
      <c r="B3" s="2" t="s">
        <v>25</v>
      </c>
      <c r="C3" s="2">
        <v>6</v>
      </c>
      <c r="D3" s="3">
        <v>6</v>
      </c>
    </row>
    <row r="4" spans="1:4" x14ac:dyDescent="0.2">
      <c r="A4" s="2" t="s">
        <v>26</v>
      </c>
      <c r="B4" s="2" t="s">
        <v>27</v>
      </c>
      <c r="C4" s="2">
        <v>1175</v>
      </c>
      <c r="D4" s="3">
        <v>1175</v>
      </c>
    </row>
    <row r="5" spans="1:4" x14ac:dyDescent="0.2">
      <c r="A5" s="2" t="s">
        <v>7</v>
      </c>
      <c r="B5" s="2" t="s">
        <v>28</v>
      </c>
      <c r="C5" s="2">
        <v>340</v>
      </c>
      <c r="D5" s="3">
        <v>340</v>
      </c>
    </row>
    <row r="6" spans="1:4" x14ac:dyDescent="0.2">
      <c r="A6" s="2" t="s">
        <v>7</v>
      </c>
      <c r="B6" s="2" t="s">
        <v>29</v>
      </c>
      <c r="C6" s="2">
        <v>19</v>
      </c>
      <c r="D6" s="3">
        <v>19</v>
      </c>
    </row>
    <row r="7" spans="1:4" x14ac:dyDescent="0.2">
      <c r="A7" s="2" t="s">
        <v>7</v>
      </c>
      <c r="B7" s="2" t="s">
        <v>30</v>
      </c>
      <c r="C7" s="2">
        <v>11</v>
      </c>
      <c r="D7" s="3">
        <v>11</v>
      </c>
    </row>
    <row r="8" spans="1:4" x14ac:dyDescent="0.2">
      <c r="A8" s="2" t="s">
        <v>7</v>
      </c>
      <c r="B8" s="2" t="s">
        <v>31</v>
      </c>
      <c r="C8" s="2">
        <v>690</v>
      </c>
      <c r="D8" s="3">
        <v>690</v>
      </c>
    </row>
    <row r="9" spans="1:4" x14ac:dyDescent="0.2">
      <c r="A9" s="4"/>
      <c r="B9" s="4"/>
      <c r="C9" s="4">
        <f>SUM(C2:C8)</f>
        <v>2260</v>
      </c>
      <c r="D9" s="3">
        <f>SUM(D2:D8)</f>
        <v>2260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8FCC-9952-8640-A9B4-2AA1C53A32B3}">
  <dimension ref="A1:E8"/>
  <sheetViews>
    <sheetView workbookViewId="0">
      <selection activeCell="K9" sqref="K9"/>
    </sheetView>
  </sheetViews>
  <sheetFormatPr baseColWidth="10" defaultRowHeight="16" x14ac:dyDescent="0.2"/>
  <cols>
    <col min="1" max="1" width="14.33203125" bestFit="1" customWidth="1"/>
    <col min="2" max="2" width="15.83203125" bestFit="1" customWidth="1"/>
    <col min="3" max="3" width="6.83203125" bestFit="1" customWidth="1"/>
  </cols>
  <sheetData>
    <row r="1" spans="1:5" x14ac:dyDescent="0.2">
      <c r="A1" s="1" t="s">
        <v>0</v>
      </c>
      <c r="B1" s="1" t="s">
        <v>23</v>
      </c>
      <c r="C1" s="1" t="s">
        <v>2</v>
      </c>
      <c r="D1" s="1" t="s">
        <v>20</v>
      </c>
    </row>
    <row r="2" spans="1:5" x14ac:dyDescent="0.2">
      <c r="A2" s="2" t="s">
        <v>10</v>
      </c>
      <c r="B2" s="2" t="s">
        <v>33</v>
      </c>
      <c r="C2" s="2">
        <v>1</v>
      </c>
      <c r="D2" s="3">
        <v>1</v>
      </c>
    </row>
    <row r="3" spans="1:5" x14ac:dyDescent="0.2">
      <c r="A3" s="2" t="s">
        <v>5</v>
      </c>
      <c r="B3" s="2" t="s">
        <v>34</v>
      </c>
      <c r="C3" s="2">
        <v>441</v>
      </c>
      <c r="D3" s="3">
        <v>441</v>
      </c>
    </row>
    <row r="4" spans="1:5" x14ac:dyDescent="0.2">
      <c r="A4" s="2" t="s">
        <v>26</v>
      </c>
      <c r="B4" s="2" t="s">
        <v>35</v>
      </c>
      <c r="C4" s="2">
        <v>1132</v>
      </c>
      <c r="D4" s="3">
        <v>1132</v>
      </c>
    </row>
    <row r="5" spans="1:5" x14ac:dyDescent="0.2">
      <c r="A5" s="2" t="s">
        <v>7</v>
      </c>
      <c r="B5" s="2" t="s">
        <v>36</v>
      </c>
      <c r="C5" s="2">
        <v>3780</v>
      </c>
      <c r="D5" s="3">
        <v>3780</v>
      </c>
    </row>
    <row r="6" spans="1:5" x14ac:dyDescent="0.2">
      <c r="A6" s="2" t="s">
        <v>7</v>
      </c>
      <c r="B6" s="2" t="s">
        <v>37</v>
      </c>
      <c r="C6" s="2">
        <v>4155</v>
      </c>
      <c r="D6" s="3">
        <v>4155</v>
      </c>
    </row>
    <row r="7" spans="1:5" x14ac:dyDescent="0.2">
      <c r="A7" s="2" t="s">
        <v>7</v>
      </c>
      <c r="B7" s="2" t="s">
        <v>38</v>
      </c>
      <c r="C7" s="2">
        <v>200</v>
      </c>
      <c r="D7" s="3">
        <v>200</v>
      </c>
      <c r="E7">
        <f>SUM(C5:C7)</f>
        <v>8135</v>
      </c>
    </row>
    <row r="8" spans="1:5" x14ac:dyDescent="0.2">
      <c r="A8" s="1"/>
      <c r="B8" s="1"/>
      <c r="C8" s="1">
        <f>SUM(C2:C7)</f>
        <v>9709</v>
      </c>
      <c r="D8" s="14">
        <f>SUM(D2:D7)</f>
        <v>9709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D455-B128-AC45-81CD-7270120E8F93}">
  <dimension ref="A1:I28"/>
  <sheetViews>
    <sheetView tabSelected="1" workbookViewId="0">
      <selection activeCell="A20" sqref="A20:C24"/>
    </sheetView>
  </sheetViews>
  <sheetFormatPr baseColWidth="10" defaultRowHeight="16" x14ac:dyDescent="0.2"/>
  <cols>
    <col min="1" max="1" width="14.33203125" bestFit="1" customWidth="1"/>
    <col min="2" max="2" width="9.1640625" bestFit="1" customWidth="1"/>
    <col min="3" max="3" width="7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2">
      <c r="A2" s="2" t="s">
        <v>3</v>
      </c>
      <c r="B2" s="2" t="s">
        <v>4</v>
      </c>
      <c r="C2" s="2">
        <v>57003</v>
      </c>
      <c r="D2" s="2">
        <v>1000</v>
      </c>
      <c r="E2" s="2">
        <v>5000</v>
      </c>
      <c r="F2" s="2">
        <v>20000</v>
      </c>
      <c r="G2" s="3">
        <v>57003</v>
      </c>
      <c r="I2">
        <v>1000</v>
      </c>
    </row>
    <row r="3" spans="1:9" x14ac:dyDescent="0.2">
      <c r="A3" s="2" t="s">
        <v>5</v>
      </c>
      <c r="B3" s="2" t="s">
        <v>6</v>
      </c>
      <c r="C3" s="2">
        <v>51494</v>
      </c>
      <c r="D3" s="2">
        <v>1000</v>
      </c>
      <c r="E3" s="2">
        <v>5000</v>
      </c>
      <c r="F3" s="2">
        <v>20000</v>
      </c>
      <c r="G3" s="3">
        <v>51494</v>
      </c>
      <c r="I3">
        <v>1000</v>
      </c>
    </row>
    <row r="4" spans="1:9" x14ac:dyDescent="0.2">
      <c r="A4" s="2" t="s">
        <v>7</v>
      </c>
      <c r="B4" s="2" t="s">
        <v>8</v>
      </c>
      <c r="C4" s="2">
        <v>4542</v>
      </c>
      <c r="D4" s="2">
        <v>1000</v>
      </c>
      <c r="E4" s="3">
        <v>4542</v>
      </c>
      <c r="F4" s="3">
        <v>4542</v>
      </c>
      <c r="G4" s="3">
        <v>4542</v>
      </c>
    </row>
    <row r="5" spans="1:9" x14ac:dyDescent="0.2">
      <c r="A5" s="2" t="s">
        <v>7</v>
      </c>
      <c r="B5" s="2" t="s">
        <v>9</v>
      </c>
      <c r="C5" s="2">
        <v>19825</v>
      </c>
      <c r="D5" s="2">
        <v>1000</v>
      </c>
      <c r="E5" s="2">
        <v>5000</v>
      </c>
      <c r="F5" s="3">
        <v>19825</v>
      </c>
      <c r="G5" s="3">
        <v>19825</v>
      </c>
      <c r="I5">
        <v>2000</v>
      </c>
    </row>
    <row r="6" spans="1:9" x14ac:dyDescent="0.2">
      <c r="A6" s="2" t="s">
        <v>10</v>
      </c>
      <c r="B6" s="2" t="s">
        <v>11</v>
      </c>
      <c r="C6" s="2">
        <v>658</v>
      </c>
      <c r="D6" s="3">
        <v>658</v>
      </c>
      <c r="E6" s="3">
        <v>658</v>
      </c>
      <c r="F6" s="3">
        <v>658</v>
      </c>
      <c r="G6" s="3">
        <v>658</v>
      </c>
    </row>
    <row r="7" spans="1:9" x14ac:dyDescent="0.2">
      <c r="A7" s="2" t="s">
        <v>10</v>
      </c>
      <c r="B7" s="2" t="s">
        <v>12</v>
      </c>
      <c r="C7" s="2">
        <v>909</v>
      </c>
      <c r="D7" s="3">
        <v>909</v>
      </c>
      <c r="E7" s="3">
        <v>909</v>
      </c>
      <c r="F7" s="3">
        <v>909</v>
      </c>
      <c r="G7" s="3">
        <v>909</v>
      </c>
    </row>
    <row r="8" spans="1:9" x14ac:dyDescent="0.2">
      <c r="A8" s="2" t="s">
        <v>10</v>
      </c>
      <c r="B8" s="2" t="s">
        <v>13</v>
      </c>
      <c r="C8" s="2">
        <v>4843</v>
      </c>
      <c r="D8" s="2">
        <v>1000</v>
      </c>
      <c r="E8" s="3">
        <v>4843</v>
      </c>
      <c r="F8" s="3">
        <v>4843</v>
      </c>
      <c r="G8" s="3">
        <v>4843</v>
      </c>
    </row>
    <row r="9" spans="1:9" x14ac:dyDescent="0.2">
      <c r="A9" s="2" t="s">
        <v>10</v>
      </c>
      <c r="B9" s="2" t="s">
        <v>14</v>
      </c>
      <c r="C9" s="2">
        <v>10528</v>
      </c>
      <c r="D9" s="2">
        <v>1000</v>
      </c>
      <c r="E9" s="2">
        <v>5000</v>
      </c>
      <c r="F9" s="3">
        <v>10528</v>
      </c>
      <c r="G9" s="3">
        <v>10528</v>
      </c>
      <c r="H9" s="20">
        <f>SUM(D6:D9)</f>
        <v>3567</v>
      </c>
      <c r="I9" s="20">
        <v>3568</v>
      </c>
    </row>
    <row r="10" spans="1:9" x14ac:dyDescent="0.2">
      <c r="A10" s="2" t="s">
        <v>15</v>
      </c>
      <c r="B10" s="2" t="s">
        <v>16</v>
      </c>
      <c r="C10" s="2">
        <v>615</v>
      </c>
      <c r="D10" s="3">
        <v>615</v>
      </c>
      <c r="E10" s="3">
        <v>615</v>
      </c>
      <c r="F10" s="3">
        <v>615</v>
      </c>
      <c r="G10" s="3">
        <v>615</v>
      </c>
    </row>
    <row r="11" spans="1:9" x14ac:dyDescent="0.2">
      <c r="A11" s="2" t="s">
        <v>15</v>
      </c>
      <c r="B11" s="2" t="s">
        <v>17</v>
      </c>
      <c r="C11" s="2">
        <v>816</v>
      </c>
      <c r="D11" s="3">
        <v>816</v>
      </c>
      <c r="E11" s="3">
        <v>816</v>
      </c>
      <c r="F11" s="3">
        <v>816</v>
      </c>
      <c r="G11" s="3">
        <v>816</v>
      </c>
      <c r="H11">
        <f>SUM(C10:C11)</f>
        <v>1431</v>
      </c>
      <c r="I11" s="19">
        <v>1431</v>
      </c>
    </row>
    <row r="12" spans="1:9" x14ac:dyDescent="0.2">
      <c r="A12" s="1" t="s">
        <v>18</v>
      </c>
      <c r="B12" s="1"/>
      <c r="C12" s="1">
        <f>SUM(C2:C11)</f>
        <v>151233</v>
      </c>
      <c r="D12" s="1">
        <f>SUM(D2:D11)</f>
        <v>8998</v>
      </c>
      <c r="E12" s="1">
        <f>SUM(E2:E11)</f>
        <v>32383</v>
      </c>
      <c r="F12" s="1">
        <f>SUM(F2:F11)</f>
        <v>82736</v>
      </c>
      <c r="G12" s="14">
        <f>SUM(G2:G11)</f>
        <v>151233</v>
      </c>
      <c r="I12" s="20">
        <f>SUM(I1:I11)</f>
        <v>8999</v>
      </c>
    </row>
    <row r="14" spans="1:9" x14ac:dyDescent="0.2">
      <c r="H14" t="s">
        <v>57</v>
      </c>
      <c r="I14">
        <f>I12-D12</f>
        <v>1</v>
      </c>
    </row>
    <row r="20" spans="1:5" x14ac:dyDescent="0.2">
      <c r="A20" t="s">
        <v>10</v>
      </c>
      <c r="B20" t="s">
        <v>61</v>
      </c>
      <c r="C20" t="s">
        <v>63</v>
      </c>
    </row>
    <row r="21" spans="1:5" x14ac:dyDescent="0.2">
      <c r="A21" t="s">
        <v>11</v>
      </c>
      <c r="B21">
        <v>331</v>
      </c>
      <c r="C21">
        <v>658</v>
      </c>
    </row>
    <row r="22" spans="1:5" x14ac:dyDescent="0.2">
      <c r="A22" t="s">
        <v>12</v>
      </c>
      <c r="B22">
        <v>475</v>
      </c>
      <c r="C22">
        <v>909</v>
      </c>
    </row>
    <row r="23" spans="1:5" x14ac:dyDescent="0.2">
      <c r="A23" t="s">
        <v>13</v>
      </c>
      <c r="B23">
        <v>513</v>
      </c>
      <c r="C23">
        <v>1000</v>
      </c>
    </row>
    <row r="24" spans="1:5" x14ac:dyDescent="0.2">
      <c r="A24" t="s">
        <v>14</v>
      </c>
      <c r="B24">
        <v>509</v>
      </c>
      <c r="C24">
        <v>1000</v>
      </c>
    </row>
    <row r="26" spans="1:5" x14ac:dyDescent="0.2">
      <c r="B26">
        <f>SUM(B21:B25)</f>
        <v>1828</v>
      </c>
      <c r="C26">
        <f>SUM(C21:C25)</f>
        <v>3567</v>
      </c>
    </row>
    <row r="28" spans="1:5" x14ac:dyDescent="0.2">
      <c r="B28" t="s">
        <v>62</v>
      </c>
      <c r="C28">
        <f>C26-B26</f>
        <v>1739</v>
      </c>
      <c r="D28">
        <v>7259</v>
      </c>
      <c r="E28">
        <f>SUM(C28:D28)</f>
        <v>8998</v>
      </c>
    </row>
  </sheetData>
  <pageMargins left="0.7" right="0.7" top="0.75" bottom="0.75" header="0.3" footer="0.3"/>
  <ignoredErrors>
    <ignoredError sqref="E1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F5F2-D716-DB44-99C1-7E8063ED259A}">
  <dimension ref="A1:G3"/>
  <sheetViews>
    <sheetView workbookViewId="0">
      <selection activeCell="F11" sqref="F11"/>
    </sheetView>
  </sheetViews>
  <sheetFormatPr baseColWidth="10" defaultRowHeight="16" x14ac:dyDescent="0.2"/>
  <sheetData>
    <row r="1" spans="1:7" x14ac:dyDescent="0.2">
      <c r="A1" s="5" t="s">
        <v>0</v>
      </c>
      <c r="B1" s="6" t="s">
        <v>23</v>
      </c>
      <c r="C1" s="6" t="s">
        <v>2</v>
      </c>
      <c r="D1" s="6" t="s">
        <v>20</v>
      </c>
      <c r="E1" s="6" t="s">
        <v>39</v>
      </c>
      <c r="F1" s="6" t="s">
        <v>40</v>
      </c>
      <c r="G1" s="6" t="s">
        <v>41</v>
      </c>
    </row>
    <row r="2" spans="1:7" x14ac:dyDescent="0.2">
      <c r="A2" s="7" t="s">
        <v>26</v>
      </c>
      <c r="B2" s="8" t="s">
        <v>35</v>
      </c>
      <c r="C2" s="8">
        <v>284068</v>
      </c>
      <c r="D2" s="11">
        <v>5000</v>
      </c>
      <c r="E2">
        <v>50000</v>
      </c>
      <c r="F2" s="12">
        <v>100000</v>
      </c>
      <c r="G2" s="13">
        <v>284068</v>
      </c>
    </row>
    <row r="3" spans="1:7" x14ac:dyDescent="0.2">
      <c r="A3" s="9"/>
      <c r="B3" s="10"/>
      <c r="C3" s="10">
        <f>SUM(C2)</f>
        <v>284068</v>
      </c>
      <c r="D3" s="10">
        <f>SUM(D2)</f>
        <v>5000</v>
      </c>
      <c r="E3" s="10">
        <f>SUM(E2)</f>
        <v>50000</v>
      </c>
      <c r="F3" s="10">
        <f>SUM(F2)</f>
        <v>100000</v>
      </c>
      <c r="G3" s="15">
        <f>SUM(G2)</f>
        <v>284068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B3A-1C81-344F-9A02-D45E73665599}">
  <dimension ref="A1:E9"/>
  <sheetViews>
    <sheetView workbookViewId="0">
      <selection activeCell="E4" sqref="E4"/>
    </sheetView>
  </sheetViews>
  <sheetFormatPr baseColWidth="10" defaultRowHeight="16" x14ac:dyDescent="0.2"/>
  <cols>
    <col min="1" max="1" width="31.83203125" customWidth="1"/>
    <col min="2" max="2" width="11.33203125" customWidth="1"/>
    <col min="3" max="3" width="9.5" customWidth="1"/>
    <col min="4" max="4" width="14.6640625" customWidth="1"/>
  </cols>
  <sheetData>
    <row r="1" spans="1:5" x14ac:dyDescent="0.2">
      <c r="A1" s="16"/>
      <c r="B1" s="16" t="s">
        <v>42</v>
      </c>
      <c r="C1" s="16" t="s">
        <v>43</v>
      </c>
      <c r="D1" s="16" t="s">
        <v>44</v>
      </c>
      <c r="E1" s="16" t="s">
        <v>45</v>
      </c>
    </row>
    <row r="2" spans="1:5" x14ac:dyDescent="0.2">
      <c r="A2" s="17" t="s">
        <v>46</v>
      </c>
      <c r="B2" s="18" t="s">
        <v>47</v>
      </c>
      <c r="C2" s="18" t="s">
        <v>47</v>
      </c>
      <c r="D2" s="18" t="s">
        <v>48</v>
      </c>
      <c r="E2" s="18" t="s">
        <v>49</v>
      </c>
    </row>
    <row r="3" spans="1:5" x14ac:dyDescent="0.2">
      <c r="A3" s="17" t="s">
        <v>50</v>
      </c>
      <c r="B3" s="22">
        <v>2260</v>
      </c>
      <c r="C3" s="22">
        <v>9709</v>
      </c>
      <c r="D3" s="22">
        <v>8999</v>
      </c>
      <c r="E3" s="22">
        <v>5000</v>
      </c>
    </row>
    <row r="4" spans="1:5" x14ac:dyDescent="0.2">
      <c r="A4" s="17" t="s">
        <v>51</v>
      </c>
      <c r="B4" s="22">
        <v>23</v>
      </c>
      <c r="C4" s="22">
        <v>64</v>
      </c>
      <c r="D4" s="22">
        <v>203</v>
      </c>
      <c r="E4" s="22">
        <v>47</v>
      </c>
    </row>
    <row r="5" spans="1:5" x14ac:dyDescent="0.2">
      <c r="A5" s="17" t="s">
        <v>52</v>
      </c>
      <c r="B5" s="22" t="s">
        <v>53</v>
      </c>
      <c r="C5" s="22" t="s">
        <v>53</v>
      </c>
      <c r="D5" s="22" t="s">
        <v>54</v>
      </c>
      <c r="E5" s="22" t="s">
        <v>53</v>
      </c>
    </row>
    <row r="6" spans="1:5" x14ac:dyDescent="0.2">
      <c r="A6" s="17" t="s">
        <v>55</v>
      </c>
      <c r="B6" s="22">
        <v>2260</v>
      </c>
      <c r="C6" s="22">
        <v>9709</v>
      </c>
      <c r="D6" s="22">
        <v>151233</v>
      </c>
      <c r="E6" s="22">
        <v>284068</v>
      </c>
    </row>
    <row r="7" spans="1:5" x14ac:dyDescent="0.2">
      <c r="A7" s="17" t="s">
        <v>58</v>
      </c>
      <c r="B7" s="22">
        <v>23</v>
      </c>
      <c r="C7" s="22">
        <v>64</v>
      </c>
      <c r="D7" s="22">
        <f>D6/D3*D4</f>
        <v>3411.5233914879427</v>
      </c>
      <c r="E7" s="22">
        <f>E6/E3*47</f>
        <v>2670.2392</v>
      </c>
    </row>
    <row r="8" spans="1:5" x14ac:dyDescent="0.2">
      <c r="A8" s="17"/>
      <c r="B8" s="21"/>
      <c r="C8" s="21"/>
      <c r="D8" s="21" t="s">
        <v>59</v>
      </c>
      <c r="E8" s="21" t="s">
        <v>60</v>
      </c>
    </row>
    <row r="9" spans="1:5" x14ac:dyDescent="0.2">
      <c r="A9" s="17" t="s">
        <v>56</v>
      </c>
      <c r="B9" s="17"/>
      <c r="C9" s="17"/>
      <c r="D9" s="17"/>
      <c r="E9" s="17"/>
    </row>
  </sheetData>
  <pageMargins left="0.7" right="0.7" top="0.75" bottom="0.75" header="0.3" footer="0.3"/>
  <ignoredErrors>
    <ignoredError sqref="B5:E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MPM</vt:lpstr>
      <vt:lpstr>RUB</vt:lpstr>
      <vt:lpstr>LH</vt:lpstr>
      <vt:lpstr>LHBR</vt:lpstr>
      <vt:lpstr>Import time</vt:lpstr>
      <vt:lpstr>LH!lh_size_of_dbs</vt:lpstr>
      <vt:lpstr>MPM!mpm_size_of_dbs</vt:lpstr>
      <vt:lpstr>RUB!rub_size_of_dbs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Wikman</dc:creator>
  <cp:lastModifiedBy>Thomas Wikman</cp:lastModifiedBy>
  <dcterms:created xsi:type="dcterms:W3CDTF">2021-11-30T14:28:50Z</dcterms:created>
  <dcterms:modified xsi:type="dcterms:W3CDTF">2021-12-15T10:00:23Z</dcterms:modified>
</cp:coreProperties>
</file>