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2" sheetId="1" state="visible" r:id="rId2"/>
    <sheet name="Sheet3" sheetId="2" state="visible" r:id="rId3"/>
    <sheet name="Sheet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<sst xmlns="http://schemas.openxmlformats.org/spreadsheetml/2006/main" count="19" uniqueCount="13">
  <si>
    <t xml:space="preserve">default</t>
  </si>
  <si>
    <t xml:space="preserve">number of enzymes</t>
  </si>
  <si>
    <t xml:space="preserve">time /s</t>
  </si>
  <si>
    <t xml:space="preserve">avg</t>
  </si>
  <si>
    <t xml:space="preserve">exp error</t>
  </si>
  <si>
    <t xml:space="preserve">355 (human clock)</t>
  </si>
  <si>
    <t xml:space="preserve">no of sites</t>
  </si>
  <si>
    <t xml:space="preserve"> genome organism</t>
  </si>
  <si>
    <t xml:space="preserve">human</t>
  </si>
  <si>
    <t xml:space="preserve">arabidopsis</t>
  </si>
  <si>
    <t xml:space="preserve">mouse</t>
  </si>
  <si>
    <t xml:space="preserve">zea</t>
  </si>
  <si>
    <t xml:space="preserve">precomputed files size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</si>
</sst>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Sheet1!$D$12:$P$12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Sheet1!$D$17:$P$17</c:f>
              <c:numCache>
                <c:formatCode>General</c:formatCode>
                <c:ptCount val="13"/>
                <c:pt idx="0">
                  <c:v>3.36666666666667</c:v>
                </c:pt>
                <c:pt idx="1">
                  <c:v>9.8</c:v>
                </c:pt>
                <c:pt idx="2">
                  <c:v>31.0666666666667</c:v>
                </c:pt>
                <c:pt idx="3">
                  <c:v>56.2</c:v>
                </c:pt>
                <c:pt idx="4">
                  <c:v>124.666666666667</c:v>
                </c:pt>
                <c:pt idx="5">
                  <c:v>152.8</c:v>
                </c:pt>
                <c:pt idx="6">
                  <c:v>239.533333333333</c:v>
                </c:pt>
                <c:pt idx="7">
                  <c:v>332.3</c:v>
                </c:pt>
                <c:pt idx="8">
                  <c:v>476.933333333333</c:v>
                </c:pt>
                <c:pt idx="9">
                  <c:v>572</c:v>
                </c:pt>
                <c:pt idx="10">
                  <c:v>665.9</c:v>
                </c:pt>
                <c:pt idx="11">
                  <c:v>784.8</c:v>
                </c:pt>
                <c:pt idx="12">
                  <c:v>921.933333333333</c:v>
                </c:pt>
              </c:numCache>
            </c:numRef>
          </c:yVal>
          <c:smooth val="0"/>
        </c:ser>
        <c:axId val="52928589"/>
        <c:axId val="49444715"/>
      </c:scatterChart>
      <c:valAx>
        <c:axId val="52928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44715"/>
        <c:crosses val="autoZero"/>
        <c:crossBetween val="midCat"/>
      </c:valAx>
      <c:valAx>
        <c:axId val="49444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9285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Sheet1!$D$20:$M$20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Sheet1!$D$25:$M$25</c:f>
              <c:numCache>
                <c:formatCode>General</c:formatCode>
                <c:ptCount val="10"/>
                <c:pt idx="0">
                  <c:v>169</c:v>
                </c:pt>
                <c:pt idx="1">
                  <c:v>125.666666666667</c:v>
                </c:pt>
                <c:pt idx="2">
                  <c:v>117.666666666667</c:v>
                </c:pt>
                <c:pt idx="3">
                  <c:v>110.333333333333</c:v>
                </c:pt>
                <c:pt idx="4">
                  <c:v>108.666666666667</c:v>
                </c:pt>
                <c:pt idx="5">
                  <c:v>109.333333333333</c:v>
                </c:pt>
                <c:pt idx="6">
                  <c:v>106.666666666667</c:v>
                </c:pt>
                <c:pt idx="7">
                  <c:v>110.333333333333</c:v>
                </c:pt>
                <c:pt idx="8">
                  <c:v>107.333333333333</c:v>
                </c:pt>
                <c:pt idx="9">
                  <c:v>110</c:v>
                </c:pt>
              </c:numCache>
            </c:numRef>
          </c:yVal>
          <c:smooth val="0"/>
        </c:ser>
        <c:axId val="60841215"/>
        <c:axId val="65383950"/>
      </c:scatterChart>
      <c:valAx>
        <c:axId val="6084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83950"/>
        <c:crosses val="autoZero"/>
        <c:crossBetween val="midCat"/>
      </c:valAx>
      <c:valAx>
        <c:axId val="6538395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841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Sheet1!$D$27:$M$27</c:f>
              <c:numCache>
                <c:formatCode>General</c:formatCode>
                <c:ptCount val="10"/>
                <c:pt idx="0">
                  <c:v>100000</c:v>
                </c:pt>
                <c:pt idx="1">
                  <c:v>50000</c:v>
                </c:pt>
                <c:pt idx="2">
                  <c:v>10000</c:v>
                </c:pt>
                <c:pt idx="3">
                  <c:v>5000</c:v>
                </c:pt>
                <c:pt idx="4">
                  <c:v>1000</c:v>
                </c:pt>
                <c:pt idx="5">
                  <c:v>500</c:v>
                </c:pt>
                <c:pt idx="6">
                  <c:v>100</c:v>
                </c:pt>
                <c:pt idx="7">
                  <c:v>50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Sheet1!$D$32:$M$32</c:f>
              <c:numCache>
                <c:formatCode>General</c:formatCode>
                <c:ptCount val="10"/>
                <c:pt idx="0">
                  <c:v>319.666666666667</c:v>
                </c:pt>
                <c:pt idx="1">
                  <c:v>213</c:v>
                </c:pt>
                <c:pt idx="2">
                  <c:v>132</c:v>
                </c:pt>
                <c:pt idx="3">
                  <c:v>116.666666666667</c:v>
                </c:pt>
                <c:pt idx="4">
                  <c:v>109.666666666667</c:v>
                </c:pt>
                <c:pt idx="5">
                  <c:v>110.666666666667</c:v>
                </c:pt>
                <c:pt idx="6">
                  <c:v>110</c:v>
                </c:pt>
                <c:pt idx="7">
                  <c:v>109</c:v>
                </c:pt>
                <c:pt idx="8">
                  <c:v>106.333333333333</c:v>
                </c:pt>
                <c:pt idx="9">
                  <c:v>108.333333333333</c:v>
                </c:pt>
              </c:numCache>
            </c:numRef>
          </c:yVal>
          <c:smooth val="0"/>
        </c:ser>
        <c:axId val="35420048"/>
        <c:axId val="78396397"/>
      </c:scatterChart>
      <c:valAx>
        <c:axId val="3542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396397"/>
        <c:crosses val="autoZero"/>
        <c:crossBetween val="midCat"/>
      </c:valAx>
      <c:valAx>
        <c:axId val="78396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20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505080</xdr:colOff>
      <xdr:row>7</xdr:row>
      <xdr:rowOff>119160</xdr:rowOff>
    </xdr:from>
    <xdr:to>
      <xdr:col>19</xdr:col>
      <xdr:colOff>346680</xdr:colOff>
      <xdr:row>15</xdr:row>
      <xdr:rowOff>101880</xdr:rowOff>
    </xdr:to>
    <xdr:graphicFrame>
      <xdr:nvGraphicFramePr>
        <xdr:cNvPr id="0" name=""/>
        <xdr:cNvGraphicFramePr/>
      </xdr:nvGraphicFramePr>
      <xdr:xfrm>
        <a:off x="15286320" y="1256760"/>
        <a:ext cx="2280240" cy="128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475200</xdr:colOff>
      <xdr:row>16</xdr:row>
      <xdr:rowOff>135360</xdr:rowOff>
    </xdr:from>
    <xdr:to>
      <xdr:col>19</xdr:col>
      <xdr:colOff>551160</xdr:colOff>
      <xdr:row>25</xdr:row>
      <xdr:rowOff>86760</xdr:rowOff>
    </xdr:to>
    <xdr:graphicFrame>
      <xdr:nvGraphicFramePr>
        <xdr:cNvPr id="1" name=""/>
        <xdr:cNvGraphicFramePr/>
      </xdr:nvGraphicFramePr>
      <xdr:xfrm>
        <a:off x="15256440" y="2736000"/>
        <a:ext cx="2514600" cy="141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483840</xdr:colOff>
      <xdr:row>26</xdr:row>
      <xdr:rowOff>75960</xdr:rowOff>
    </xdr:from>
    <xdr:to>
      <xdr:col>18</xdr:col>
      <xdr:colOff>637560</xdr:colOff>
      <xdr:row>34</xdr:row>
      <xdr:rowOff>141120</xdr:rowOff>
    </xdr:to>
    <xdr:graphicFrame>
      <xdr:nvGraphicFramePr>
        <xdr:cNvPr id="2" name=""/>
        <xdr:cNvGraphicFramePr/>
      </xdr:nvGraphicFramePr>
      <xdr:xfrm>
        <a:off x="14452560" y="4302360"/>
        <a:ext cx="2592000" cy="136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2" activeCellId="1" sqref="B43:H43 K1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B43:H43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9:Q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3" activeCellId="0" sqref="B43:H43"/>
    </sheetView>
  </sheetViews>
  <sheetFormatPr defaultRowHeight="12.8"/>
  <cols>
    <col collapsed="false" hidden="false" max="1" min="1" style="1" width="11.5204081632653"/>
    <col collapsed="false" hidden="false" max="2" min="2" style="1" width="24.6938775510204"/>
    <col collapsed="false" hidden="false" max="3" min="3" style="1" width="23.0051020408163"/>
    <col collapsed="false" hidden="false" max="4" min="4" style="1" width="11.5204081632653"/>
    <col collapsed="false" hidden="false" max="5" min="5" style="1" width="12.0408163265306"/>
    <col collapsed="false" hidden="false" max="1025" min="6" style="1" width="11.5204081632653"/>
  </cols>
  <sheetData>
    <row r="9" customFormat="false" ht="12.8" hidden="false" customHeight="false" outlineLevel="0" collapsed="false">
      <c r="D9" s="1" t="n">
        <f aca="false">D12^2/2+D12</f>
        <v>17.5</v>
      </c>
      <c r="E9" s="1" t="n">
        <f aca="false">E12^2/2+E12</f>
        <v>60</v>
      </c>
      <c r="F9" s="1" t="n">
        <f aca="false">F12^2/2+F12</f>
        <v>220</v>
      </c>
      <c r="G9" s="1" t="n">
        <f aca="false">G12^2/2+G12</f>
        <v>480</v>
      </c>
      <c r="H9" s="1" t="n">
        <f aca="false">H12^2/2+H12</f>
        <v>840</v>
      </c>
      <c r="I9" s="1" t="n">
        <f aca="false">I12^2/2+I12</f>
        <v>1300</v>
      </c>
      <c r="J9" s="1" t="n">
        <f aca="false">J12^2/2+J12</f>
        <v>1860</v>
      </c>
      <c r="K9" s="1" t="n">
        <f aca="false">K12^2/2+K12</f>
        <v>2520</v>
      </c>
      <c r="L9" s="1" t="n">
        <f aca="false">L12^2/2+L12</f>
        <v>3280</v>
      </c>
      <c r="M9" s="1" t="n">
        <f aca="false">M12^2/2+M12</f>
        <v>4140</v>
      </c>
      <c r="N9" s="1" t="n">
        <f aca="false">N12^2/2+N12</f>
        <v>5100</v>
      </c>
      <c r="O9" s="1" t="n">
        <f aca="false">O12^2/2+O12</f>
        <v>6160</v>
      </c>
      <c r="P9" s="1" t="n">
        <f aca="false">P12^2/2+P12</f>
        <v>7320</v>
      </c>
    </row>
    <row r="10" customFormat="false" ht="12.8" hidden="false" customHeight="false" outlineLevel="0" collapsed="false">
      <c r="D10" s="2" t="n">
        <f aca="false">D17/D9</f>
        <v>0.192380952380952</v>
      </c>
      <c r="E10" s="2" t="n">
        <f aca="false">E17/E9</f>
        <v>0.163333333333333</v>
      </c>
      <c r="F10" s="2" t="n">
        <f aca="false">F17/F9</f>
        <v>0.141212121212121</v>
      </c>
      <c r="G10" s="2" t="n">
        <f aca="false">G17/G9</f>
        <v>0.117083333333333</v>
      </c>
      <c r="H10" s="2" t="n">
        <f aca="false">H17/H9</f>
        <v>0.148412698412698</v>
      </c>
      <c r="I10" s="2" t="n">
        <f aca="false">I17/I9</f>
        <v>0.117538461538462</v>
      </c>
      <c r="J10" s="2" t="n">
        <f aca="false">J17/J9</f>
        <v>0.128781362007168</v>
      </c>
      <c r="K10" s="2" t="n">
        <f aca="false">K17/K9</f>
        <v>0.131865079365079</v>
      </c>
      <c r="L10" s="2" t="n">
        <f aca="false">L17/L9</f>
        <v>0.145406504065041</v>
      </c>
      <c r="M10" s="2" t="n">
        <f aca="false">M17/M9</f>
        <v>0.138164251207729</v>
      </c>
      <c r="N10" s="2" t="n">
        <f aca="false">N17/N9</f>
        <v>0.13056862745098</v>
      </c>
      <c r="O10" s="2" t="n">
        <f aca="false">O17/O9</f>
        <v>0.127402597402597</v>
      </c>
      <c r="P10" s="2" t="n">
        <f aca="false">P17/P9</f>
        <v>0.125947176684882</v>
      </c>
      <c r="Q10" s="2"/>
    </row>
    <row r="11" customFormat="false" ht="12.8" hidden="false" customHeight="false" outlineLevel="0" collapsed="false">
      <c r="B11" s="1" t="s">
        <v>0</v>
      </c>
    </row>
    <row r="12" s="3" customFormat="true" ht="12.8" hidden="false" customHeight="false" outlineLevel="0" collapsed="false">
      <c r="B12" s="3" t="n">
        <v>40</v>
      </c>
      <c r="C12" s="3" t="s">
        <v>1</v>
      </c>
      <c r="D12" s="3" t="n">
        <v>5</v>
      </c>
      <c r="E12" s="3" t="n">
        <v>10</v>
      </c>
      <c r="F12" s="3" t="n">
        <v>20</v>
      </c>
      <c r="G12" s="3" t="n">
        <v>30</v>
      </c>
      <c r="H12" s="3" t="n">
        <v>40</v>
      </c>
      <c r="I12" s="3" t="n">
        <v>50</v>
      </c>
      <c r="J12" s="3" t="n">
        <v>60</v>
      </c>
      <c r="K12" s="3" t="n">
        <v>70</v>
      </c>
      <c r="L12" s="3" t="n">
        <v>80</v>
      </c>
      <c r="M12" s="3" t="n">
        <v>90</v>
      </c>
      <c r="N12" s="3" t="n">
        <v>100</v>
      </c>
      <c r="O12" s="3" t="n">
        <v>110</v>
      </c>
      <c r="P12" s="3" t="n">
        <v>120</v>
      </c>
    </row>
    <row r="13" customFormat="false" ht="12.8" hidden="false" customHeight="false" outlineLevel="0" collapsed="false">
      <c r="C13" s="4" t="s">
        <v>2</v>
      </c>
      <c r="D13" s="1" t="n">
        <v>3.5</v>
      </c>
      <c r="E13" s="1" t="n">
        <v>7.4</v>
      </c>
      <c r="F13" s="1" t="n">
        <v>39.2</v>
      </c>
      <c r="G13" s="1" t="n">
        <v>41.6</v>
      </c>
      <c r="H13" s="1" t="n">
        <v>123</v>
      </c>
      <c r="I13" s="1" t="n">
        <v>152.4</v>
      </c>
      <c r="J13" s="1" t="n">
        <v>240.6</v>
      </c>
      <c r="K13" s="1" t="n">
        <v>317.9</v>
      </c>
      <c r="L13" s="1" t="n">
        <f aca="false">7*60+32.8</f>
        <v>452.8</v>
      </c>
      <c r="M13" s="1" t="n">
        <f aca="false">9*60+5</f>
        <v>545</v>
      </c>
      <c r="N13" s="1" t="n">
        <f aca="false">11*60+12</f>
        <v>672</v>
      </c>
      <c r="O13" s="1" t="n">
        <f aca="false">12*60+29.4</f>
        <v>749.4</v>
      </c>
      <c r="P13" s="1" t="n">
        <f aca="false">14*60+22.8</f>
        <v>862.8</v>
      </c>
    </row>
    <row r="14" customFormat="false" ht="12.8" hidden="false" customHeight="false" outlineLevel="0" collapsed="false">
      <c r="C14" s="4"/>
      <c r="D14" s="1" t="n">
        <v>4.8</v>
      </c>
      <c r="E14" s="1" t="n">
        <v>12</v>
      </c>
      <c r="F14" s="1" t="n">
        <v>28</v>
      </c>
      <c r="G14" s="1" t="n">
        <v>76</v>
      </c>
      <c r="H14" s="1" t="n">
        <v>137</v>
      </c>
      <c r="I14" s="1" t="n">
        <f aca="false">60*2+43</f>
        <v>163</v>
      </c>
      <c r="J14" s="1" t="n">
        <f aca="false">3*60+46</f>
        <v>226</v>
      </c>
      <c r="K14" s="1" t="n">
        <f aca="false">6*60+16</f>
        <v>376</v>
      </c>
      <c r="L14" s="1" t="n">
        <f aca="false">8*60+20</f>
        <v>500</v>
      </c>
      <c r="M14" s="1" t="n">
        <f aca="false">601</f>
        <v>601</v>
      </c>
      <c r="N14" s="1" t="n">
        <v>658</v>
      </c>
      <c r="O14" s="1" t="n">
        <f aca="false">14*60+7</f>
        <v>847</v>
      </c>
      <c r="P14" s="1" t="n">
        <f aca="false">15*60+17</f>
        <v>917</v>
      </c>
    </row>
    <row r="15" customFormat="false" ht="12.8" hidden="false" customHeight="false" outlineLevel="0" collapsed="false">
      <c r="C15" s="4"/>
      <c r="D15" s="1" t="n">
        <v>1.8</v>
      </c>
      <c r="E15" s="1" t="n">
        <v>10</v>
      </c>
      <c r="F15" s="1" t="n">
        <v>26</v>
      </c>
      <c r="G15" s="1" t="n">
        <v>51</v>
      </c>
      <c r="H15" s="1" t="n">
        <v>114</v>
      </c>
      <c r="I15" s="1" t="n">
        <v>143</v>
      </c>
      <c r="J15" s="1" t="n">
        <v>252</v>
      </c>
      <c r="K15" s="1" t="n">
        <f aca="false">5*60+3</f>
        <v>303</v>
      </c>
      <c r="L15" s="1" t="n">
        <f aca="false">7*60+58</f>
        <v>478</v>
      </c>
      <c r="M15" s="1" t="n">
        <f aca="false">60*9+30</f>
        <v>570</v>
      </c>
      <c r="N15" s="1" t="n">
        <f aca="false">11*60+7.7</f>
        <v>667.7</v>
      </c>
      <c r="O15" s="1" t="n">
        <f aca="false">12*60+38</f>
        <v>758</v>
      </c>
      <c r="P15" s="1" t="n">
        <f aca="false">16*60+26</f>
        <v>986</v>
      </c>
    </row>
    <row r="17" customFormat="false" ht="12.8" hidden="false" customHeight="false" outlineLevel="0" collapsed="false">
      <c r="C17" s="1" t="s">
        <v>3</v>
      </c>
      <c r="D17" s="5" t="n">
        <f aca="false">AVERAGE(D13:D15)</f>
        <v>3.36666666666667</v>
      </c>
      <c r="E17" s="5" t="n">
        <f aca="false">AVERAGE(E13:E15)</f>
        <v>9.8</v>
      </c>
      <c r="F17" s="5" t="n">
        <f aca="false">AVERAGE(F13:F15)</f>
        <v>31.0666666666667</v>
      </c>
      <c r="G17" s="5" t="n">
        <f aca="false">AVERAGE(G13:G15)</f>
        <v>56.2</v>
      </c>
      <c r="H17" s="5" t="n">
        <f aca="false">AVERAGE(H13:H15)</f>
        <v>124.666666666667</v>
      </c>
      <c r="I17" s="5" t="n">
        <f aca="false">AVERAGE(I13:I15)</f>
        <v>152.8</v>
      </c>
      <c r="J17" s="5" t="n">
        <f aca="false">AVERAGE(J13:J15)</f>
        <v>239.533333333333</v>
      </c>
      <c r="K17" s="5" t="n">
        <f aca="false">AVERAGE(K13:K15)</f>
        <v>332.3</v>
      </c>
      <c r="L17" s="5" t="n">
        <f aca="false">AVERAGE(L13:L15)</f>
        <v>476.933333333333</v>
      </c>
      <c r="M17" s="5" t="n">
        <f aca="false">AVERAGE(M13:M15)</f>
        <v>572</v>
      </c>
      <c r="N17" s="5" t="n">
        <f aca="false">AVERAGE(N13:N15)</f>
        <v>665.9</v>
      </c>
      <c r="O17" s="5" t="n">
        <f aca="false">AVERAGE(O13:O15)</f>
        <v>784.8</v>
      </c>
      <c r="P17" s="5" t="n">
        <f aca="false">AVERAGE(P13:P15)</f>
        <v>921.933333333333</v>
      </c>
      <c r="Q17" s="5"/>
    </row>
    <row r="20" s="3" customFormat="true" ht="12.8" hidden="false" customHeight="false" outlineLevel="0" collapsed="false">
      <c r="B20" s="3" t="n">
        <v>10</v>
      </c>
      <c r="C20" s="3" t="s">
        <v>4</v>
      </c>
      <c r="D20" s="3" t="n">
        <v>5</v>
      </c>
      <c r="E20" s="3" t="n">
        <v>10</v>
      </c>
      <c r="F20" s="3" t="n">
        <v>15</v>
      </c>
      <c r="G20" s="3" t="n">
        <v>20</v>
      </c>
      <c r="H20" s="3" t="n">
        <v>25</v>
      </c>
      <c r="I20" s="3" t="n">
        <v>30</v>
      </c>
      <c r="J20" s="3" t="n">
        <v>35</v>
      </c>
      <c r="K20" s="3" t="n">
        <v>40</v>
      </c>
      <c r="L20" s="3" t="n">
        <v>45</v>
      </c>
      <c r="M20" s="3" t="n">
        <v>50</v>
      </c>
    </row>
    <row r="21" customFormat="false" ht="12.8" hidden="false" customHeight="false" outlineLevel="0" collapsed="false">
      <c r="C21" s="4" t="s">
        <v>2</v>
      </c>
      <c r="D21" s="1" t="n">
        <f aca="false">2*60+51</f>
        <v>171</v>
      </c>
      <c r="E21" s="1" t="n">
        <f aca="false">120+20</f>
        <v>140</v>
      </c>
      <c r="F21" s="1" t="n">
        <v>112</v>
      </c>
      <c r="G21" s="1" t="n">
        <v>105</v>
      </c>
      <c r="H21" s="1" t="n">
        <v>101</v>
      </c>
      <c r="I21" s="1" t="n">
        <v>103</v>
      </c>
      <c r="J21" s="1" t="n">
        <v>105</v>
      </c>
      <c r="K21" s="1" t="n">
        <v>102</v>
      </c>
      <c r="L21" s="1" t="n">
        <v>103</v>
      </c>
      <c r="M21" s="1" t="n">
        <v>101</v>
      </c>
    </row>
    <row r="22" customFormat="false" ht="12.8" hidden="false" customHeight="false" outlineLevel="0" collapsed="false">
      <c r="C22" s="4"/>
      <c r="D22" s="1" t="n">
        <f aca="false">120+45</f>
        <v>165</v>
      </c>
      <c r="E22" s="1" t="n">
        <v>123</v>
      </c>
      <c r="F22" s="1" t="n">
        <v>120</v>
      </c>
      <c r="G22" s="1" t="n">
        <v>112</v>
      </c>
      <c r="H22" s="1" t="n">
        <v>116</v>
      </c>
      <c r="I22" s="1" t="n">
        <v>104</v>
      </c>
      <c r="J22" s="1" t="n">
        <v>109</v>
      </c>
      <c r="K22" s="1" t="n">
        <v>116</v>
      </c>
      <c r="L22" s="1" t="n">
        <v>107</v>
      </c>
      <c r="M22" s="1" t="n">
        <v>112</v>
      </c>
    </row>
    <row r="23" customFormat="false" ht="12.8" hidden="false" customHeight="false" outlineLevel="0" collapsed="false">
      <c r="C23" s="4"/>
      <c r="D23" s="1" t="n">
        <f aca="false">120+51</f>
        <v>171</v>
      </c>
      <c r="E23" s="1" t="n">
        <f aca="false">60+54</f>
        <v>114</v>
      </c>
      <c r="F23" s="1" t="n">
        <v>121</v>
      </c>
      <c r="G23" s="1" t="n">
        <v>114</v>
      </c>
      <c r="H23" s="1" t="n">
        <v>109</v>
      </c>
      <c r="I23" s="1" t="n">
        <v>121</v>
      </c>
      <c r="J23" s="1" t="n">
        <v>106</v>
      </c>
      <c r="K23" s="1" t="n">
        <v>113</v>
      </c>
      <c r="L23" s="1" t="n">
        <v>112</v>
      </c>
      <c r="M23" s="1" t="n">
        <v>117</v>
      </c>
    </row>
    <row r="24" customFormat="false" ht="12.8" hidden="false" customHeight="false" outlineLevel="0" collapsed="false"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8" hidden="false" customHeight="false" outlineLevel="0" collapsed="false">
      <c r="C25" s="1" t="s">
        <v>3</v>
      </c>
      <c r="D25" s="6" t="n">
        <f aca="false">AVERAGE(D21:D23)</f>
        <v>169</v>
      </c>
      <c r="E25" s="6" t="n">
        <f aca="false">AVERAGE(E21:E23)</f>
        <v>125.666666666667</v>
      </c>
      <c r="F25" s="6" t="n">
        <f aca="false">AVERAGE(F21:F23)</f>
        <v>117.666666666667</v>
      </c>
      <c r="G25" s="6" t="n">
        <f aca="false">AVERAGE(G21:G23)</f>
        <v>110.333333333333</v>
      </c>
      <c r="H25" s="6" t="n">
        <f aca="false">AVERAGE(H21:H23)</f>
        <v>108.666666666667</v>
      </c>
      <c r="I25" s="6" t="n">
        <f aca="false">AVERAGE(I21:I23)</f>
        <v>109.333333333333</v>
      </c>
      <c r="J25" s="6" t="n">
        <f aca="false">AVERAGE(J21:J23)</f>
        <v>106.666666666667</v>
      </c>
      <c r="K25" s="6" t="n">
        <f aca="false">AVERAGE(K21:K23)</f>
        <v>110.333333333333</v>
      </c>
      <c r="L25" s="6" t="n">
        <f aca="false">AVERAGE(L21:L23)</f>
        <v>107.333333333333</v>
      </c>
      <c r="M25" s="6" t="n">
        <f aca="false">AVERAGE(M21:M23)</f>
        <v>110</v>
      </c>
    </row>
    <row r="27" customFormat="false" ht="12.8" hidden="false" customHeight="false" outlineLevel="0" collapsed="false">
      <c r="B27" s="1" t="s">
        <v>5</v>
      </c>
      <c r="C27" s="3" t="s">
        <v>6</v>
      </c>
      <c r="D27" s="1" t="n">
        <v>100000</v>
      </c>
      <c r="E27" s="1" t="n">
        <v>50000</v>
      </c>
      <c r="F27" s="1" t="n">
        <v>10000</v>
      </c>
      <c r="G27" s="1" t="n">
        <v>5000</v>
      </c>
      <c r="H27" s="1" t="n">
        <v>1000</v>
      </c>
      <c r="I27" s="1" t="n">
        <v>500</v>
      </c>
      <c r="J27" s="1" t="n">
        <v>100</v>
      </c>
      <c r="K27" s="1" t="n">
        <v>50</v>
      </c>
      <c r="L27" s="1" t="n">
        <v>10</v>
      </c>
      <c r="M27" s="1" t="n">
        <v>5</v>
      </c>
    </row>
    <row r="28" customFormat="false" ht="12.8" hidden="false" customHeight="true" outlineLevel="0" collapsed="false">
      <c r="C28" s="4" t="s">
        <v>2</v>
      </c>
      <c r="D28" s="1" t="n">
        <f aca="false">5*60+31</f>
        <v>331</v>
      </c>
      <c r="E28" s="1" t="n">
        <f aca="false">60*3+42</f>
        <v>222</v>
      </c>
      <c r="F28" s="1" t="n">
        <v>143</v>
      </c>
      <c r="G28" s="1" t="n">
        <v>117</v>
      </c>
      <c r="H28" s="1" t="n">
        <v>110</v>
      </c>
      <c r="I28" s="1" t="n">
        <v>115</v>
      </c>
      <c r="J28" s="1" t="n">
        <v>114</v>
      </c>
      <c r="K28" s="1" t="n">
        <v>112</v>
      </c>
      <c r="L28" s="1" t="n">
        <v>107</v>
      </c>
      <c r="M28" s="1" t="n">
        <v>109</v>
      </c>
    </row>
    <row r="29" customFormat="false" ht="12.8" hidden="false" customHeight="false" outlineLevel="0" collapsed="false">
      <c r="C29" s="4"/>
      <c r="D29" s="1" t="n">
        <f aca="false">5*60+15</f>
        <v>315</v>
      </c>
      <c r="E29" s="1" t="n">
        <f aca="false">3*60+28</f>
        <v>208</v>
      </c>
      <c r="F29" s="1" t="n">
        <v>127</v>
      </c>
      <c r="G29" s="1" t="n">
        <v>116</v>
      </c>
      <c r="H29" s="1" t="n">
        <v>109</v>
      </c>
      <c r="I29" s="1" t="n">
        <v>109</v>
      </c>
      <c r="J29" s="1" t="n">
        <v>108</v>
      </c>
      <c r="K29" s="1" t="n">
        <v>108</v>
      </c>
      <c r="L29" s="1" t="n">
        <v>106</v>
      </c>
      <c r="M29" s="1" t="n">
        <v>107</v>
      </c>
    </row>
    <row r="30" customFormat="false" ht="12.8" hidden="false" customHeight="false" outlineLevel="0" collapsed="false">
      <c r="C30" s="4"/>
      <c r="D30" s="1" t="n">
        <f aca="false">60*5+13</f>
        <v>313</v>
      </c>
      <c r="E30" s="1" t="n">
        <f aca="false">180+29</f>
        <v>209</v>
      </c>
      <c r="F30" s="1" t="n">
        <v>126</v>
      </c>
      <c r="G30" s="1" t="n">
        <v>117</v>
      </c>
      <c r="H30" s="1" t="n">
        <v>110</v>
      </c>
      <c r="I30" s="1" t="n">
        <v>108</v>
      </c>
      <c r="J30" s="1" t="n">
        <v>108</v>
      </c>
      <c r="K30" s="1" t="n">
        <v>107</v>
      </c>
      <c r="L30" s="1" t="n">
        <v>106</v>
      </c>
      <c r="M30" s="1" t="n">
        <v>109</v>
      </c>
    </row>
    <row r="31" customFormat="false" ht="12.8" hidden="false" customHeight="false" outlineLevel="0" collapsed="false">
      <c r="D31" s="6"/>
      <c r="E31" s="6"/>
      <c r="F31" s="6"/>
      <c r="G31" s="6"/>
      <c r="H31" s="6"/>
      <c r="I31" s="6"/>
      <c r="J31" s="6"/>
      <c r="K31" s="6"/>
      <c r="L31" s="6"/>
    </row>
    <row r="32" customFormat="false" ht="12.8" hidden="false" customHeight="false" outlineLevel="0" collapsed="false">
      <c r="C32" s="1" t="s">
        <v>3</v>
      </c>
      <c r="D32" s="5" t="n">
        <f aca="false">AVERAGE(D28:D30)</f>
        <v>319.666666666667</v>
      </c>
      <c r="E32" s="5" t="n">
        <f aca="false">AVERAGE(E28:E30)</f>
        <v>213</v>
      </c>
      <c r="F32" s="5" t="n">
        <f aca="false">AVERAGE(F28:F30)</f>
        <v>132</v>
      </c>
      <c r="G32" s="5" t="n">
        <f aca="false">AVERAGE(G28:G30)</f>
        <v>116.666666666667</v>
      </c>
      <c r="H32" s="5" t="n">
        <f aca="false">AVERAGE(H28:H30)</f>
        <v>109.666666666667</v>
      </c>
      <c r="I32" s="5" t="n">
        <f aca="false">AVERAGE(I28:I30)</f>
        <v>110.666666666667</v>
      </c>
      <c r="J32" s="5" t="n">
        <f aca="false">AVERAGE(J28:J30)</f>
        <v>110</v>
      </c>
      <c r="K32" s="5" t="n">
        <f aca="false">AVERAGE(K28:K30)</f>
        <v>109</v>
      </c>
      <c r="L32" s="5" t="n">
        <f aca="false">AVERAGE(L28:L30)</f>
        <v>106.333333333333</v>
      </c>
      <c r="M32" s="5" t="n">
        <f aca="false">AVERAGE(M28:M30)</f>
        <v>108.333333333333</v>
      </c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</row>
    <row r="34" customFormat="false" ht="12.8" hidden="false" customHeight="false" outlineLevel="0" collapsed="false">
      <c r="C34" s="3" t="s">
        <v>7</v>
      </c>
      <c r="D34" s="1" t="s">
        <v>8</v>
      </c>
      <c r="E34" s="1" t="s">
        <v>9</v>
      </c>
      <c r="F34" s="1" t="s">
        <v>10</v>
      </c>
      <c r="G34" s="1" t="s">
        <v>11</v>
      </c>
      <c r="J34" s="0"/>
    </row>
    <row r="35" customFormat="false" ht="12.8" hidden="false" customHeight="false" outlineLevel="0" collapsed="false">
      <c r="C35" s="3" t="s">
        <v>12</v>
      </c>
      <c r="D35" s="1" t="n">
        <v>4.3</v>
      </c>
      <c r="E35" s="1" t="n">
        <v>0.15</v>
      </c>
      <c r="F35" s="1" t="n">
        <v>3.8</v>
      </c>
      <c r="G35" s="1" t="n">
        <v>3.1</v>
      </c>
      <c r="J35" s="0"/>
    </row>
    <row r="36" customFormat="false" ht="12.8" hidden="false" customHeight="false" outlineLevel="0" collapsed="false">
      <c r="C36" s="4" t="s">
        <v>2</v>
      </c>
      <c r="D36" s="1" t="n">
        <v>141</v>
      </c>
      <c r="E36" s="1" t="n">
        <v>50</v>
      </c>
      <c r="F36" s="1" t="n">
        <v>125</v>
      </c>
      <c r="G36" s="1" t="n">
        <v>134</v>
      </c>
    </row>
    <row r="37" customFormat="false" ht="12.8" hidden="false" customHeight="false" outlineLevel="0" collapsed="false">
      <c r="C37" s="4"/>
      <c r="D37" s="1" t="n">
        <v>145</v>
      </c>
      <c r="E37" s="1" t="n">
        <v>48</v>
      </c>
      <c r="F37" s="1" t="n">
        <v>121</v>
      </c>
      <c r="G37" s="1" t="n">
        <v>136</v>
      </c>
    </row>
    <row r="38" customFormat="false" ht="12.8" hidden="false" customHeight="false" outlineLevel="0" collapsed="false">
      <c r="C38" s="4"/>
      <c r="D38" s="1" t="n">
        <v>133</v>
      </c>
      <c r="E38" s="1" t="n">
        <v>47</v>
      </c>
      <c r="F38" s="1" t="n">
        <v>139</v>
      </c>
      <c r="G38" s="1" t="n">
        <v>134</v>
      </c>
    </row>
    <row r="40" customFormat="false" ht="12.8" hidden="false" customHeight="false" outlineLevel="0" collapsed="false">
      <c r="C40" s="1" t="s">
        <v>3</v>
      </c>
      <c r="D40" s="5" t="n">
        <f aca="false">AVERAGE(D36:D38)</f>
        <v>139.666666666667</v>
      </c>
      <c r="E40" s="5" t="n">
        <f aca="false">AVERAGE(E36:E38)</f>
        <v>48.3333333333333</v>
      </c>
      <c r="F40" s="5" t="n">
        <f aca="false">AVERAGE(F36:F38)</f>
        <v>128.333333333333</v>
      </c>
      <c r="G40" s="5" t="n">
        <f aca="false">AVERAGE(G36:G38)</f>
        <v>134.666666666667</v>
      </c>
    </row>
  </sheetData>
  <mergeCells count="4">
    <mergeCell ref="C13:C15"/>
    <mergeCell ref="C21:C23"/>
    <mergeCell ref="C28:C30"/>
    <mergeCell ref="C36:C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2017-03-30T09:17:59Z</dcterms:created>
  <dc:creator/>
  <dc:description/>
  <dc:language>en-GB</dc:language>
  <cp:lastModifiedBy/>
  <dcterms:modified xsi:type="dcterms:W3CDTF">2017-05-31T13:13:02Z</dcterms:modified>
  <cp:revision>14</cp:revision>
  <dc:subject/>
  <dc:title/>
</cp:coreProperties>
</file>