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isk 2\silver_git\silver\Silver Inventory Doc\"/>
    </mc:Choice>
  </mc:AlternateContent>
  <bookViews>
    <workbookView xWindow="0" yWindow="0" windowWidth="11520" windowHeight="7530" activeTab="2"/>
  </bookViews>
  <sheets>
    <sheet name="Entity" sheetId="1" r:id="rId1"/>
    <sheet name="Transactions" sheetId="2" r:id="rId2"/>
    <sheet name="ER Diagram" sheetId="5" r:id="rId3"/>
    <sheet name="Report" sheetId="3" r:id="rId4"/>
    <sheet name="Example" sheetId="4" r:id="rId5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6" i="5" l="1"/>
  <c r="V44" i="5"/>
  <c r="V43" i="5"/>
  <c r="V40" i="5"/>
  <c r="T41" i="5"/>
  <c r="V39" i="5"/>
  <c r="V38" i="5"/>
  <c r="V37" i="5"/>
  <c r="V36" i="5"/>
  <c r="V41" i="5" l="1"/>
  <c r="H52" i="5"/>
  <c r="H51" i="5"/>
  <c r="F48" i="5"/>
  <c r="J36" i="5"/>
  <c r="J37" i="5"/>
  <c r="J38" i="5"/>
  <c r="J39" i="5"/>
  <c r="H40" i="5"/>
  <c r="H44" i="5" s="1"/>
  <c r="H53" i="5" l="1"/>
  <c r="J40" i="5"/>
  <c r="H45" i="5"/>
  <c r="H46" i="5" s="1"/>
  <c r="W17" i="2"/>
  <c r="W16" i="2"/>
  <c r="W27" i="2" s="1"/>
  <c r="W23" i="2"/>
  <c r="W24" i="2"/>
  <c r="W25" i="2"/>
  <c r="W22" i="2"/>
  <c r="V23" i="2"/>
  <c r="V24" i="2"/>
  <c r="V25" i="2"/>
  <c r="V22" i="2"/>
  <c r="W15" i="2"/>
  <c r="S27" i="2"/>
  <c r="L27" i="2"/>
  <c r="F27" i="2"/>
  <c r="H47" i="5" l="1"/>
  <c r="H48" i="5" s="1"/>
</calcChain>
</file>

<file path=xl/sharedStrings.xml><?xml version="1.0" encoding="utf-8"?>
<sst xmlns="http://schemas.openxmlformats.org/spreadsheetml/2006/main" count="333" uniqueCount="181">
  <si>
    <t>Silver</t>
  </si>
  <si>
    <t>Entity</t>
  </si>
  <si>
    <t>Customer</t>
  </si>
  <si>
    <t>Dealer</t>
  </si>
  <si>
    <t>Om Ganeshay Namah</t>
  </si>
  <si>
    <t>Attributes</t>
  </si>
  <si>
    <t>Code</t>
  </si>
  <si>
    <t>Name</t>
  </si>
  <si>
    <t>Address</t>
  </si>
  <si>
    <t>PAN</t>
  </si>
  <si>
    <t>City</t>
  </si>
  <si>
    <t>Email</t>
  </si>
  <si>
    <t>Type</t>
  </si>
  <si>
    <t>String</t>
  </si>
  <si>
    <t>VarChar(50)</t>
  </si>
  <si>
    <t>VarChar(300)</t>
  </si>
  <si>
    <t>VarChar(20)</t>
  </si>
  <si>
    <t>varChar(11)</t>
  </si>
  <si>
    <t>Example</t>
  </si>
  <si>
    <t>MM001</t>
  </si>
  <si>
    <t>Manish Madhopuria</t>
  </si>
  <si>
    <t>Shri Sai Apartment, Varthur</t>
  </si>
  <si>
    <t>Bangalore</t>
  </si>
  <si>
    <t>AAAAA1111A</t>
  </si>
  <si>
    <t>manish@gmail.com</t>
  </si>
  <si>
    <t>Char(1)</t>
  </si>
  <si>
    <t>C</t>
  </si>
  <si>
    <t>Transaction</t>
  </si>
  <si>
    <t>Issue</t>
  </si>
  <si>
    <t>Receipt</t>
  </si>
  <si>
    <t>Purchase</t>
  </si>
  <si>
    <t>Sale</t>
  </si>
  <si>
    <t>Metal</t>
  </si>
  <si>
    <t>ReadyOrnament</t>
  </si>
  <si>
    <t>vouDate</t>
  </si>
  <si>
    <t>vouNo</t>
  </si>
  <si>
    <t>ledgerCode</t>
  </si>
  <si>
    <t>Pcs</t>
  </si>
  <si>
    <t>grWt</t>
  </si>
  <si>
    <t>netWt</t>
  </si>
  <si>
    <t>purity</t>
  </si>
  <si>
    <t>itemCode</t>
  </si>
  <si>
    <t>stkCode</t>
  </si>
  <si>
    <t>mkgOn</t>
  </si>
  <si>
    <t>mkgRate</t>
  </si>
  <si>
    <t>mkgCharge</t>
  </si>
  <si>
    <t>otherCharges</t>
  </si>
  <si>
    <t>narrations</t>
  </si>
  <si>
    <t>vType</t>
  </si>
  <si>
    <t>COMPANY</t>
  </si>
  <si>
    <t>Mobile</t>
  </si>
  <si>
    <t>varChar(10)</t>
  </si>
  <si>
    <t>ItemMaster</t>
  </si>
  <si>
    <t>attribute</t>
  </si>
  <si>
    <t>iDescription</t>
  </si>
  <si>
    <t>Sales Return</t>
  </si>
  <si>
    <t>Purchased</t>
  </si>
  <si>
    <t>Grms</t>
  </si>
  <si>
    <t>Trail Balance</t>
  </si>
  <si>
    <t>Metal Silver</t>
  </si>
  <si>
    <t>ReadyStock</t>
  </si>
  <si>
    <t>SilverCoin</t>
  </si>
  <si>
    <t>nos</t>
  </si>
  <si>
    <t>Show Piece</t>
  </si>
  <si>
    <t>BarCode</t>
  </si>
  <si>
    <t>CustomerOrder</t>
  </si>
  <si>
    <t>R</t>
  </si>
  <si>
    <t>TID</t>
  </si>
  <si>
    <t>mm</t>
  </si>
  <si>
    <t>RING</t>
  </si>
  <si>
    <t>PAYAL</t>
  </si>
  <si>
    <t>IC</t>
  </si>
  <si>
    <t>QTY</t>
  </si>
  <si>
    <t>PER PC</t>
  </si>
  <si>
    <t>TOTAL</t>
  </si>
  <si>
    <t>DESIGN</t>
  </si>
  <si>
    <t>Loose /Metal</t>
  </si>
  <si>
    <t>Ready Ornament</t>
  </si>
  <si>
    <t>INOUT</t>
  </si>
  <si>
    <t>STOCKINFO</t>
  </si>
  <si>
    <t>ISSUE</t>
  </si>
  <si>
    <t>SILVER</t>
  </si>
  <si>
    <t>RECEIPT</t>
  </si>
  <si>
    <t>SPOON</t>
  </si>
  <si>
    <t>GLASS</t>
  </si>
  <si>
    <t>UNIQUE_BARCODE</t>
  </si>
  <si>
    <t>NO BARCODE</t>
  </si>
  <si>
    <t>SILVER COIN - 20 GM</t>
  </si>
  <si>
    <t>Total</t>
  </si>
  <si>
    <t>RECEIPT from ARTISION</t>
  </si>
  <si>
    <t>Loose Item / Metal</t>
  </si>
  <si>
    <t>PURCHASE</t>
  </si>
  <si>
    <t>PCS</t>
  </si>
  <si>
    <t>WEIGHT</t>
  </si>
  <si>
    <t>RATE</t>
  </si>
  <si>
    <t>MAKINGRATE</t>
  </si>
  <si>
    <t>MAKINGCHARGES</t>
  </si>
  <si>
    <t>TOTALAMT</t>
  </si>
  <si>
    <t>SELLINGRATE</t>
  </si>
  <si>
    <t>PC/ GRAM</t>
  </si>
  <si>
    <t>GRAM</t>
  </si>
  <si>
    <t>SALE</t>
  </si>
  <si>
    <t>Customer Order</t>
  </si>
  <si>
    <t>CustomerM</t>
  </si>
  <si>
    <t>Id</t>
  </si>
  <si>
    <t>Cname</t>
  </si>
  <si>
    <t>Caddress</t>
  </si>
  <si>
    <t>address</t>
  </si>
  <si>
    <t>phone</t>
  </si>
  <si>
    <t>email</t>
  </si>
  <si>
    <t>pan</t>
  </si>
  <si>
    <t>type</t>
  </si>
  <si>
    <t>orderNo</t>
  </si>
  <si>
    <t>pcode</t>
  </si>
  <si>
    <t>qty</t>
  </si>
  <si>
    <t>rateon</t>
  </si>
  <si>
    <t>weight</t>
  </si>
  <si>
    <t>design</t>
  </si>
  <si>
    <t>KID</t>
  </si>
  <si>
    <t>Remark</t>
  </si>
  <si>
    <t>artisanReqDate</t>
  </si>
  <si>
    <t>orderPlacedDate</t>
  </si>
  <si>
    <t>orderRecdDate</t>
  </si>
  <si>
    <t>Auto</t>
  </si>
  <si>
    <t>Numeric</t>
  </si>
  <si>
    <t>varChar</t>
  </si>
  <si>
    <t>numeric</t>
  </si>
  <si>
    <t>double</t>
  </si>
  <si>
    <t>Date</t>
  </si>
  <si>
    <t>CustomerOrderInfo</t>
  </si>
  <si>
    <t>customerNotifiedByMsg</t>
  </si>
  <si>
    <t>customerNotifiedByEmail</t>
  </si>
  <si>
    <t>Artisan</t>
  </si>
  <si>
    <t>OrderIssueToArtisan</t>
  </si>
  <si>
    <t>jobNo</t>
  </si>
  <si>
    <t>Lcode</t>
  </si>
  <si>
    <t>orderTotalQty</t>
  </si>
  <si>
    <t>int</t>
  </si>
  <si>
    <t>orderRecdTotalQty</t>
  </si>
  <si>
    <t>lcode</t>
  </si>
  <si>
    <t>RegularOrder</t>
  </si>
  <si>
    <t>requireDate</t>
  </si>
  <si>
    <t>totalQty</t>
  </si>
  <si>
    <t>totalWeight</t>
  </si>
  <si>
    <t>isPrinted</t>
  </si>
  <si>
    <t>boolean</t>
  </si>
  <si>
    <t>BM</t>
  </si>
  <si>
    <t>Spoon</t>
  </si>
  <si>
    <t>Barcode</t>
  </si>
  <si>
    <t>LedgerCode</t>
  </si>
  <si>
    <t>JobNo</t>
  </si>
  <si>
    <t>ItemCode</t>
  </si>
  <si>
    <t>Qty</t>
  </si>
  <si>
    <t>MakingRate</t>
  </si>
  <si>
    <t>SellingRate</t>
  </si>
  <si>
    <t>Finger Ring</t>
  </si>
  <si>
    <t>Payal</t>
  </si>
  <si>
    <t>GrossWt</t>
  </si>
  <si>
    <t>NetWeight</t>
  </si>
  <si>
    <t>SGST</t>
  </si>
  <si>
    <t>CGST</t>
  </si>
  <si>
    <t>Net</t>
  </si>
  <si>
    <t>vNo</t>
  </si>
  <si>
    <t>RefNo</t>
  </si>
  <si>
    <t>orderDeliveryDate</t>
  </si>
  <si>
    <t>metalRate</t>
  </si>
  <si>
    <t>remark</t>
  </si>
  <si>
    <t>orderType</t>
  </si>
  <si>
    <t>R / C</t>
  </si>
  <si>
    <t>orderDate</t>
  </si>
  <si>
    <t>metalType</t>
  </si>
  <si>
    <t>Iss. Voc. No</t>
  </si>
  <si>
    <t>IssueRate</t>
  </si>
  <si>
    <t>StockInfo</t>
  </si>
  <si>
    <t>OutDate</t>
  </si>
  <si>
    <t>OutType</t>
  </si>
  <si>
    <t>Rate</t>
  </si>
  <si>
    <t>oUTnO</t>
  </si>
  <si>
    <t>Photo</t>
  </si>
  <si>
    <t>Amount</t>
  </si>
  <si>
    <t>Net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</si>
</sst>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i/>
      <u/>
      <sz val="11"/>
      <color rgb="FFFFC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1" xfId="0" applyBorder="1"/>
    <xf numFmtId="0" fontId="2" fillId="0" borderId="0" xfId="1" applyAlignment="1">
      <alignment horizontal="left"/>
    </xf>
    <xf numFmtId="16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6" xfId="0" applyFont="1" applyBorder="1" applyAlignment="1"/>
    <xf numFmtId="0" fontId="3" fillId="0" borderId="14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4" xfId="0" applyFont="1" applyBorder="1" applyAlignment="1"/>
    <xf numFmtId="0" fontId="3" fillId="0" borderId="1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5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5" xfId="0" applyFont="1" applyBorder="1"/>
    <xf numFmtId="0" fontId="0" fillId="3" borderId="0" xfId="0" applyFill="1"/>
    <xf numFmtId="0" fontId="0" fillId="0" borderId="17" xfId="0" applyBorder="1"/>
    <xf numFmtId="0" fontId="0" fillId="3" borderId="1" xfId="0" applyFill="1" applyBorder="1"/>
    <xf numFmtId="0" fontId="0" fillId="0" borderId="1" xfId="0" applyFill="1" applyBorder="1"/>
    <xf numFmtId="0" fontId="0" fillId="0" borderId="18" xfId="0" applyBorder="1"/>
    <xf numFmtId="0" fontId="0" fillId="0" borderId="19" xfId="0" applyBorder="1"/>
    <xf numFmtId="16" fontId="0" fillId="0" borderId="20" xfId="0" applyNumberFormat="1" applyBorder="1"/>
    <xf numFmtId="0" fontId="0" fillId="0" borderId="16" xfId="0" applyBorder="1"/>
    <xf numFmtId="0" fontId="0" fillId="0" borderId="21" xfId="0" applyBorder="1"/>
    <xf numFmtId="9" fontId="0" fillId="0" borderId="1" xfId="0" applyNumberFormat="1" applyBorder="1"/>
    <xf numFmtId="0" fontId="5" fillId="0" borderId="1" xfId="0" applyFont="1" applyBorder="1"/>
    <xf numFmtId="0" fontId="0" fillId="0" borderId="22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4" borderId="1" xfId="0" applyFont="1" applyFill="1" applyBorder="1"/>
    <xf numFmtId="0" fontId="0" fillId="5" borderId="16" xfId="0" applyFill="1" applyBorder="1"/>
    <xf numFmtId="0" fontId="0" fillId="6" borderId="16" xfId="0" applyFill="1" applyBorder="1"/>
    <xf numFmtId="0" fontId="0" fillId="5" borderId="22" xfId="0" applyFill="1" applyBorder="1"/>
  </cellXfs>
  <cellStyles count="2">
    <cellStyle name="Hyperlink" xfId="1" builtinId="8"/>
    <cellStyle name="Normal" xfId="0" builtinId="0"/>
  </cellStyles>
  <dxfs count="45"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1" formatCode="dd\-mmm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21" formatCode="dd\-mmm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1990725</xdr:colOff>
      <xdr:row>4</xdr:row>
      <xdr:rowOff>104775</xdr:rowOff>
    </xdr:from>
    <xdr:to>
      <xdr:col>5</xdr:col>
      <xdr:colOff>28575</xdr:colOff>
      <xdr:row>4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1C739B8-841D-4DF6-A220-AA9C7CD9CDAA}"/>
            </a:ext>
          </a:extLst>
        </xdr:cNvPr>
        <xdr:cNvCxnSpPr/>
      </xdr:nvCxnSpPr>
      <xdr:spPr>
        <a:xfrm>
          <a:off x="3209925" y="866775"/>
          <a:ext cx="1285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0</xdr:row>
      <xdr:rowOff>133351</xdr:rowOff>
    </xdr:from>
    <xdr:to>
      <xdr:col>10</xdr:col>
      <xdr:colOff>466725</xdr:colOff>
      <xdr:row>19</xdr:row>
      <xdr:rowOff>80011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CD2556BA-ADA4-44AC-85F9-67BB72CB0F38}"/>
            </a:ext>
          </a:extLst>
        </xdr:cNvPr>
        <xdr:cNvCxnSpPr/>
      </xdr:nvCxnSpPr>
      <xdr:spPr>
        <a:xfrm flipV="1">
          <a:off x="5781675" y="133351"/>
          <a:ext cx="3886200" cy="3566160"/>
        </a:xfrm>
        <a:prstGeom prst="bentConnector3">
          <a:avLst>
            <a:gd name="adj1" fmla="val 23529"/>
          </a:avLst>
        </a:prstGeom>
        <a:ln w="12700">
          <a:headEnd type="triangle"/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0</xdr:row>
      <xdr:rowOff>133350</xdr:rowOff>
    </xdr:from>
    <xdr:to>
      <xdr:col>11</xdr:col>
      <xdr:colOff>38100</xdr:colOff>
      <xdr:row>2</xdr:row>
      <xdr:rowOff>9525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16D2EBA-661D-4756-8F53-88D5A741A643}"/>
            </a:ext>
          </a:extLst>
        </xdr:cNvPr>
        <xdr:cNvCxnSpPr/>
      </xdr:nvCxnSpPr>
      <xdr:spPr>
        <a:xfrm>
          <a:off x="9658350" y="133350"/>
          <a:ext cx="190500" cy="25717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1" displayName="Table1" ref="A35:L40" totalsRowShown="0" headerRowDxfId="44" headerRowBorderDxfId="43" tableBorderDxfId="42" totalsRowBorderDxfId="41">
  <autoFilter ref="A35:L40"/>
  <tableColumns count="12">
    <tableColumn id="1" name="Date" dataDxfId="40"/>
    <tableColumn id="2" name="LedgerCode" dataDxfId="39"/>
    <tableColumn id="3" name="JobNo" dataDxfId="38"/>
    <tableColumn id="4" name="orderNo" dataDxfId="37"/>
    <tableColumn id="5" name="ItemCode" dataDxfId="36"/>
    <tableColumn id="6" name="Qty" dataDxfId="35"/>
    <tableColumn id="12" name="GrossWt" dataDxfId="34"/>
    <tableColumn id="7" name="NetWeight" dataDxfId="33"/>
    <tableColumn id="8" name="MakingRate" dataDxfId="32"/>
    <tableColumn id="9" name="Total" dataDxfId="31">
      <calculatedColumnFormula>H36*I36</calculatedColumnFormula>
    </tableColumn>
    <tableColumn id="10" name="SellingRate" dataDxfId="30"/>
    <tableColumn id="11" name="Barcode" dataDxfId="2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43:J48" totalsRowShown="0" headerRowDxfId="28" headerRowBorderDxfId="27" tableBorderDxfId="26" totalsRowBorderDxfId="25">
  <autoFilter ref="A43:J48"/>
  <tableColumns count="10">
    <tableColumn id="1" name="Date" dataDxfId="24"/>
    <tableColumn id="2" name="LedgerCode" dataDxfId="23"/>
    <tableColumn id="5" name="ItemCode" dataDxfId="22"/>
    <tableColumn id="6" name="Qty" dataDxfId="21"/>
    <tableColumn id="12" name="GrossWt" dataDxfId="20"/>
    <tableColumn id="7" name="NetWeight" dataDxfId="19"/>
    <tableColumn id="8" name="MakingRate" dataDxfId="18"/>
    <tableColumn id="9" name="Total" dataDxfId="17">
      <calculatedColumnFormula>SUM(H40:H43)</calculatedColumnFormula>
    </tableColumn>
    <tableColumn id="10" name="SellingRate" dataDxfId="16"/>
    <tableColumn id="11" name="Barcode" dataDxfId="1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O35:Y42" totalsRowShown="0" headerRowDxfId="14" headerRowBorderDxfId="12" tableBorderDxfId="13" totalsRowBorderDxfId="11">
  <autoFilter ref="O35:Y42"/>
  <tableColumns count="11">
    <tableColumn id="4" name="Barcode" dataDxfId="1"/>
    <tableColumn id="5" name="ItemCode" dataDxfId="2"/>
    <tableColumn id="10" name="Photo" dataDxfId="0"/>
    <tableColumn id="6" name="Qty" dataDxfId="10"/>
    <tableColumn id="12" name="GrossWt" dataDxfId="9"/>
    <tableColumn id="7" name="NetWeight" dataDxfId="8"/>
    <tableColumn id="8" name="IssueRate" dataDxfId="7"/>
    <tableColumn id="9" name="Total" dataDxfId="6">
      <calculatedColumnFormula>T36*U36</calculatedColumnFormula>
    </tableColumn>
    <tableColumn id="1" name="OutDate" dataDxfId="5"/>
    <tableColumn id="2" name="OutType" dataDxfId="4"/>
    <tableColumn id="3" name="oUTnO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is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1"/>
  <sheetViews>
    <sheetView workbookViewId="0"/>
  </sheetViews>
  <sheetFormatPr defaultRowHeight="15" x14ac:dyDescent="0.25"/>
  <cols>
    <col min="1" max="1" width="30.85546875" customWidth="1"/>
    <col min="2" max="2" width="13.28515625" customWidth="1"/>
    <col min="3" max="3" width="32.42578125" customWidth="1"/>
    <col min="4" max="4" width="22.42578125" customWidth="1"/>
    <col min="5" max="5" width="17.28515625" customWidth="1"/>
    <col min="6" max="6" width="33.42578125" customWidth="1"/>
  </cols>
  <sheetData>
    <row r="1" spans="1:6" x14ac:dyDescent="0.25">
      <c r="A1" s="1" t="s">
        <v>4</v>
      </c>
      <c r="B1" s="1"/>
      <c r="C1" s="1"/>
      <c r="D1" s="34" t="s">
        <v>49</v>
      </c>
      <c r="E1" s="35"/>
      <c r="F1" s="36"/>
    </row>
    <row r="2" spans="1:6" x14ac:dyDescent="0.25">
      <c r="A2" t="s">
        <v>1</v>
      </c>
      <c r="D2" s="3" t="s">
        <v>2</v>
      </c>
      <c r="E2" s="3" t="s">
        <v>132</v>
      </c>
      <c r="F2" s="3" t="s">
        <v>3</v>
      </c>
    </row>
    <row r="4" spans="1:6" x14ac:dyDescent="0.25">
      <c r="A4" t="s">
        <v>5</v>
      </c>
      <c r="B4" t="s">
        <v>12</v>
      </c>
      <c r="C4" t="s">
        <v>18</v>
      </c>
    </row>
    <row r="5" spans="1:6" x14ac:dyDescent="0.25">
      <c r="A5" t="s">
        <v>6</v>
      </c>
      <c r="B5" t="s">
        <v>13</v>
      </c>
      <c r="C5" t="s">
        <v>19</v>
      </c>
    </row>
    <row r="6" spans="1:6" x14ac:dyDescent="0.25">
      <c r="A6" t="s">
        <v>7</v>
      </c>
      <c r="B6" t="s">
        <v>14</v>
      </c>
      <c r="C6" t="s">
        <v>20</v>
      </c>
    </row>
    <row r="7" spans="1:6" x14ac:dyDescent="0.25">
      <c r="A7" t="s">
        <v>8</v>
      </c>
      <c r="B7" t="s">
        <v>15</v>
      </c>
      <c r="C7" t="s">
        <v>21</v>
      </c>
    </row>
    <row r="8" spans="1:6" x14ac:dyDescent="0.25">
      <c r="A8" t="s">
        <v>10</v>
      </c>
      <c r="B8" t="s">
        <v>16</v>
      </c>
      <c r="C8" t="s">
        <v>22</v>
      </c>
    </row>
    <row r="9" spans="1:6" x14ac:dyDescent="0.25">
      <c r="A9" t="s">
        <v>9</v>
      </c>
      <c r="B9" t="s">
        <v>17</v>
      </c>
      <c r="C9" t="s">
        <v>23</v>
      </c>
    </row>
    <row r="10" spans="1:6" x14ac:dyDescent="0.25">
      <c r="A10" t="s">
        <v>11</v>
      </c>
      <c r="B10" t="s">
        <v>13</v>
      </c>
      <c r="C10" s="2" t="s">
        <v>24</v>
      </c>
    </row>
    <row r="11" spans="1:6" x14ac:dyDescent="0.25">
      <c r="A11" t="s">
        <v>50</v>
      </c>
      <c r="B11" t="s">
        <v>51</v>
      </c>
      <c r="C11" s="4">
        <v>9009009001</v>
      </c>
    </row>
    <row r="12" spans="1:6" x14ac:dyDescent="0.25">
      <c r="A12" t="s">
        <v>12</v>
      </c>
      <c r="B12" t="s">
        <v>25</v>
      </c>
      <c r="C12" t="s">
        <v>26</v>
      </c>
    </row>
    <row r="16" spans="1:6" x14ac:dyDescent="0.25">
      <c r="A16" t="s">
        <v>52</v>
      </c>
    </row>
    <row r="18" spans="1:1" x14ac:dyDescent="0.25">
      <c r="A18" t="s">
        <v>53</v>
      </c>
    </row>
    <row r="20" spans="1:1" x14ac:dyDescent="0.25">
      <c r="A20" t="s">
        <v>41</v>
      </c>
    </row>
    <row r="21" spans="1:1" x14ac:dyDescent="0.25">
      <c r="A21" t="s">
        <v>54</v>
      </c>
    </row>
  </sheetData>
  <mergeCells count="1">
    <mergeCell ref="D1:F1"/>
  </mergeCells>
  <hyperlinks>
    <hyperlink ref="C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C33"/>
  <sheetViews>
    <sheetView topLeftCell="E6" workbookViewId="0">
      <selection activeCell="H22" sqref="H22"/>
    </sheetView>
  </sheetViews>
  <sheetFormatPr defaultRowHeight="15" x14ac:dyDescent="0.25"/>
  <cols>
    <col min="1" max="1" width="15.28515625" style="6" bestFit="1" customWidth="1"/>
    <col min="2" max="2" width="9.140625" style="6"/>
    <col min="3" max="4" width="23.140625" style="6" customWidth="1"/>
    <col min="5" max="5" width="16.85546875" style="6" customWidth="1"/>
    <col min="6" max="6" width="18.7109375" style="6" customWidth="1"/>
    <col min="7" max="7" width="20.140625" style="6" customWidth="1"/>
    <col min="8" max="8" width="24.42578125" style="6" customWidth="1"/>
    <col min="9" max="9" width="19.7109375" style="6" customWidth="1"/>
    <col min="10" max="15" width="9.140625" style="6"/>
    <col min="16" max="16" width="19.140625" style="6" bestFit="1" customWidth="1"/>
    <col min="17" max="17" width="17.7109375" style="6" bestFit="1" customWidth="1"/>
    <col min="18" max="20" width="9.140625" style="6"/>
    <col min="21" max="21" width="12.85546875" style="6" bestFit="1" customWidth="1"/>
    <col min="22" max="22" width="16.7109375" style="6" bestFit="1" customWidth="1"/>
    <col min="23" max="23" width="10.5703125" style="6" bestFit="1" customWidth="1"/>
    <col min="24" max="24" width="12.42578125" style="6" bestFit="1" customWidth="1"/>
    <col min="25" max="25" width="10" style="6" bestFit="1" customWidth="1"/>
    <col min="26" max="16384" width="9.140625" style="6"/>
  </cols>
  <sheetData>
    <row r="2" spans="1:29" x14ac:dyDescent="0.25">
      <c r="A2" s="6" t="s">
        <v>27</v>
      </c>
      <c r="C2" s="6" t="s">
        <v>28</v>
      </c>
      <c r="E2" s="6" t="s">
        <v>29</v>
      </c>
      <c r="F2" s="6" t="s">
        <v>30</v>
      </c>
      <c r="G2" s="6" t="s">
        <v>31</v>
      </c>
      <c r="H2" s="6" t="s">
        <v>55</v>
      </c>
      <c r="I2" s="6" t="s">
        <v>65</v>
      </c>
      <c r="J2" s="6" t="s">
        <v>68</v>
      </c>
      <c r="K2" s="6">
        <v>123</v>
      </c>
    </row>
    <row r="3" spans="1:29" x14ac:dyDescent="0.25">
      <c r="C3" s="7" t="s">
        <v>76</v>
      </c>
      <c r="D3" s="7"/>
      <c r="E3" s="7" t="s">
        <v>76</v>
      </c>
      <c r="F3" s="7" t="s">
        <v>76</v>
      </c>
      <c r="G3" s="7" t="s">
        <v>76</v>
      </c>
      <c r="H3" s="7" t="s">
        <v>32</v>
      </c>
      <c r="J3" s="7" t="s">
        <v>71</v>
      </c>
      <c r="K3" s="7" t="s">
        <v>72</v>
      </c>
      <c r="L3" s="7" t="s">
        <v>73</v>
      </c>
      <c r="M3" s="7" t="s">
        <v>74</v>
      </c>
      <c r="N3" s="7" t="s">
        <v>75</v>
      </c>
    </row>
    <row r="4" spans="1:29" x14ac:dyDescent="0.25">
      <c r="C4" s="7" t="s">
        <v>33</v>
      </c>
      <c r="D4" s="7"/>
      <c r="E4" s="7" t="s">
        <v>33</v>
      </c>
      <c r="F4" s="7" t="s">
        <v>60</v>
      </c>
      <c r="G4" s="7" t="s">
        <v>60</v>
      </c>
      <c r="H4" s="7" t="s">
        <v>60</v>
      </c>
      <c r="J4" s="7" t="s">
        <v>69</v>
      </c>
      <c r="K4" s="6">
        <v>2</v>
      </c>
      <c r="L4" s="6">
        <v>5</v>
      </c>
      <c r="M4" s="6">
        <v>10</v>
      </c>
    </row>
    <row r="5" spans="1:29" x14ac:dyDescent="0.25">
      <c r="A5" s="6" t="s">
        <v>5</v>
      </c>
      <c r="J5" s="6" t="s">
        <v>70</v>
      </c>
      <c r="K5" s="6">
        <v>4</v>
      </c>
      <c r="L5" s="6">
        <v>10</v>
      </c>
      <c r="M5" s="6">
        <v>40</v>
      </c>
    </row>
    <row r="7" spans="1:29" x14ac:dyDescent="0.25">
      <c r="A7" s="6" t="s">
        <v>67</v>
      </c>
    </row>
    <row r="8" spans="1:29" x14ac:dyDescent="0.25">
      <c r="A8" s="6" t="s">
        <v>34</v>
      </c>
      <c r="E8" s="6" t="s">
        <v>66</v>
      </c>
    </row>
    <row r="9" spans="1:29" x14ac:dyDescent="0.25">
      <c r="A9" s="6" t="s">
        <v>35</v>
      </c>
      <c r="E9" s="6" t="s">
        <v>66</v>
      </c>
    </row>
    <row r="10" spans="1:29" x14ac:dyDescent="0.25">
      <c r="A10" s="6" t="s">
        <v>36</v>
      </c>
      <c r="E10" s="6" t="s">
        <v>66</v>
      </c>
    </row>
    <row r="11" spans="1:29" x14ac:dyDescent="0.25">
      <c r="A11" s="6" t="s">
        <v>41</v>
      </c>
    </row>
    <row r="12" spans="1:29" x14ac:dyDescent="0.25">
      <c r="A12" s="6" t="s">
        <v>42</v>
      </c>
      <c r="C12" s="8" t="s">
        <v>89</v>
      </c>
      <c r="G12" s="6" t="s">
        <v>82</v>
      </c>
      <c r="H12" s="6" t="s">
        <v>80</v>
      </c>
    </row>
    <row r="13" spans="1:29" x14ac:dyDescent="0.25">
      <c r="C13" s="8"/>
      <c r="P13" s="6" t="s">
        <v>91</v>
      </c>
      <c r="AB13" s="6" t="s">
        <v>101</v>
      </c>
    </row>
    <row r="14" spans="1:29" ht="15.75" thickBot="1" x14ac:dyDescent="0.3">
      <c r="A14" s="6" t="s">
        <v>37</v>
      </c>
      <c r="C14" s="6" t="s">
        <v>90</v>
      </c>
      <c r="I14" s="6" t="s">
        <v>90</v>
      </c>
      <c r="P14" s="6" t="s">
        <v>90</v>
      </c>
      <c r="R14" s="6" t="s">
        <v>92</v>
      </c>
      <c r="S14" s="6" t="s">
        <v>93</v>
      </c>
      <c r="T14" s="6" t="s">
        <v>94</v>
      </c>
      <c r="U14" s="6" t="s">
        <v>95</v>
      </c>
      <c r="V14" s="6" t="s">
        <v>96</v>
      </c>
      <c r="W14" s="6" t="s">
        <v>97</v>
      </c>
      <c r="X14" s="6" t="s">
        <v>98</v>
      </c>
      <c r="Y14" s="6" t="s">
        <v>99</v>
      </c>
    </row>
    <row r="15" spans="1:29" x14ac:dyDescent="0.25">
      <c r="A15" s="6" t="s">
        <v>38</v>
      </c>
      <c r="C15" s="9" t="s">
        <v>87</v>
      </c>
      <c r="D15" s="10" t="s">
        <v>86</v>
      </c>
      <c r="E15" s="11">
        <v>10</v>
      </c>
      <c r="F15" s="12">
        <v>200</v>
      </c>
      <c r="G15" s="6" t="s">
        <v>78</v>
      </c>
      <c r="H15" s="6" t="s">
        <v>78</v>
      </c>
      <c r="I15" s="9" t="s">
        <v>87</v>
      </c>
      <c r="J15" s="10" t="s">
        <v>86</v>
      </c>
      <c r="K15" s="11">
        <v>5</v>
      </c>
      <c r="L15" s="12">
        <v>100</v>
      </c>
      <c r="P15" s="9" t="s">
        <v>87</v>
      </c>
      <c r="Q15" s="10" t="s">
        <v>86</v>
      </c>
      <c r="R15" s="11">
        <v>5</v>
      </c>
      <c r="S15" s="12">
        <v>100</v>
      </c>
      <c r="T15" s="6">
        <v>200</v>
      </c>
      <c r="U15" s="6">
        <v>5</v>
      </c>
      <c r="V15" s="6">
        <v>500</v>
      </c>
      <c r="W15" s="6">
        <f>T15*S15+V15</f>
        <v>20500</v>
      </c>
    </row>
    <row r="16" spans="1:29" x14ac:dyDescent="0.25">
      <c r="A16" s="6" t="s">
        <v>39</v>
      </c>
      <c r="C16" s="13"/>
      <c r="D16" s="14"/>
      <c r="E16" s="15"/>
      <c r="F16" s="16"/>
      <c r="I16" s="13"/>
      <c r="J16" s="14"/>
      <c r="K16" s="15"/>
      <c r="L16" s="16"/>
      <c r="P16" s="13" t="s">
        <v>81</v>
      </c>
      <c r="Q16" s="14"/>
      <c r="R16" s="15"/>
      <c r="S16" s="16">
        <v>1000</v>
      </c>
      <c r="T16" s="6">
        <v>200</v>
      </c>
      <c r="W16" s="6">
        <f>T16*S16</f>
        <v>200000</v>
      </c>
      <c r="X16" s="6">
        <v>210</v>
      </c>
      <c r="Y16" s="6" t="s">
        <v>100</v>
      </c>
      <c r="AB16" s="6" t="s">
        <v>81</v>
      </c>
      <c r="AC16" s="6">
        <v>1200</v>
      </c>
    </row>
    <row r="17" spans="1:25" x14ac:dyDescent="0.25">
      <c r="A17" s="6" t="s">
        <v>40</v>
      </c>
      <c r="C17" s="13"/>
      <c r="D17" s="14"/>
      <c r="E17" s="15"/>
      <c r="F17" s="16"/>
      <c r="I17" s="13"/>
      <c r="J17" s="14"/>
      <c r="K17" s="15"/>
      <c r="L17" s="16"/>
      <c r="P17" s="13" t="s">
        <v>81</v>
      </c>
      <c r="Q17" s="14"/>
      <c r="R17" s="15"/>
      <c r="S17" s="16">
        <v>200</v>
      </c>
      <c r="T17" s="6">
        <v>225</v>
      </c>
      <c r="W17" s="6">
        <f>S17*T17</f>
        <v>45000</v>
      </c>
      <c r="X17" s="6">
        <v>235</v>
      </c>
      <c r="Y17" s="6" t="s">
        <v>100</v>
      </c>
    </row>
    <row r="18" spans="1:25" x14ac:dyDescent="0.25">
      <c r="A18" s="6" t="s">
        <v>43</v>
      </c>
      <c r="C18" s="13"/>
      <c r="D18" s="14"/>
      <c r="E18" s="15"/>
      <c r="F18" s="16"/>
      <c r="I18" s="13"/>
      <c r="J18" s="14"/>
      <c r="K18" s="15"/>
      <c r="L18" s="16"/>
      <c r="P18" s="13"/>
      <c r="Q18" s="14"/>
      <c r="R18" s="15"/>
      <c r="S18" s="16"/>
    </row>
    <row r="19" spans="1:25" ht="15.75" thickBot="1" x14ac:dyDescent="0.3">
      <c r="A19" s="6" t="s">
        <v>44</v>
      </c>
      <c r="C19" s="17"/>
      <c r="D19" s="18"/>
      <c r="E19" s="19"/>
      <c r="F19" s="20"/>
      <c r="I19" s="17"/>
      <c r="J19" s="18"/>
      <c r="K19" s="19"/>
      <c r="L19" s="20"/>
      <c r="P19" s="17"/>
      <c r="Q19" s="18"/>
      <c r="R19" s="19"/>
      <c r="S19" s="20"/>
    </row>
    <row r="20" spans="1:25" x14ac:dyDescent="0.25">
      <c r="A20" s="6" t="s">
        <v>45</v>
      </c>
    </row>
    <row r="21" spans="1:25" ht="15.75" thickBot="1" x14ac:dyDescent="0.3">
      <c r="A21" s="6" t="s">
        <v>46</v>
      </c>
      <c r="C21" s="6" t="s">
        <v>77</v>
      </c>
      <c r="I21" s="6" t="s">
        <v>77</v>
      </c>
      <c r="P21" s="6" t="s">
        <v>77</v>
      </c>
    </row>
    <row r="22" spans="1:25" ht="15.75" thickBot="1" x14ac:dyDescent="0.3">
      <c r="A22" s="6" t="s">
        <v>47</v>
      </c>
      <c r="C22" s="9" t="s">
        <v>83</v>
      </c>
      <c r="D22" s="10" t="s">
        <v>85</v>
      </c>
      <c r="E22" s="11">
        <v>1</v>
      </c>
      <c r="F22" s="12">
        <v>20</v>
      </c>
      <c r="G22" s="6" t="s">
        <v>79</v>
      </c>
      <c r="H22" s="6" t="s">
        <v>79</v>
      </c>
      <c r="I22" s="9" t="s">
        <v>83</v>
      </c>
      <c r="J22" s="10" t="s">
        <v>85</v>
      </c>
      <c r="K22" s="11">
        <v>1</v>
      </c>
      <c r="L22" s="12">
        <v>20</v>
      </c>
      <c r="P22" s="9" t="s">
        <v>83</v>
      </c>
      <c r="Q22" s="10" t="s">
        <v>85</v>
      </c>
      <c r="R22" s="11">
        <v>1</v>
      </c>
      <c r="S22" s="12">
        <v>20</v>
      </c>
      <c r="T22" s="6">
        <v>200</v>
      </c>
      <c r="U22" s="6">
        <v>5</v>
      </c>
      <c r="V22" s="6">
        <f>U22*S22</f>
        <v>100</v>
      </c>
      <c r="W22" s="6">
        <f>T22*S22+V22</f>
        <v>4100</v>
      </c>
    </row>
    <row r="23" spans="1:25" ht="15.75" thickBot="1" x14ac:dyDescent="0.3">
      <c r="A23" s="6" t="s">
        <v>48</v>
      </c>
      <c r="C23" s="13" t="s">
        <v>84</v>
      </c>
      <c r="D23" s="10" t="s">
        <v>85</v>
      </c>
      <c r="E23" s="15">
        <v>1</v>
      </c>
      <c r="F23" s="16">
        <v>21</v>
      </c>
      <c r="I23" s="13" t="s">
        <v>84</v>
      </c>
      <c r="J23" s="10" t="s">
        <v>85</v>
      </c>
      <c r="K23" s="15">
        <v>1</v>
      </c>
      <c r="L23" s="16">
        <v>21</v>
      </c>
      <c r="P23" s="13" t="s">
        <v>84</v>
      </c>
      <c r="Q23" s="10" t="s">
        <v>85</v>
      </c>
      <c r="R23" s="15">
        <v>1</v>
      </c>
      <c r="S23" s="16">
        <v>21</v>
      </c>
      <c r="T23" s="6">
        <v>200</v>
      </c>
      <c r="U23" s="6">
        <v>5</v>
      </c>
      <c r="V23" s="6">
        <f t="shared" ref="V23:V25" si="0">U23*S23</f>
        <v>105</v>
      </c>
      <c r="W23" s="6">
        <f t="shared" ref="W23:W25" si="1">T23*S23+V23</f>
        <v>4305</v>
      </c>
    </row>
    <row r="24" spans="1:25" ht="15.75" thickBot="1" x14ac:dyDescent="0.3">
      <c r="C24" s="13" t="s">
        <v>84</v>
      </c>
      <c r="D24" s="10" t="s">
        <v>85</v>
      </c>
      <c r="E24" s="15">
        <v>1</v>
      </c>
      <c r="F24" s="16">
        <v>25</v>
      </c>
      <c r="I24" s="13" t="s">
        <v>84</v>
      </c>
      <c r="J24" s="10" t="s">
        <v>85</v>
      </c>
      <c r="K24" s="15">
        <v>1</v>
      </c>
      <c r="L24" s="16">
        <v>25</v>
      </c>
      <c r="P24" s="13" t="s">
        <v>84</v>
      </c>
      <c r="Q24" s="10" t="s">
        <v>85</v>
      </c>
      <c r="R24" s="15">
        <v>1</v>
      </c>
      <c r="S24" s="16">
        <v>25</v>
      </c>
      <c r="T24" s="6">
        <v>200</v>
      </c>
      <c r="U24" s="6">
        <v>5</v>
      </c>
      <c r="V24" s="6">
        <f t="shared" si="0"/>
        <v>125</v>
      </c>
      <c r="W24" s="6">
        <f t="shared" si="1"/>
        <v>5125</v>
      </c>
    </row>
    <row r="25" spans="1:25" ht="15.75" thickBot="1" x14ac:dyDescent="0.3">
      <c r="C25" s="17" t="s">
        <v>84</v>
      </c>
      <c r="D25" s="10" t="s">
        <v>85</v>
      </c>
      <c r="E25" s="19">
        <v>1</v>
      </c>
      <c r="F25" s="20">
        <v>30</v>
      </c>
      <c r="I25" s="17" t="s">
        <v>84</v>
      </c>
      <c r="J25" s="10" t="s">
        <v>85</v>
      </c>
      <c r="K25" s="19">
        <v>1</v>
      </c>
      <c r="L25" s="20">
        <v>30</v>
      </c>
      <c r="P25" s="17" t="s">
        <v>84</v>
      </c>
      <c r="Q25" s="10" t="s">
        <v>85</v>
      </c>
      <c r="R25" s="19">
        <v>1</v>
      </c>
      <c r="S25" s="20">
        <v>30</v>
      </c>
      <c r="T25" s="6">
        <v>200</v>
      </c>
      <c r="U25" s="6">
        <v>5</v>
      </c>
      <c r="V25" s="6">
        <f t="shared" si="0"/>
        <v>150</v>
      </c>
      <c r="W25" s="6">
        <f t="shared" si="1"/>
        <v>6150</v>
      </c>
    </row>
    <row r="26" spans="1:25" ht="15.75" thickBot="1" x14ac:dyDescent="0.3"/>
    <row r="27" spans="1:25" ht="15.75" thickBot="1" x14ac:dyDescent="0.3">
      <c r="E27" s="6" t="s">
        <v>88</v>
      </c>
      <c r="F27" s="21">
        <f>SUM(F15:F26)</f>
        <v>296</v>
      </c>
      <c r="K27" s="6" t="s">
        <v>88</v>
      </c>
      <c r="L27" s="21">
        <f>SUM(L15:L26)</f>
        <v>196</v>
      </c>
      <c r="R27" s="6" t="s">
        <v>88</v>
      </c>
      <c r="S27" s="21">
        <f>SUM(S15:S26)</f>
        <v>1396</v>
      </c>
      <c r="W27" s="21">
        <f>SUM(W15:W26)</f>
        <v>285180</v>
      </c>
    </row>
    <row r="33" spans="1:1" x14ac:dyDescent="0.25">
      <c r="A33" s="6" t="s">
        <v>102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53"/>
  <sheetViews>
    <sheetView tabSelected="1" topLeftCell="J34" workbookViewId="0">
      <selection activeCell="O43" sqref="O43"/>
    </sheetView>
  </sheetViews>
  <sheetFormatPr defaultRowHeight="15" x14ac:dyDescent="0.25"/>
  <cols>
    <col min="2" max="2" width="13.7109375" customWidth="1"/>
    <col min="3" max="3" width="11.28515625" bestFit="1" customWidth="1"/>
    <col min="4" max="4" width="10.5703125" customWidth="1"/>
    <col min="5" max="5" width="11.85546875" customWidth="1"/>
    <col min="6" max="6" width="16" bestFit="1" customWidth="1"/>
    <col min="7" max="7" width="9.7109375" customWidth="1"/>
    <col min="8" max="8" width="13.7109375" customWidth="1"/>
    <col min="9" max="9" width="24.140625" bestFit="1" customWidth="1"/>
    <col min="10" max="10" width="10.28515625" customWidth="1"/>
    <col min="11" max="11" width="13.140625" customWidth="1"/>
    <col min="12" max="12" width="19.42578125" bestFit="1" customWidth="1"/>
    <col min="15" max="15" width="11.42578125" bestFit="1" customWidth="1"/>
    <col min="16" max="17" width="11" customWidth="1"/>
    <col min="18" max="18" width="11.140625" bestFit="1" customWidth="1"/>
    <col min="19" max="19" width="11.5703125" bestFit="1" customWidth="1"/>
    <col min="20" max="20" width="12" bestFit="1" customWidth="1"/>
    <col min="21" max="21" width="13.85546875" bestFit="1" customWidth="1"/>
    <col min="22" max="22" width="15.28515625" customWidth="1"/>
  </cols>
  <sheetData>
    <row r="3" spans="3:13" x14ac:dyDescent="0.25">
      <c r="C3" s="24" t="s">
        <v>103</v>
      </c>
      <c r="F3" s="24" t="s">
        <v>65</v>
      </c>
      <c r="I3" s="22" t="s">
        <v>129</v>
      </c>
      <c r="L3" s="22" t="s">
        <v>133</v>
      </c>
    </row>
    <row r="4" spans="3:13" x14ac:dyDescent="0.25">
      <c r="C4" s="3" t="s">
        <v>104</v>
      </c>
      <c r="F4" s="3" t="s">
        <v>104</v>
      </c>
      <c r="G4" s="3" t="s">
        <v>123</v>
      </c>
      <c r="I4" s="3" t="s">
        <v>112</v>
      </c>
      <c r="J4" s="3" t="s">
        <v>124</v>
      </c>
      <c r="L4" s="3" t="s">
        <v>134</v>
      </c>
      <c r="M4" s="3" t="s">
        <v>137</v>
      </c>
    </row>
    <row r="5" spans="3:13" x14ac:dyDescent="0.25">
      <c r="C5" s="3" t="s">
        <v>6</v>
      </c>
      <c r="F5" s="32" t="s">
        <v>112</v>
      </c>
      <c r="G5" s="3" t="s">
        <v>124</v>
      </c>
      <c r="I5" s="3" t="s">
        <v>139</v>
      </c>
      <c r="J5" s="3" t="s">
        <v>125</v>
      </c>
      <c r="L5" s="3" t="s">
        <v>139</v>
      </c>
      <c r="M5" s="3" t="s">
        <v>125</v>
      </c>
    </row>
    <row r="6" spans="3:13" x14ac:dyDescent="0.25">
      <c r="C6" s="3" t="s">
        <v>105</v>
      </c>
      <c r="F6" s="32" t="s">
        <v>135</v>
      </c>
      <c r="G6" s="3" t="s">
        <v>125</v>
      </c>
      <c r="I6" s="3" t="s">
        <v>130</v>
      </c>
      <c r="J6" s="3" t="s">
        <v>128</v>
      </c>
      <c r="L6" s="3" t="s">
        <v>142</v>
      </c>
      <c r="M6" s="3" t="s">
        <v>127</v>
      </c>
    </row>
    <row r="7" spans="3:13" x14ac:dyDescent="0.25">
      <c r="C7" s="3" t="s">
        <v>106</v>
      </c>
      <c r="I7" s="3" t="s">
        <v>131</v>
      </c>
      <c r="J7" s="3" t="s">
        <v>128</v>
      </c>
      <c r="L7" s="3" t="s">
        <v>143</v>
      </c>
      <c r="M7" s="3" t="s">
        <v>127</v>
      </c>
    </row>
    <row r="8" spans="3:13" x14ac:dyDescent="0.25">
      <c r="C8" s="3" t="s">
        <v>107</v>
      </c>
      <c r="F8" s="3" t="s">
        <v>113</v>
      </c>
      <c r="G8" s="3" t="s">
        <v>125</v>
      </c>
      <c r="I8" s="25" t="s">
        <v>136</v>
      </c>
      <c r="J8" s="25" t="s">
        <v>137</v>
      </c>
      <c r="L8" s="3" t="s">
        <v>144</v>
      </c>
      <c r="M8" s="3" t="s">
        <v>145</v>
      </c>
    </row>
    <row r="9" spans="3:13" x14ac:dyDescent="0.25">
      <c r="C9" s="3" t="s">
        <v>108</v>
      </c>
      <c r="F9" s="3" t="s">
        <v>114</v>
      </c>
      <c r="G9" s="3" t="s">
        <v>126</v>
      </c>
      <c r="I9" s="25" t="s">
        <v>138</v>
      </c>
      <c r="J9" s="25" t="s">
        <v>137</v>
      </c>
      <c r="L9" s="3" t="s">
        <v>169</v>
      </c>
      <c r="M9" s="25" t="s">
        <v>128</v>
      </c>
    </row>
    <row r="10" spans="3:13" x14ac:dyDescent="0.25">
      <c r="C10" s="3" t="s">
        <v>109</v>
      </c>
      <c r="F10" s="3" t="s">
        <v>116</v>
      </c>
      <c r="G10" s="3" t="s">
        <v>127</v>
      </c>
      <c r="I10" s="33" t="s">
        <v>164</v>
      </c>
      <c r="J10" s="33" t="s">
        <v>128</v>
      </c>
    </row>
    <row r="11" spans="3:13" x14ac:dyDescent="0.25">
      <c r="C11" s="3" t="s">
        <v>110</v>
      </c>
      <c r="I11" s="33" t="s">
        <v>170</v>
      </c>
      <c r="J11" s="33" t="s">
        <v>125</v>
      </c>
    </row>
    <row r="12" spans="3:13" x14ac:dyDescent="0.25">
      <c r="C12" s="3" t="s">
        <v>111</v>
      </c>
      <c r="F12" s="25" t="s">
        <v>118</v>
      </c>
      <c r="G12" s="3" t="s">
        <v>125</v>
      </c>
      <c r="I12" s="33" t="s">
        <v>165</v>
      </c>
      <c r="J12" s="33" t="s">
        <v>127</v>
      </c>
    </row>
    <row r="13" spans="3:13" x14ac:dyDescent="0.25">
      <c r="F13" s="25" t="s">
        <v>120</v>
      </c>
      <c r="G13" s="3" t="s">
        <v>128</v>
      </c>
      <c r="I13" s="25" t="s">
        <v>166</v>
      </c>
      <c r="J13" s="3" t="s">
        <v>125</v>
      </c>
    </row>
    <row r="14" spans="3:13" x14ac:dyDescent="0.25">
      <c r="F14" s="25" t="s">
        <v>121</v>
      </c>
      <c r="G14" s="3" t="s">
        <v>128</v>
      </c>
      <c r="I14" s="3" t="s">
        <v>169</v>
      </c>
      <c r="J14" s="25" t="s">
        <v>128</v>
      </c>
    </row>
    <row r="15" spans="3:13" x14ac:dyDescent="0.25">
      <c r="F15" s="25" t="s">
        <v>122</v>
      </c>
      <c r="G15" s="3" t="s">
        <v>128</v>
      </c>
    </row>
    <row r="16" spans="3:13" x14ac:dyDescent="0.25">
      <c r="F16" s="25" t="s">
        <v>134</v>
      </c>
      <c r="G16" s="25" t="s">
        <v>124</v>
      </c>
    </row>
    <row r="17" spans="6:20" x14ac:dyDescent="0.25">
      <c r="F17" s="25" t="s">
        <v>167</v>
      </c>
      <c r="G17" s="25" t="s">
        <v>168</v>
      </c>
    </row>
    <row r="20" spans="6:20" x14ac:dyDescent="0.25">
      <c r="F20" s="22" t="s">
        <v>140</v>
      </c>
    </row>
    <row r="21" spans="6:20" x14ac:dyDescent="0.25">
      <c r="F21" s="3" t="s">
        <v>104</v>
      </c>
      <c r="G21" s="3" t="s">
        <v>123</v>
      </c>
    </row>
    <row r="22" spans="6:20" x14ac:dyDescent="0.25">
      <c r="F22" s="3" t="s">
        <v>134</v>
      </c>
      <c r="G22" s="3" t="s">
        <v>124</v>
      </c>
    </row>
    <row r="23" spans="6:20" x14ac:dyDescent="0.25">
      <c r="F23" s="3" t="s">
        <v>135</v>
      </c>
      <c r="G23" s="3" t="s">
        <v>125</v>
      </c>
    </row>
    <row r="24" spans="6:20" x14ac:dyDescent="0.25">
      <c r="F24" s="3" t="s">
        <v>113</v>
      </c>
      <c r="G24" s="3" t="s">
        <v>125</v>
      </c>
    </row>
    <row r="25" spans="6:20" x14ac:dyDescent="0.25">
      <c r="F25" s="3" t="s">
        <v>114</v>
      </c>
      <c r="G25" s="3" t="s">
        <v>126</v>
      </c>
    </row>
    <row r="26" spans="6:20" x14ac:dyDescent="0.25">
      <c r="F26" s="3" t="s">
        <v>116</v>
      </c>
      <c r="G26" s="3" t="s">
        <v>127</v>
      </c>
    </row>
    <row r="27" spans="6:20" x14ac:dyDescent="0.25">
      <c r="F27" s="3"/>
      <c r="G27" s="3"/>
    </row>
    <row r="28" spans="6:20" x14ac:dyDescent="0.25">
      <c r="F28" s="3" t="s">
        <v>115</v>
      </c>
      <c r="G28" s="3" t="s">
        <v>125</v>
      </c>
    </row>
    <row r="29" spans="6:20" x14ac:dyDescent="0.25">
      <c r="F29" s="3" t="s">
        <v>117</v>
      </c>
      <c r="G29" s="3" t="s">
        <v>125</v>
      </c>
    </row>
    <row r="30" spans="6:20" x14ac:dyDescent="0.25">
      <c r="F30" s="25" t="s">
        <v>119</v>
      </c>
      <c r="G30" s="3" t="s">
        <v>125</v>
      </c>
    </row>
    <row r="31" spans="6:20" x14ac:dyDescent="0.25">
      <c r="F31" s="25" t="s">
        <v>141</v>
      </c>
      <c r="G31" s="3" t="s">
        <v>128</v>
      </c>
    </row>
    <row r="32" spans="6:20" x14ac:dyDescent="0.25">
      <c r="F32" s="25" t="s">
        <v>120</v>
      </c>
      <c r="G32" s="3" t="s">
        <v>128</v>
      </c>
      <c r="R32" s="37" t="s">
        <v>128</v>
      </c>
      <c r="S32" s="37" t="s">
        <v>149</v>
      </c>
      <c r="T32" s="37" t="s">
        <v>171</v>
      </c>
    </row>
    <row r="33" spans="1:25" x14ac:dyDescent="0.25">
      <c r="R33" t="s">
        <v>148</v>
      </c>
    </row>
    <row r="34" spans="1:25" x14ac:dyDescent="0.25">
      <c r="B34" t="s">
        <v>29</v>
      </c>
      <c r="O34" t="s">
        <v>28</v>
      </c>
      <c r="W34" t="s">
        <v>173</v>
      </c>
    </row>
    <row r="35" spans="1:25" x14ac:dyDescent="0.25">
      <c r="A35" s="26" t="s">
        <v>128</v>
      </c>
      <c r="B35" s="23" t="s">
        <v>149</v>
      </c>
      <c r="C35" s="23" t="s">
        <v>150</v>
      </c>
      <c r="D35" s="23" t="s">
        <v>112</v>
      </c>
      <c r="E35" s="23" t="s">
        <v>151</v>
      </c>
      <c r="F35" s="23" t="s">
        <v>152</v>
      </c>
      <c r="G35" s="23" t="s">
        <v>157</v>
      </c>
      <c r="H35" s="23" t="s">
        <v>158</v>
      </c>
      <c r="I35" s="23" t="s">
        <v>153</v>
      </c>
      <c r="J35" s="23" t="s">
        <v>88</v>
      </c>
      <c r="K35" s="27" t="s">
        <v>154</v>
      </c>
      <c r="L35" s="23" t="s">
        <v>148</v>
      </c>
      <c r="O35" s="23" t="s">
        <v>148</v>
      </c>
      <c r="P35" s="23" t="s">
        <v>151</v>
      </c>
      <c r="Q35" s="23" t="s">
        <v>178</v>
      </c>
      <c r="R35" s="23" t="s">
        <v>152</v>
      </c>
      <c r="S35" s="23" t="s">
        <v>157</v>
      </c>
      <c r="T35" s="23" t="s">
        <v>158</v>
      </c>
      <c r="U35" s="23" t="s">
        <v>172</v>
      </c>
      <c r="V35" s="23" t="s">
        <v>88</v>
      </c>
      <c r="W35" s="23" t="s">
        <v>174</v>
      </c>
      <c r="X35" s="23" t="s">
        <v>175</v>
      </c>
      <c r="Y35" s="23" t="s">
        <v>177</v>
      </c>
    </row>
    <row r="36" spans="1:25" x14ac:dyDescent="0.25">
      <c r="A36" s="28">
        <v>43016</v>
      </c>
      <c r="B36" s="29" t="s">
        <v>146</v>
      </c>
      <c r="C36" s="29">
        <v>2500</v>
      </c>
      <c r="D36" s="29"/>
      <c r="E36" s="29" t="s">
        <v>147</v>
      </c>
      <c r="F36" s="29">
        <v>1</v>
      </c>
      <c r="G36" s="29">
        <v>5.58</v>
      </c>
      <c r="H36" s="29">
        <v>5.58</v>
      </c>
      <c r="I36" s="29">
        <v>5</v>
      </c>
      <c r="J36" s="29">
        <f>H36*I36</f>
        <v>27.9</v>
      </c>
      <c r="K36" s="29">
        <v>8</v>
      </c>
      <c r="L36" s="30">
        <v>8597</v>
      </c>
      <c r="O36" s="38">
        <v>2568</v>
      </c>
      <c r="P36" s="38" t="s">
        <v>147</v>
      </c>
      <c r="Q36" s="38"/>
      <c r="R36" s="38">
        <v>1</v>
      </c>
      <c r="S36" s="38">
        <v>5.58</v>
      </c>
      <c r="T36" s="38">
        <v>5.58</v>
      </c>
      <c r="U36" s="29">
        <v>5</v>
      </c>
      <c r="V36" s="38">
        <f>T36*U36</f>
        <v>27.9</v>
      </c>
      <c r="W36" s="40" t="s">
        <v>128</v>
      </c>
      <c r="X36" s="40" t="s">
        <v>80</v>
      </c>
      <c r="Y36" s="40"/>
    </row>
    <row r="37" spans="1:25" x14ac:dyDescent="0.25">
      <c r="A37" s="28">
        <v>43016</v>
      </c>
      <c r="B37" s="29" t="s">
        <v>146</v>
      </c>
      <c r="C37" s="29">
        <v>2500</v>
      </c>
      <c r="D37" s="29">
        <v>25</v>
      </c>
      <c r="E37" s="29" t="s">
        <v>155</v>
      </c>
      <c r="F37" s="29">
        <v>1</v>
      </c>
      <c r="G37" s="29">
        <v>6.58</v>
      </c>
      <c r="H37" s="29">
        <v>6.58</v>
      </c>
      <c r="I37" s="29">
        <v>8</v>
      </c>
      <c r="J37" s="29">
        <f>H37*I37</f>
        <v>52.64</v>
      </c>
      <c r="K37" s="29">
        <v>10</v>
      </c>
      <c r="L37" s="30">
        <v>8956</v>
      </c>
      <c r="O37" s="38">
        <v>5896</v>
      </c>
      <c r="P37" s="38" t="s">
        <v>155</v>
      </c>
      <c r="Q37" s="38"/>
      <c r="R37" s="38">
        <v>1</v>
      </c>
      <c r="S37" s="38">
        <v>6.58</v>
      </c>
      <c r="T37" s="38">
        <v>6.58</v>
      </c>
      <c r="U37" s="29">
        <v>8</v>
      </c>
      <c r="V37" s="38">
        <f>T37*U37</f>
        <v>52.64</v>
      </c>
      <c r="W37" s="40"/>
      <c r="X37" s="40"/>
      <c r="Y37" s="40"/>
    </row>
    <row r="38" spans="1:25" x14ac:dyDescent="0.25">
      <c r="A38" s="28">
        <v>43016</v>
      </c>
      <c r="B38" s="29" t="s">
        <v>146</v>
      </c>
      <c r="C38" s="29"/>
      <c r="D38" s="29"/>
      <c r="E38" s="29" t="s">
        <v>156</v>
      </c>
      <c r="F38" s="29">
        <v>1</v>
      </c>
      <c r="G38" s="29">
        <v>7.58</v>
      </c>
      <c r="H38" s="29">
        <v>6.89</v>
      </c>
      <c r="I38" s="29">
        <v>5</v>
      </c>
      <c r="J38" s="29">
        <f>H38*I38</f>
        <v>34.449999999999996</v>
      </c>
      <c r="K38" s="29">
        <v>10</v>
      </c>
      <c r="L38" s="30">
        <v>5986</v>
      </c>
      <c r="O38" s="38">
        <v>6587</v>
      </c>
      <c r="P38" s="38" t="s">
        <v>156</v>
      </c>
      <c r="Q38" s="38"/>
      <c r="R38" s="38">
        <v>1</v>
      </c>
      <c r="S38" s="38">
        <v>7.58</v>
      </c>
      <c r="T38" s="38">
        <v>6.89</v>
      </c>
      <c r="U38" s="29">
        <v>5</v>
      </c>
      <c r="V38" s="38">
        <f>T38*U38</f>
        <v>34.449999999999996</v>
      </c>
      <c r="W38" s="40"/>
      <c r="X38" s="40"/>
      <c r="Y38" s="40"/>
    </row>
    <row r="39" spans="1:25" x14ac:dyDescent="0.25">
      <c r="A39" s="28">
        <v>43016</v>
      </c>
      <c r="B39" s="29" t="s">
        <v>146</v>
      </c>
      <c r="C39" s="29"/>
      <c r="D39" s="29"/>
      <c r="E39" s="29" t="s">
        <v>0</v>
      </c>
      <c r="F39" s="29"/>
      <c r="G39" s="29">
        <v>6.88</v>
      </c>
      <c r="H39" s="29">
        <v>5.58</v>
      </c>
      <c r="I39" s="29">
        <v>0</v>
      </c>
      <c r="J39" s="29">
        <f>H39*I39</f>
        <v>0</v>
      </c>
      <c r="K39" s="29"/>
      <c r="L39" s="30">
        <v>0</v>
      </c>
      <c r="O39" s="38"/>
      <c r="P39" s="39" t="s">
        <v>0</v>
      </c>
      <c r="Q39" s="39"/>
      <c r="R39" s="39">
        <v>0</v>
      </c>
      <c r="S39" s="39">
        <v>6.88</v>
      </c>
      <c r="T39" s="39">
        <v>5.58</v>
      </c>
      <c r="U39" s="29">
        <v>0</v>
      </c>
      <c r="V39" s="38">
        <f>T39*U39</f>
        <v>0</v>
      </c>
      <c r="W39" s="40"/>
      <c r="X39" s="40"/>
      <c r="Y39" s="40"/>
    </row>
    <row r="40" spans="1:25" x14ac:dyDescent="0.25">
      <c r="A40" s="28"/>
      <c r="B40" s="29"/>
      <c r="C40" s="29"/>
      <c r="D40" s="29"/>
      <c r="E40" s="29"/>
      <c r="F40" s="29" t="s">
        <v>88</v>
      </c>
      <c r="G40" s="29"/>
      <c r="H40" s="29">
        <f>SUM(H36:H39)</f>
        <v>24.630000000000003</v>
      </c>
      <c r="I40" s="29"/>
      <c r="J40" s="29">
        <f>SUM(J36:J39)</f>
        <v>114.98999999999998</v>
      </c>
      <c r="K40" s="29"/>
      <c r="L40" s="30"/>
      <c r="O40" s="38"/>
      <c r="P40" s="38"/>
      <c r="Q40" s="38"/>
      <c r="R40" s="38"/>
      <c r="S40" s="38"/>
      <c r="T40" s="38"/>
      <c r="U40" s="29"/>
      <c r="V40" s="38">
        <f>T40*U40</f>
        <v>0</v>
      </c>
      <c r="W40" s="40"/>
      <c r="X40" s="40"/>
      <c r="Y40" s="40"/>
    </row>
    <row r="41" spans="1:25" x14ac:dyDescent="0.25">
      <c r="O41" s="38"/>
      <c r="P41" s="38"/>
      <c r="Q41" s="38"/>
      <c r="R41" s="38" t="s">
        <v>88</v>
      </c>
      <c r="S41" s="38"/>
      <c r="T41" s="38">
        <f>SUM(T36:T39)</f>
        <v>24.630000000000003</v>
      </c>
      <c r="U41" s="29"/>
      <c r="V41" s="38">
        <f>SUM(V36:V39)</f>
        <v>114.98999999999998</v>
      </c>
      <c r="W41" s="40"/>
      <c r="X41" s="40"/>
      <c r="Y41" s="40"/>
    </row>
    <row r="42" spans="1:25" x14ac:dyDescent="0.25">
      <c r="A42" t="s">
        <v>30</v>
      </c>
      <c r="C42" t="s">
        <v>162</v>
      </c>
      <c r="D42" t="s">
        <v>163</v>
      </c>
      <c r="O42" s="38"/>
      <c r="P42" s="38"/>
      <c r="Q42" s="38"/>
      <c r="R42" s="38"/>
      <c r="S42" s="38"/>
      <c r="T42" s="38"/>
      <c r="U42" s="29"/>
      <c r="V42" s="38">
        <v>114.99</v>
      </c>
      <c r="W42" s="38"/>
      <c r="X42" s="38"/>
      <c r="Y42" s="38"/>
    </row>
    <row r="43" spans="1:25" x14ac:dyDescent="0.25">
      <c r="A43" s="26" t="s">
        <v>128</v>
      </c>
      <c r="B43" s="23" t="s">
        <v>149</v>
      </c>
      <c r="C43" s="23" t="s">
        <v>151</v>
      </c>
      <c r="D43" s="23" t="s">
        <v>152</v>
      </c>
      <c r="E43" s="23" t="s">
        <v>157</v>
      </c>
      <c r="F43" s="23" t="s">
        <v>158</v>
      </c>
      <c r="G43" s="23" t="s">
        <v>153</v>
      </c>
      <c r="H43" s="23" t="s">
        <v>88</v>
      </c>
      <c r="I43" s="27" t="s">
        <v>154</v>
      </c>
      <c r="J43" s="23" t="s">
        <v>148</v>
      </c>
      <c r="S43" t="s">
        <v>159</v>
      </c>
      <c r="T43" t="s">
        <v>176</v>
      </c>
      <c r="U43" t="s">
        <v>179</v>
      </c>
      <c r="V43">
        <f>ROUND(V42*3%,2)</f>
        <v>3.45</v>
      </c>
    </row>
    <row r="44" spans="1:25" x14ac:dyDescent="0.25">
      <c r="A44" s="28">
        <v>43016</v>
      </c>
      <c r="B44" s="29" t="s">
        <v>146</v>
      </c>
      <c r="C44" s="29" t="s">
        <v>147</v>
      </c>
      <c r="D44" s="29">
        <v>1</v>
      </c>
      <c r="E44" s="29">
        <v>5.58</v>
      </c>
      <c r="F44" s="29">
        <v>5.58</v>
      </c>
      <c r="G44" s="29">
        <v>5</v>
      </c>
      <c r="H44" s="29">
        <f t="shared" ref="H44:H48" si="0">SUM(H40:H43)</f>
        <v>24.630000000000003</v>
      </c>
      <c r="I44" s="29">
        <v>8</v>
      </c>
      <c r="J44" s="30">
        <v>8597</v>
      </c>
      <c r="S44" t="s">
        <v>160</v>
      </c>
      <c r="T44" t="s">
        <v>176</v>
      </c>
      <c r="U44" t="s">
        <v>179</v>
      </c>
      <c r="V44">
        <f>ROUND(V42*3%,2)</f>
        <v>3.45</v>
      </c>
    </row>
    <row r="45" spans="1:25" x14ac:dyDescent="0.25">
      <c r="A45" s="28">
        <v>43016</v>
      </c>
      <c r="B45" s="29" t="s">
        <v>146</v>
      </c>
      <c r="C45" s="29" t="s">
        <v>155</v>
      </c>
      <c r="D45" s="29">
        <v>1</v>
      </c>
      <c r="E45" s="29">
        <v>6.58</v>
      </c>
      <c r="F45" s="29">
        <v>6.58</v>
      </c>
      <c r="G45" s="29">
        <v>8</v>
      </c>
      <c r="H45" s="29">
        <f t="shared" si="0"/>
        <v>24.630000000000003</v>
      </c>
      <c r="I45" s="29">
        <v>10</v>
      </c>
      <c r="J45" s="30">
        <v>8956</v>
      </c>
    </row>
    <row r="46" spans="1:25" x14ac:dyDescent="0.25">
      <c r="A46" s="28">
        <v>43016</v>
      </c>
      <c r="B46" s="29" t="s">
        <v>146</v>
      </c>
      <c r="C46" s="29" t="s">
        <v>156</v>
      </c>
      <c r="D46" s="29">
        <v>1</v>
      </c>
      <c r="E46" s="29">
        <v>7.58</v>
      </c>
      <c r="F46" s="29">
        <v>6.89</v>
      </c>
      <c r="G46" s="29">
        <v>5</v>
      </c>
      <c r="H46" s="29">
        <f t="shared" si="0"/>
        <v>49.260000000000005</v>
      </c>
      <c r="I46" s="29">
        <v>10</v>
      </c>
      <c r="J46" s="30">
        <v>5986</v>
      </c>
      <c r="S46" t="s">
        <v>180</v>
      </c>
      <c r="V46">
        <f>SUM(V42:V45)</f>
        <v>121.89</v>
      </c>
    </row>
    <row r="47" spans="1:25" x14ac:dyDescent="0.25">
      <c r="A47" s="28">
        <v>43016</v>
      </c>
      <c r="B47" s="29" t="s">
        <v>146</v>
      </c>
      <c r="C47" s="29" t="s">
        <v>0</v>
      </c>
      <c r="D47" s="29"/>
      <c r="E47" s="29">
        <v>6.88</v>
      </c>
      <c r="F47" s="29">
        <v>5.58</v>
      </c>
      <c r="G47" s="29">
        <v>0</v>
      </c>
      <c r="H47" s="29">
        <f t="shared" si="0"/>
        <v>98.52000000000001</v>
      </c>
      <c r="I47" s="29"/>
      <c r="J47" s="30">
        <v>0</v>
      </c>
    </row>
    <row r="48" spans="1:25" x14ac:dyDescent="0.25">
      <c r="A48" s="28"/>
      <c r="B48" s="29"/>
      <c r="C48" s="29"/>
      <c r="D48" s="29"/>
      <c r="E48" s="29" t="s">
        <v>88</v>
      </c>
      <c r="F48" s="29">
        <f>SUM(F44:F47)</f>
        <v>24.630000000000003</v>
      </c>
      <c r="G48" s="29"/>
      <c r="H48" s="29">
        <f t="shared" si="0"/>
        <v>197.04000000000002</v>
      </c>
      <c r="I48" s="29"/>
      <c r="J48" s="30"/>
    </row>
    <row r="50" spans="6:8" x14ac:dyDescent="0.25">
      <c r="F50" s="3" t="s">
        <v>88</v>
      </c>
      <c r="G50" s="3"/>
      <c r="H50" s="3">
        <v>197.04</v>
      </c>
    </row>
    <row r="51" spans="6:8" x14ac:dyDescent="0.25">
      <c r="F51" s="3" t="s">
        <v>159</v>
      </c>
      <c r="G51" s="31">
        <v>0.09</v>
      </c>
      <c r="H51" s="3">
        <f>ROUND(H50*G51,2)</f>
        <v>17.73</v>
      </c>
    </row>
    <row r="52" spans="6:8" x14ac:dyDescent="0.25">
      <c r="F52" s="3" t="s">
        <v>160</v>
      </c>
      <c r="G52" s="31">
        <v>0.09</v>
      </c>
      <c r="H52" s="3">
        <f>ROUND(H50*G52,2)</f>
        <v>17.73</v>
      </c>
    </row>
    <row r="53" spans="6:8" x14ac:dyDescent="0.25">
      <c r="F53" s="3" t="s">
        <v>161</v>
      </c>
      <c r="G53" s="3"/>
      <c r="H53" s="3">
        <f>ROUND(SUM(H50:H52),2)</f>
        <v>232.5</v>
      </c>
    </row>
  </sheetData>
  <pageMargins left="0.7" right="0.7" top="0.75" bottom="0.75" header="0.3" footer="0.3"/>
  <pageSetup orientation="portrait" r:id="rId1"/>
  <ignoredErrors>
    <ignoredError sqref="J40" calculatedColumn="1"/>
  </ignoredErrors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9DC"/>
  </sheetPr>
  <dimension ref="A1:T6"/>
  <sheetViews>
    <sheetView workbookViewId="0">
      <selection activeCell="D8" sqref="D8"/>
    </sheetView>
  </sheetViews>
  <sheetFormatPr defaultRowHeight="15" x14ac:dyDescent="0.25"/>
  <cols>
    <col min="2" max="2" width="10" bestFit="1" customWidth="1"/>
    <col min="3" max="3" width="10.140625" bestFit="1" customWidth="1"/>
    <col min="17" max="17" width="9.140625" customWidth="1"/>
    <col min="18" max="18" width="1.5703125" customWidth="1"/>
    <col min="19" max="19" width="11.5703125" bestFit="1" customWidth="1"/>
  </cols>
  <sheetData>
    <row r="1" spans="1:20" x14ac:dyDescent="0.25">
      <c r="E1" t="s">
        <v>62</v>
      </c>
      <c r="F1" t="s">
        <v>57</v>
      </c>
      <c r="Q1" t="s">
        <v>58</v>
      </c>
    </row>
    <row r="2" spans="1:20" x14ac:dyDescent="0.25">
      <c r="A2" s="5">
        <v>43008</v>
      </c>
      <c r="B2" t="s">
        <v>0</v>
      </c>
      <c r="C2" t="s">
        <v>56</v>
      </c>
      <c r="D2" t="s">
        <v>3</v>
      </c>
      <c r="F2">
        <v>20000</v>
      </c>
    </row>
    <row r="3" spans="1:20" x14ac:dyDescent="0.25">
      <c r="A3" s="5">
        <v>43008</v>
      </c>
      <c r="B3" t="s">
        <v>61</v>
      </c>
      <c r="C3" t="s">
        <v>56</v>
      </c>
      <c r="D3" t="s">
        <v>3</v>
      </c>
      <c r="E3">
        <v>10</v>
      </c>
      <c r="F3">
        <v>1000</v>
      </c>
      <c r="P3" t="s">
        <v>3</v>
      </c>
      <c r="Q3">
        <v>20000</v>
      </c>
      <c r="S3" t="s">
        <v>59</v>
      </c>
      <c r="T3">
        <v>20000</v>
      </c>
    </row>
    <row r="4" spans="1:20" x14ac:dyDescent="0.25">
      <c r="A4" s="5">
        <v>43008</v>
      </c>
      <c r="B4" t="s">
        <v>63</v>
      </c>
      <c r="C4" t="s">
        <v>56</v>
      </c>
      <c r="D4" t="s">
        <v>3</v>
      </c>
      <c r="E4">
        <v>1</v>
      </c>
      <c r="F4">
        <v>25.69</v>
      </c>
      <c r="G4" t="s">
        <v>64</v>
      </c>
    </row>
    <row r="5" spans="1:20" x14ac:dyDescent="0.25">
      <c r="E5">
        <v>1</v>
      </c>
      <c r="F5">
        <v>29.3</v>
      </c>
      <c r="G5" t="s">
        <v>64</v>
      </c>
    </row>
    <row r="6" spans="1:20" x14ac:dyDescent="0.25">
      <c r="E6">
        <v>1</v>
      </c>
      <c r="F6">
        <v>30.58</v>
      </c>
      <c r="G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Entity</vt:lpstr>
      <vt:lpstr>Transactions</vt:lpstr>
      <vt:lpstr>ER Diagram</vt:lpstr>
      <vt:lpstr>Report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Manish</cp:lastModifiedBy>
  <cp:lastPrinted>2017-11-01T13:08:55Z</cp:lastPrinted>
  <dcterms:created xsi:type="dcterms:W3CDTF">2017-09-29T10:05:30Z</dcterms:created>
  <dcterms:modified xsi:type="dcterms:W3CDTF">2017-11-11T16:45:02Z</dcterms:modified>
</cp:coreProperties>
</file>