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UFRN\AutomatedSoftwareEngineering_Group\projetos\projeto09\card105\"/>
    </mc:Choice>
  </mc:AlternateContent>
  <bookViews>
    <workbookView xWindow="0" yWindow="0" windowWidth="16215" windowHeight="7755" firstSheet="1" activeTab="5"/>
  </bookViews>
  <sheets>
    <sheet name="evidences descriptions" sheetId="1" r:id="rId1"/>
    <sheet name="libraries descriptions" sheetId="6" r:id="rId2"/>
    <sheet name="evidences data" sheetId="2" r:id="rId3"/>
    <sheet name="evidences table" sheetId="5" r:id="rId4"/>
    <sheet name="evidences by lib" sheetId="3" r:id="rId5"/>
    <sheet name="evidence types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  <c r="B12" i="4"/>
  <c r="C3" i="6" l="1"/>
  <c r="C4" i="6"/>
  <c r="C5" i="6"/>
  <c r="C6" i="6"/>
  <c r="C7" i="6"/>
  <c r="C8" i="6"/>
  <c r="C2" i="6"/>
  <c r="I25" i="5" l="1"/>
  <c r="G25" i="5"/>
  <c r="E25" i="5"/>
  <c r="G24" i="5"/>
  <c r="I24" i="5" s="1"/>
  <c r="E24" i="5"/>
  <c r="H18" i="5"/>
  <c r="H22" i="5" s="1"/>
  <c r="G18" i="5"/>
  <c r="G22" i="5" s="1"/>
  <c r="F18" i="5"/>
  <c r="F22" i="5" s="1"/>
  <c r="E18" i="5"/>
  <c r="E22" i="5" s="1"/>
  <c r="D18" i="5"/>
  <c r="D22" i="5" s="1"/>
  <c r="C18" i="5"/>
  <c r="C22" i="5" s="1"/>
  <c r="B18" i="5"/>
  <c r="B22" i="5" s="1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3" i="2"/>
  <c r="I22" i="2"/>
  <c r="I19" i="2"/>
  <c r="I20" i="2"/>
  <c r="I21" i="2"/>
  <c r="I24" i="2"/>
  <c r="I25" i="2"/>
  <c r="I18" i="2"/>
  <c r="C23" i="2"/>
  <c r="D23" i="2"/>
  <c r="E23" i="2"/>
  <c r="F23" i="2"/>
  <c r="G23" i="2"/>
  <c r="H23" i="2"/>
  <c r="B23" i="2"/>
  <c r="C22" i="2"/>
  <c r="D22" i="2"/>
  <c r="E22" i="2"/>
  <c r="F22" i="2"/>
  <c r="G22" i="2"/>
  <c r="H22" i="2"/>
  <c r="B22" i="2"/>
  <c r="C20" i="5" l="1"/>
  <c r="D19" i="5"/>
  <c r="H19" i="5"/>
  <c r="D20" i="5"/>
  <c r="H20" i="5"/>
  <c r="I18" i="5"/>
  <c r="I22" i="5" s="1"/>
  <c r="E19" i="5"/>
  <c r="E20" i="5"/>
  <c r="B19" i="5"/>
  <c r="F19" i="5"/>
  <c r="B20" i="5"/>
  <c r="I20" i="5" s="1"/>
  <c r="F20" i="5"/>
  <c r="C19" i="5"/>
  <c r="G19" i="5"/>
  <c r="G20" i="5"/>
  <c r="G25" i="2"/>
  <c r="G24" i="2"/>
  <c r="E25" i="2"/>
  <c r="E24" i="2"/>
  <c r="E23" i="5" l="1"/>
  <c r="E21" i="5"/>
  <c r="H23" i="5"/>
  <c r="H21" i="5"/>
  <c r="F23" i="5"/>
  <c r="F21" i="5"/>
  <c r="D23" i="5"/>
  <c r="D21" i="5"/>
  <c r="G23" i="5"/>
  <c r="G21" i="5"/>
  <c r="C23" i="5"/>
  <c r="C21" i="5"/>
  <c r="B23" i="5"/>
  <c r="B21" i="5"/>
  <c r="I19" i="5"/>
  <c r="I23" i="5" s="1"/>
  <c r="C18" i="2"/>
  <c r="D18" i="2"/>
  <c r="E18" i="2"/>
  <c r="E20" i="2" s="1"/>
  <c r="F18" i="2"/>
  <c r="G18" i="2"/>
  <c r="G20" i="2" s="1"/>
  <c r="H18" i="2"/>
  <c r="B1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  <c r="I21" i="5" l="1"/>
  <c r="C20" i="2"/>
  <c r="C19" i="2"/>
  <c r="C21" i="2" s="1"/>
  <c r="H20" i="2"/>
  <c r="H19" i="2"/>
  <c r="H21" i="2" s="1"/>
  <c r="F20" i="2"/>
  <c r="F19" i="2"/>
  <c r="F21" i="2" s="1"/>
  <c r="G19" i="2"/>
  <c r="G21" i="2" s="1"/>
  <c r="D20" i="2"/>
  <c r="D19" i="2"/>
  <c r="D21" i="2" s="1"/>
  <c r="E19" i="2"/>
  <c r="E21" i="2" s="1"/>
  <c r="B20" i="2"/>
  <c r="B19" i="2"/>
  <c r="B21" i="2" s="1"/>
</calcChain>
</file>

<file path=xl/sharedStrings.xml><?xml version="1.0" encoding="utf-8"?>
<sst xmlns="http://schemas.openxmlformats.org/spreadsheetml/2006/main" count="232" uniqueCount="91">
  <si>
    <t>Issues</t>
  </si>
  <si>
    <t>Descriptions</t>
  </si>
  <si>
    <t>API conformance</t>
  </si>
  <si>
    <t>Destructive Wrapping</t>
  </si>
  <si>
    <t xml:space="preserve">An exception should not thrown before a library update or according some specification (e.g. JDK or Interface) or adopted by community.  </t>
  </si>
  <si>
    <t>Same definition of anti-pattern.</t>
  </si>
  <si>
    <t>Exception is thrown in scenarios not (correctly) defined in javadoc.</t>
  </si>
  <si>
    <t>The exception message does not precisely describe the cause of error.</t>
  </si>
  <si>
    <t>Exception cause performance problems in library or application.</t>
  </si>
  <si>
    <t>The exception type (should be) applied is not adequate.</t>
  </si>
  <si>
    <t>same definition of wrapping type anti-pattern.</t>
  </si>
  <si>
    <t>printStackTrace exceptional method is applied.</t>
  </si>
  <si>
    <t>Libraries</t>
  </si>
  <si>
    <t>CC-3.2.1</t>
  </si>
  <si>
    <t>CL-2.6</t>
  </si>
  <si>
    <t>EM-3.3</t>
  </si>
  <si>
    <t>LJ-1.2.17</t>
  </si>
  <si>
    <t>MF-1.3</t>
  </si>
  <si>
    <t>PU-3.0.21</t>
  </si>
  <si>
    <t>SA-1.7.7</t>
  </si>
  <si>
    <t>Total</t>
  </si>
  <si>
    <t>Javadoc inconsistency or incompatible</t>
  </si>
  <si>
    <t>Imprecise error message</t>
  </si>
  <si>
    <t>Optimization - removing throw exception</t>
  </si>
  <si>
    <t>Inadequate exception type</t>
  </si>
  <si>
    <t>Catch raw type</t>
  </si>
  <si>
    <t>From checked to runtime (wrapping type)</t>
  </si>
  <si>
    <t>Log and return</t>
  </si>
  <si>
    <t>Printstacktrace</t>
  </si>
  <si>
    <t>Stream is not closed</t>
  </si>
  <si>
    <t>Throwing raw type</t>
  </si>
  <si>
    <t>Ignoring InterruptedException</t>
  </si>
  <si>
    <t>Unnecessary catch exception</t>
  </si>
  <si>
    <t>There are catch blocks that would not be reached.</t>
  </si>
  <si>
    <t>Analyzed Issues # search regex (description ~ "exception") or (in:body is:issue "exception") or (description:"exception")</t>
  </si>
  <si>
    <t>Analyzed Issues # search ("exception")</t>
  </si>
  <si>
    <t>...</t>
  </si>
  <si>
    <t>Anti-Pattern</t>
  </si>
  <si>
    <t>Wrap Type</t>
  </si>
  <si>
    <t>Catching Exception</t>
  </si>
  <si>
    <t>Log and Return</t>
  </si>
  <si>
    <t>Catch and Ignore</t>
  </si>
  <si>
    <t>Evidence</t>
  </si>
  <si>
    <t>Tool</t>
  </si>
  <si>
    <t>EH bugs</t>
  </si>
  <si>
    <t>non EH bugs</t>
  </si>
  <si>
    <t>EH bugs per 100 issues</t>
  </si>
  <si>
    <t>non EH bugs per 100 issues</t>
  </si>
  <si>
    <t>% of EH bugs</t>
  </si>
  <si>
    <t>% non EH bugs</t>
  </si>
  <si>
    <t>CC</t>
  </si>
  <si>
    <t>CL</t>
  </si>
  <si>
    <t>EM</t>
  </si>
  <si>
    <t>LJ</t>
  </si>
  <si>
    <t>MF</t>
  </si>
  <si>
    <t>PU</t>
  </si>
  <si>
    <t xml:space="preserve">SA </t>
  </si>
  <si>
    <t># of Issues</t>
  </si>
  <si>
    <t>EH Bugs</t>
  </si>
  <si>
    <t>-</t>
  </si>
  <si>
    <t>Catch Exception</t>
  </si>
  <si>
    <t>Throwing Exception</t>
  </si>
  <si>
    <t>EH analysis</t>
  </si>
  <si>
    <t xml:space="preserve">other (e.g., manual or data flow) </t>
  </si>
  <si>
    <t>exception flow + anti-pattern</t>
  </si>
  <si>
    <t>Catch and ignore</t>
  </si>
  <si>
    <t>Others</t>
  </si>
  <si>
    <t>Javadoc problem</t>
  </si>
  <si>
    <t># of EH bugs</t>
  </si>
  <si>
    <t># of non EH bugs</t>
  </si>
  <si>
    <t>Commons-collections (CC)</t>
  </si>
  <si>
    <t>Commons-lang (CL)</t>
  </si>
  <si>
    <t>Maven-filtering (MF)</t>
  </si>
  <si>
    <t>Plexus-utils (PU)</t>
  </si>
  <si>
    <t>Easymock (EM)</t>
  </si>
  <si>
    <t>Log4J (LJ)</t>
  </si>
  <si>
    <t>Slf4j-api (SA)</t>
  </si>
  <si>
    <t>KLOC</t>
  </si>
  <si>
    <t># of classes</t>
  </si>
  <si>
    <t># of classes per 100 KLOC</t>
  </si>
  <si>
    <t>It extends existing classes by adding more properties and methods to the Java Collection library.</t>
  </si>
  <si>
    <t>Useful classes that belong to the java.lang hierarchy.</t>
  </si>
  <si>
    <t>It provides functionalities to filter Maven properties resource files.</t>
  </si>
  <si>
    <t>It has classes for manipulation of string, files, command lines, xml and other resources.</t>
  </si>
  <si>
    <t>It has classes for manipulation mock objects applied to interfaces and classes.</t>
  </si>
  <si>
    <t>Useful logging classes.</t>
  </si>
  <si>
    <t>Useful facades classes applied to logging frameworks (e.g. java.util.logging)</t>
  </si>
  <si>
    <t>Classification</t>
  </si>
  <si>
    <t>medium</t>
  </si>
  <si>
    <t>small</t>
  </si>
  <si>
    <t>% of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</si>
</sst>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2" fontId="0" fillId="0" borderId="2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17169728783903"/>
          <c:y val="9.263662152381065E-2"/>
          <c:w val="0.81427274715660547"/>
          <c:h val="0.694444069806050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'evidences table'!$A$20</c:f>
              <c:strCache>
                <c:ptCount val="1"/>
                <c:pt idx="0">
                  <c:v>EH bugs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'evidences table'!$B$2:$H$2</c:f>
              <c:strCache>
                <c:ptCount val="7"/>
                <c:pt idx="0">
                  <c:v>CC</c:v>
                </c:pt>
                <c:pt idx="1">
                  <c:v>CL</c:v>
                </c:pt>
                <c:pt idx="2">
                  <c:v>EM</c:v>
                </c:pt>
                <c:pt idx="3">
                  <c:v>LJ</c:v>
                </c:pt>
                <c:pt idx="4">
                  <c:v>MF</c:v>
                </c:pt>
                <c:pt idx="5">
                  <c:v>PU</c:v>
                </c:pt>
                <c:pt idx="6">
                  <c:v>SA </c:v>
                </c:pt>
              </c:strCache>
            </c:strRef>
          </c:cat>
          <c:val>
            <c:numRef>
              <c:f>'evidences table'!$B$20:$H$20</c:f>
              <c:numCache>
                <c:formatCode>0.00</c:formatCode>
                <c:ptCount val="7"/>
                <c:pt idx="0">
                  <c:v>35.483870967741936</c:v>
                </c:pt>
                <c:pt idx="1">
                  <c:v>32.467532467532465</c:v>
                </c:pt>
                <c:pt idx="2">
                  <c:v>57.142857142857146</c:v>
                </c:pt>
                <c:pt idx="3">
                  <c:v>10.791366906474821</c:v>
                </c:pt>
                <c:pt idx="4">
                  <c:v>6.25</c:v>
                </c:pt>
                <c:pt idx="5">
                  <c:v>18.181818181818183</c:v>
                </c:pt>
                <c:pt idx="6">
                  <c:v>15.277777777777779</c:v>
                </c:pt>
              </c:numCache>
            </c:numRef>
          </c:val>
        </c:ser>
        <c:ser>
          <c:idx val="1"/>
          <c:order val="1"/>
          <c:tx>
            <c:strRef>
              <c:f>'evidences table'!$A$21</c:f>
              <c:strCache>
                <c:ptCount val="1"/>
                <c:pt idx="0">
                  <c:v>non EH bugs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'evidences table'!$B$2:$H$2</c:f>
              <c:strCache>
                <c:ptCount val="7"/>
                <c:pt idx="0">
                  <c:v>CC</c:v>
                </c:pt>
                <c:pt idx="1">
                  <c:v>CL</c:v>
                </c:pt>
                <c:pt idx="2">
                  <c:v>EM</c:v>
                </c:pt>
                <c:pt idx="3">
                  <c:v>LJ</c:v>
                </c:pt>
                <c:pt idx="4">
                  <c:v>MF</c:v>
                </c:pt>
                <c:pt idx="5">
                  <c:v>PU</c:v>
                </c:pt>
                <c:pt idx="6">
                  <c:v>SA </c:v>
                </c:pt>
              </c:strCache>
            </c:strRef>
          </c:cat>
          <c:val>
            <c:numRef>
              <c:f>'evidences table'!$B$21:$H$21</c:f>
              <c:numCache>
                <c:formatCode>0.00</c:formatCode>
                <c:ptCount val="7"/>
                <c:pt idx="0">
                  <c:v>64.516129032258064</c:v>
                </c:pt>
                <c:pt idx="1">
                  <c:v>67.532467532467535</c:v>
                </c:pt>
                <c:pt idx="2">
                  <c:v>42.857142857142854</c:v>
                </c:pt>
                <c:pt idx="3">
                  <c:v>89.208633093525179</c:v>
                </c:pt>
                <c:pt idx="4">
                  <c:v>93.75</c:v>
                </c:pt>
                <c:pt idx="5">
                  <c:v>81.818181818181813</c:v>
                </c:pt>
                <c:pt idx="6">
                  <c:v>84.722222222222229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14694856"/>
        <c:axId val="314367152"/>
      </c:barChart>
      <c:catAx>
        <c:axId val="31469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67152"/>
        <c:crosses val="autoZero"/>
        <c:auto val="1"/>
        <c:lblAlgn val="ctr"/>
        <c:lblOffset val="100"/>
        <c:noMultiLvlLbl val="0"/>
      </c:catAx>
      <c:valAx>
        <c:axId val="3143671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</a:t>
                </a:r>
                <a:r>
                  <a:rPr lang="en-US" sz="1100" baseline="0"/>
                  <a:t> of EH bugs per 100 issues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9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Wrap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'evidences by lib'!$A$12</c:f>
              <c:strCache>
                <c:ptCount val="1"/>
                <c:pt idx="0">
                  <c:v>Evidence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lib'!$B$11:$H$11</c15:sqref>
                  </c15:fullRef>
                </c:ext>
              </c:extLst>
              <c:f>'evidences by lib'!$B$11:$D$11</c:f>
              <c:strCache>
                <c:ptCount val="3"/>
                <c:pt idx="0">
                  <c:v>CC-3.2.1</c:v>
                </c:pt>
                <c:pt idx="1">
                  <c:v>CL-2.6</c:v>
                </c:pt>
                <c:pt idx="2">
                  <c:v>EM-3.3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lib'!$B$12:$H$12</c15:sqref>
                  </c15:fullRef>
                </c:ext>
              </c:extLst>
              <c:f>'evidences by lib'!$B$12:$D$12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'evidences by lib'!$A$13</c:f>
              <c:strCache>
                <c:ptCount val="1"/>
                <c:pt idx="0">
                  <c:v>Tool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lib'!$B$11:$H$11</c15:sqref>
                  </c15:fullRef>
                </c:ext>
              </c:extLst>
              <c:f>'evidences by lib'!$B$11:$D$11</c:f>
              <c:strCache>
                <c:ptCount val="3"/>
                <c:pt idx="0">
                  <c:v>CC-3.2.1</c:v>
                </c:pt>
                <c:pt idx="1">
                  <c:v>CL-2.6</c:v>
                </c:pt>
                <c:pt idx="2">
                  <c:v>EM-3.3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lib'!$B$13:$H$13</c15:sqref>
                  </c15:fullRef>
                </c:ext>
              </c:extLst>
              <c:f>'evidences by lib'!$B$13:$D$13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14087816"/>
        <c:axId val="314491960"/>
      </c:barChart>
      <c:catAx>
        <c:axId val="31408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91960"/>
        <c:crosses val="autoZero"/>
        <c:auto val="1"/>
        <c:lblAlgn val="ctr"/>
        <c:lblOffset val="100"/>
        <c:noMultiLvlLbl val="0"/>
      </c:catAx>
      <c:valAx>
        <c:axId val="31449196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87816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Catching Exception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'evidences by lib'!$A$17</c:f>
              <c:strCache>
                <c:ptCount val="1"/>
                <c:pt idx="0">
                  <c:v>Evidence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lib'!$B$16:$H$16</c15:sqref>
                  </c15:fullRef>
                </c:ext>
              </c:extLst>
              <c:f>('evidences by lib'!$B$16:$C$16,'evidences by lib'!$E$16,'evidences by lib'!$G$16:$H$16)</c:f>
              <c:strCache>
                <c:ptCount val="5"/>
                <c:pt idx="0">
                  <c:v>CC-3.2.1</c:v>
                </c:pt>
                <c:pt idx="1">
                  <c:v>CL-2.6</c:v>
                </c:pt>
                <c:pt idx="2">
                  <c:v>LJ-1.2.17</c:v>
                </c:pt>
                <c:pt idx="3">
                  <c:v>PU-3.0.21</c:v>
                </c:pt>
                <c:pt idx="4">
                  <c:v>SA-1.7.7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lib'!$B$17:$H$17</c15:sqref>
                  </c15:fullRef>
                </c:ext>
              </c:extLst>
              <c:f>('evidences by lib'!$B$17:$C$17,'evidences by lib'!$E$17,'evidences by lib'!$G$17:$H$17)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'evidences by lib'!$A$18</c:f>
              <c:strCache>
                <c:ptCount val="1"/>
                <c:pt idx="0">
                  <c:v>Tool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lib'!$B$16:$H$16</c15:sqref>
                  </c15:fullRef>
                </c:ext>
              </c:extLst>
              <c:f>('evidences by lib'!$B$16:$C$16,'evidences by lib'!$E$16,'evidences by lib'!$G$16:$H$16)</c:f>
              <c:strCache>
                <c:ptCount val="5"/>
                <c:pt idx="0">
                  <c:v>CC-3.2.1</c:v>
                </c:pt>
                <c:pt idx="1">
                  <c:v>CL-2.6</c:v>
                </c:pt>
                <c:pt idx="2">
                  <c:v>LJ-1.2.17</c:v>
                </c:pt>
                <c:pt idx="3">
                  <c:v>PU-3.0.21</c:v>
                </c:pt>
                <c:pt idx="4">
                  <c:v>SA-1.7.7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lib'!$B$18:$H$18</c15:sqref>
                  </c15:fullRef>
                </c:ext>
              </c:extLst>
              <c:f>('evidences by lib'!$B$18:$C$18,'evidences by lib'!$E$18,'evidences by lib'!$G$18:$H$18)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15004480"/>
        <c:axId val="315005688"/>
      </c:barChart>
      <c:catAx>
        <c:axId val="31500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5688"/>
        <c:crosses val="autoZero"/>
        <c:auto val="1"/>
        <c:lblAlgn val="ctr"/>
        <c:lblOffset val="100"/>
        <c:noMultiLvlLbl val="0"/>
      </c:catAx>
      <c:valAx>
        <c:axId val="315005688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448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Destructive Wrapping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'evidences by lib'!$A$22</c:f>
              <c:strCache>
                <c:ptCount val="1"/>
                <c:pt idx="0">
                  <c:v>Evidence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lib'!$B$21:$H$21</c15:sqref>
                  </c15:fullRef>
                </c:ext>
              </c:extLst>
              <c:f>'evidences by lib'!$B$21:$D$21</c:f>
              <c:strCache>
                <c:ptCount val="3"/>
                <c:pt idx="0">
                  <c:v>CC-3.2.1</c:v>
                </c:pt>
                <c:pt idx="1">
                  <c:v>CL-2.6</c:v>
                </c:pt>
                <c:pt idx="2">
                  <c:v>EM-3.3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lib'!$B$22:$H$22</c15:sqref>
                  </c15:fullRef>
                </c:ext>
              </c:extLst>
              <c:f>'evidences by lib'!$B$22:$D$22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'evidences by lib'!$A$23</c:f>
              <c:strCache>
                <c:ptCount val="1"/>
                <c:pt idx="0">
                  <c:v>Tool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lib'!$B$21:$H$21</c15:sqref>
                  </c15:fullRef>
                </c:ext>
              </c:extLst>
              <c:f>'evidences by lib'!$B$21:$D$21</c:f>
              <c:strCache>
                <c:ptCount val="3"/>
                <c:pt idx="0">
                  <c:v>CC-3.2.1</c:v>
                </c:pt>
                <c:pt idx="1">
                  <c:v>CL-2.6</c:v>
                </c:pt>
                <c:pt idx="2">
                  <c:v>EM-3.3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lib'!$B$23:$H$23</c15:sqref>
                  </c15:fullRef>
                </c:ext>
              </c:extLst>
              <c:f>'evidences by lib'!$B$23:$D$23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15006864"/>
        <c:axId val="315005296"/>
      </c:barChart>
      <c:catAx>
        <c:axId val="3150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5296"/>
        <c:crosses val="autoZero"/>
        <c:auto val="1"/>
        <c:lblAlgn val="ctr"/>
        <c:lblOffset val="100"/>
        <c:noMultiLvlLbl val="0"/>
      </c:catAx>
      <c:valAx>
        <c:axId val="3150052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68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and Return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'evidences by lib'!$A$27</c:f>
              <c:strCache>
                <c:ptCount val="1"/>
                <c:pt idx="0">
                  <c:v>Evidence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lib'!$B$26:$H$26</c15:sqref>
                  </c15:fullRef>
                </c:ext>
              </c:extLst>
              <c:f>'evidences by lib'!$E$26</c:f>
              <c:strCache>
                <c:ptCount val="1"/>
                <c:pt idx="0">
                  <c:v>LJ-1.2.17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lib'!$B$27:$H$27</c15:sqref>
                  </c15:fullRef>
                </c:ext>
              </c:extLst>
              <c:f>'evidences by lib'!$E$27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'evidences by lib'!$A$28</c:f>
              <c:strCache>
                <c:ptCount val="1"/>
                <c:pt idx="0">
                  <c:v>Tool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lib'!$B$26:$H$26</c15:sqref>
                  </c15:fullRef>
                </c:ext>
              </c:extLst>
              <c:f>'evidences by lib'!$E$26</c:f>
              <c:strCache>
                <c:ptCount val="1"/>
                <c:pt idx="0">
                  <c:v>LJ-1.2.17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lib'!$B$28:$H$28</c15:sqref>
                  </c15:fullRef>
                </c:ext>
              </c:extLst>
              <c:f>'evidences by lib'!$E$28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15008824"/>
        <c:axId val="315007256"/>
      </c:barChart>
      <c:catAx>
        <c:axId val="31500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7256"/>
        <c:crosses val="autoZero"/>
        <c:auto val="1"/>
        <c:lblAlgn val="ctr"/>
        <c:lblOffset val="100"/>
        <c:noMultiLvlLbl val="0"/>
      </c:catAx>
      <c:valAx>
        <c:axId val="3150072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8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 and Ignore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'evidences by lib'!$A$32</c:f>
              <c:strCache>
                <c:ptCount val="1"/>
                <c:pt idx="0">
                  <c:v>Evidence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lib'!$B$31:$H$31</c15:sqref>
                  </c15:fullRef>
                </c:ext>
              </c:extLst>
              <c:f>('evidences by lib'!$B$31:$C$31,'evidences by lib'!$E$31,'evidences by lib'!$G$31)</c:f>
              <c:strCache>
                <c:ptCount val="4"/>
                <c:pt idx="0">
                  <c:v>CC-3.2.1</c:v>
                </c:pt>
                <c:pt idx="1">
                  <c:v>CL-2.6</c:v>
                </c:pt>
                <c:pt idx="2">
                  <c:v>LJ-1.2.17</c:v>
                </c:pt>
                <c:pt idx="3">
                  <c:v>PU-3.0.21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lib'!$B$32:$H$32</c15:sqref>
                  </c15:fullRef>
                </c:ext>
              </c:extLst>
              <c:f>('evidences by lib'!$B$32:$C$32,'evidences by lib'!$E$32,'evidences by lib'!$G$32)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'evidences by lib'!$A$33</c:f>
              <c:strCache>
                <c:ptCount val="1"/>
                <c:pt idx="0">
                  <c:v>Tool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'evidences by lib'!$B$31:$H$31</c15:sqref>
                  </c15:fullRef>
                </c:ext>
              </c:extLst>
              <c:f>('evidences by lib'!$B$31:$C$31,'evidences by lib'!$E$31,'evidences by lib'!$G$31)</c:f>
              <c:strCache>
                <c:ptCount val="4"/>
                <c:pt idx="0">
                  <c:v>CC-3.2.1</c:v>
                </c:pt>
                <c:pt idx="1">
                  <c:v>CL-2.6</c:v>
                </c:pt>
                <c:pt idx="2">
                  <c:v>LJ-1.2.17</c:v>
                </c:pt>
                <c:pt idx="3">
                  <c:v>PU-3.0.21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'evidences by lib'!$B$33:$H$33</c15:sqref>
                  </c15:fullRef>
                </c:ext>
              </c:extLst>
              <c:f>('evidences by lib'!$B$33:$C$33,'evidences by lib'!$E$33,'evidences by lib'!$G$33)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4</c:v>
                </c:pt>
                <c:pt idx="3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15007648"/>
        <c:axId val="315010784"/>
      </c:barChart>
      <c:catAx>
        <c:axId val="3150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10784"/>
        <c:crosses val="autoZero"/>
        <c:auto val="1"/>
        <c:lblAlgn val="ctr"/>
        <c:lblOffset val="100"/>
        <c:noMultiLvlLbl val="0"/>
      </c:catAx>
      <c:valAx>
        <c:axId val="3150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issues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'evidence types'!$B$1</c:f>
              <c:strCache>
                <c:ptCount val="1"/>
                <c:pt idx="0">
                  <c:v># of Issues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'evidence types'!$A$2:$A$11</c:f>
              <c:strCache>
                <c:ptCount val="10"/>
                <c:pt idx="0">
                  <c:v>Javadoc problem</c:v>
                </c:pt>
                <c:pt idx="1">
                  <c:v>Inadequate exception type</c:v>
                </c:pt>
                <c:pt idx="2">
                  <c:v>API conformance</c:v>
                </c:pt>
                <c:pt idx="3">
                  <c:v>Imprecise error message</c:v>
                </c:pt>
                <c:pt idx="4">
                  <c:v>Catch and ignore</c:v>
                </c:pt>
                <c:pt idx="5">
                  <c:v>Destructive Wrapping</c:v>
                </c:pt>
                <c:pt idx="6">
                  <c:v>Catch Exception</c:v>
                </c:pt>
                <c:pt idx="7">
                  <c:v>Log and return</c:v>
                </c:pt>
                <c:pt idx="8">
                  <c:v>Throwing Exception</c:v>
                </c:pt>
                <c:pt idx="9">
                  <c:v>Others</c:v>
                </c:pt>
              </c:strCache>
            </c:strRef>
          </c:cat>
          <c:val>
            <c:numRef>
              <c:f>'evidence types'!$B$2:$B$11</c:f>
              <c:numCache>
                <c:formatCode>General</c:formatCode>
                <c:ptCount val="10"/>
                <c:pt idx="0">
                  <c:v>43</c:v>
                </c:pt>
                <c:pt idx="1">
                  <c:v>27</c:v>
                </c:pt>
                <c:pt idx="2">
                  <c:v>23</c:v>
                </c:pt>
                <c:pt idx="3">
                  <c:v>11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315008432"/>
        <c:axId val="315009216"/>
      </c:barChart>
      <c:catAx>
        <c:axId val="31500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9216"/>
        <c:crosses val="autoZero"/>
        <c:auto val="1"/>
        <c:lblAlgn val="ctr"/>
        <c:lblOffset val="100"/>
        <c:noMultiLvlLbl val="0"/>
      </c:catAx>
      <c:valAx>
        <c:axId val="315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0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521074</xdr:colOff>
      <xdr:row>3</xdr:row>
      <xdr:rowOff>201706</xdr:rowOff>
    </xdr:from>
    <xdr:to>
      <xdr:col>17</xdr:col>
      <xdr:colOff>252133</xdr:colOff>
      <xdr:row>16</xdr:row>
      <xdr:rowOff>110937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352983</xdr:colOff>
      <xdr:row>8</xdr:row>
      <xdr:rowOff>158003</xdr:rowOff>
    </xdr:from>
    <xdr:to>
      <xdr:col>13</xdr:col>
      <xdr:colOff>437029</xdr:colOff>
      <xdr:row>22</xdr:row>
      <xdr:rowOff>189380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67235</xdr:colOff>
      <xdr:row>8</xdr:row>
      <xdr:rowOff>90765</xdr:rowOff>
    </xdr:from>
    <xdr:to>
      <xdr:col>21</xdr:col>
      <xdr:colOff>403412</xdr:colOff>
      <xdr:row>22</xdr:row>
      <xdr:rowOff>134469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291353</xdr:colOff>
      <xdr:row>23</xdr:row>
      <xdr:rowOff>146796</xdr:rowOff>
    </xdr:from>
    <xdr:to>
      <xdr:col>13</xdr:col>
      <xdr:colOff>437029</xdr:colOff>
      <xdr:row>37</xdr:row>
      <xdr:rowOff>133349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616323</xdr:colOff>
      <xdr:row>23</xdr:row>
      <xdr:rowOff>113179</xdr:rowOff>
    </xdr:from>
    <xdr:to>
      <xdr:col>16</xdr:col>
      <xdr:colOff>504265</xdr:colOff>
      <xdr:row>38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537882</xdr:colOff>
      <xdr:row>34</xdr:row>
      <xdr:rowOff>23532</xdr:rowOff>
    </xdr:from>
    <xdr:to>
      <xdr:col>8</xdr:col>
      <xdr:colOff>168088</xdr:colOff>
      <xdr:row>48</xdr:row>
      <xdr:rowOff>99732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252129</xdr:colOff>
      <xdr:row>1</xdr:row>
      <xdr:rowOff>113179</xdr:rowOff>
    </xdr:from>
    <xdr:to>
      <xdr:col>16</xdr:col>
      <xdr:colOff>280145</xdr:colOff>
      <xdr:row>18</xdr:row>
      <xdr:rowOff>159124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8"/>
  <sheetViews>
    <sheetView zoomScale="85" zoomScaleNormal="85" workbookViewId="0">
      <selection activeCell="A11" sqref="A11"/>
    </sheetView>
  </sheetViews>
  <sheetFormatPr defaultRowHeight="15" x14ac:dyDescent="0.25"/>
  <cols>
    <col min="1" max="1" width="38.140625" customWidth="1"/>
    <col min="2" max="2" width="66.85546875" customWidth="1"/>
  </cols>
  <sheetData>
    <row r="1" spans="1:16384" ht="18.75" x14ac:dyDescent="0.3">
      <c r="A1" s="14" t="s">
        <v>0</v>
      </c>
      <c r="B1" s="14" t="s">
        <v>1</v>
      </c>
    </row>
    <row r="2" spans="1:16384" ht="30" x14ac:dyDescent="0.25">
      <c r="A2" s="3" t="s">
        <v>2</v>
      </c>
      <c r="B2" s="2" t="s">
        <v>4</v>
      </c>
    </row>
    <row r="3" spans="1:16384" ht="30" customHeight="1" x14ac:dyDescent="0.25">
      <c r="A3" s="3" t="s">
        <v>3</v>
      </c>
      <c r="B3" s="3" t="s">
        <v>5</v>
      </c>
    </row>
    <row r="4" spans="1:16384" ht="30" customHeight="1" x14ac:dyDescent="0.25">
      <c r="A4" s="3" t="s">
        <v>21</v>
      </c>
      <c r="B4" s="3" t="s">
        <v>6</v>
      </c>
    </row>
    <row r="5" spans="1:16384" ht="30" customHeight="1" x14ac:dyDescent="0.25">
      <c r="A5" s="3" t="s">
        <v>22</v>
      </c>
      <c r="B5" s="3" t="s">
        <v>7</v>
      </c>
    </row>
    <row r="6" spans="1:16384" ht="30" customHeight="1" x14ac:dyDescent="0.25">
      <c r="A6" s="3" t="s">
        <v>23</v>
      </c>
      <c r="B6" s="3" t="s">
        <v>8</v>
      </c>
    </row>
    <row r="7" spans="1:16384" ht="30" customHeight="1" x14ac:dyDescent="0.25">
      <c r="A7" s="3" t="s">
        <v>24</v>
      </c>
      <c r="B7" s="3" t="s">
        <v>9</v>
      </c>
    </row>
    <row r="8" spans="1:16384" ht="30" customHeight="1" x14ac:dyDescent="0.25">
      <c r="A8" s="3" t="s">
        <v>25</v>
      </c>
      <c r="B8" s="3" t="s">
        <v>5</v>
      </c>
    </row>
    <row r="9" spans="1:16384" ht="18.75" customHeight="1" x14ac:dyDescent="0.3">
      <c r="A9" s="14" t="s">
        <v>0</v>
      </c>
      <c r="B9" s="14" t="s">
        <v>1</v>
      </c>
    </row>
    <row r="10" spans="1:16384" ht="30" customHeight="1" x14ac:dyDescent="0.25">
      <c r="A10" s="15" t="s">
        <v>36</v>
      </c>
      <c r="B10" s="15" t="s">
        <v>36</v>
      </c>
    </row>
    <row r="11" spans="1:16384" ht="30" customHeight="1" x14ac:dyDescent="0.25">
      <c r="A11" s="3" t="s">
        <v>26</v>
      </c>
      <c r="B11" s="3" t="s">
        <v>10</v>
      </c>
    </row>
    <row r="12" spans="1:16384" ht="30" customHeight="1" x14ac:dyDescent="0.25">
      <c r="A12" s="3" t="s">
        <v>65</v>
      </c>
      <c r="B12" s="3" t="s">
        <v>5</v>
      </c>
    </row>
    <row r="13" spans="1:16384" ht="30" customHeight="1" x14ac:dyDescent="0.25">
      <c r="A13" s="3" t="s">
        <v>27</v>
      </c>
      <c r="B13" s="3" t="s">
        <v>5</v>
      </c>
    </row>
    <row r="14" spans="1:16384" ht="30" customHeight="1" x14ac:dyDescent="0.25">
      <c r="A14" s="3" t="s">
        <v>28</v>
      </c>
      <c r="B14" s="3" t="s">
        <v>11</v>
      </c>
    </row>
    <row r="15" spans="1:16384" ht="30" customHeight="1" x14ac:dyDescent="0.25">
      <c r="A15" s="3" t="s">
        <v>29</v>
      </c>
      <c r="B15" s="3" t="s">
        <v>29</v>
      </c>
    </row>
    <row r="16" spans="1:16384" ht="30" customHeight="1" x14ac:dyDescent="0.25">
      <c r="A16" s="3" t="s">
        <v>30</v>
      </c>
      <c r="B16" s="3" t="s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spans="1:16384" ht="30" customHeight="1" x14ac:dyDescent="0.25">
      <c r="A17" s="3" t="s">
        <v>31</v>
      </c>
      <c r="B17" s="3" t="s">
        <v>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spans="1:16384" ht="30" customHeight="1" x14ac:dyDescent="0.25">
      <c r="A18" s="4" t="s">
        <v>32</v>
      </c>
      <c r="B18" s="4" t="s">
        <v>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5" zoomScaleNormal="85" workbookViewId="0">
      <selection activeCell="B11" sqref="B11"/>
    </sheetView>
  </sheetViews>
  <sheetFormatPr defaultRowHeight="15" x14ac:dyDescent="0.25"/>
  <cols>
    <col min="1" max="1" width="25.42578125" customWidth="1"/>
    <col min="2" max="2" width="64" customWidth="1"/>
    <col min="3" max="3" width="15.42578125" customWidth="1"/>
    <col min="4" max="4" width="13.5703125" customWidth="1"/>
    <col min="5" max="5" width="12.85546875" customWidth="1"/>
    <col min="6" max="6" width="17.7109375" customWidth="1"/>
  </cols>
  <sheetData>
    <row r="1" spans="1:6" ht="31.5" x14ac:dyDescent="0.25">
      <c r="A1" s="37" t="s">
        <v>12</v>
      </c>
      <c r="B1" s="37" t="s">
        <v>1</v>
      </c>
      <c r="C1" s="38" t="s">
        <v>79</v>
      </c>
      <c r="D1" s="37" t="s">
        <v>77</v>
      </c>
      <c r="E1" s="37" t="s">
        <v>78</v>
      </c>
      <c r="F1" s="39" t="s">
        <v>87</v>
      </c>
    </row>
    <row r="2" spans="1:6" ht="30" x14ac:dyDescent="0.25">
      <c r="A2" s="5" t="s">
        <v>70</v>
      </c>
      <c r="B2" s="34" t="s">
        <v>80</v>
      </c>
      <c r="C2" s="29">
        <f>E2*100/D2</f>
        <v>426.5625</v>
      </c>
      <c r="D2" s="5">
        <v>64</v>
      </c>
      <c r="E2" s="5">
        <v>273</v>
      </c>
      <c r="F2" s="5" t="s">
        <v>88</v>
      </c>
    </row>
    <row r="3" spans="1:6" x14ac:dyDescent="0.25">
      <c r="A3" s="5" t="s">
        <v>71</v>
      </c>
      <c r="B3" s="34" t="s">
        <v>81</v>
      </c>
      <c r="C3" s="29">
        <f t="shared" ref="C3:C8" si="0">E3*100/D3</f>
        <v>153.57142857142858</v>
      </c>
      <c r="D3" s="5">
        <v>56</v>
      </c>
      <c r="E3" s="5">
        <v>86</v>
      </c>
      <c r="F3" s="5" t="s">
        <v>88</v>
      </c>
    </row>
    <row r="4" spans="1:6" x14ac:dyDescent="0.25">
      <c r="A4" s="5" t="s">
        <v>72</v>
      </c>
      <c r="B4" s="34" t="s">
        <v>82</v>
      </c>
      <c r="C4" s="29">
        <f t="shared" si="0"/>
        <v>48.648648648648646</v>
      </c>
      <c r="D4" s="5">
        <v>37</v>
      </c>
      <c r="E4" s="5">
        <v>18</v>
      </c>
      <c r="F4" s="5" t="s">
        <v>88</v>
      </c>
    </row>
    <row r="5" spans="1:6" ht="30" x14ac:dyDescent="0.25">
      <c r="A5" s="5" t="s">
        <v>73</v>
      </c>
      <c r="B5" s="34" t="s">
        <v>83</v>
      </c>
      <c r="C5" s="29">
        <f t="shared" si="0"/>
        <v>259.375</v>
      </c>
      <c r="D5" s="5">
        <v>32</v>
      </c>
      <c r="E5" s="5">
        <v>83</v>
      </c>
      <c r="F5" s="5" t="s">
        <v>88</v>
      </c>
    </row>
    <row r="6" spans="1:6" ht="30" x14ac:dyDescent="0.25">
      <c r="A6" s="5" t="s">
        <v>74</v>
      </c>
      <c r="B6" s="34" t="s">
        <v>84</v>
      </c>
      <c r="C6" s="29">
        <f t="shared" si="0"/>
        <v>736.36363636363637</v>
      </c>
      <c r="D6" s="5">
        <v>11</v>
      </c>
      <c r="E6" s="5">
        <v>81</v>
      </c>
      <c r="F6" s="5" t="s">
        <v>89</v>
      </c>
    </row>
    <row r="7" spans="1:6" x14ac:dyDescent="0.25">
      <c r="A7" s="5" t="s">
        <v>75</v>
      </c>
      <c r="B7" s="34" t="s">
        <v>85</v>
      </c>
      <c r="C7" s="29">
        <f t="shared" si="0"/>
        <v>484.09090909090907</v>
      </c>
      <c r="D7" s="5">
        <v>44</v>
      </c>
      <c r="E7" s="5">
        <v>213</v>
      </c>
      <c r="F7" s="5" t="s">
        <v>88</v>
      </c>
    </row>
    <row r="8" spans="1:6" ht="30" x14ac:dyDescent="0.25">
      <c r="A8" s="6" t="s">
        <v>76</v>
      </c>
      <c r="B8" s="35" t="s">
        <v>86</v>
      </c>
      <c r="C8" s="36">
        <f t="shared" si="0"/>
        <v>675</v>
      </c>
      <c r="D8" s="6">
        <v>4</v>
      </c>
      <c r="E8" s="6">
        <v>27</v>
      </c>
      <c r="F8" s="6" t="s">
        <v>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85" zoomScaleNormal="85" workbookViewId="0">
      <selection activeCell="J3" sqref="J3"/>
    </sheetView>
  </sheetViews>
  <sheetFormatPr defaultRowHeight="15" x14ac:dyDescent="0.25"/>
  <cols>
    <col min="1" max="1" width="47" customWidth="1"/>
    <col min="9" max="9" width="13.28515625" customWidth="1"/>
  </cols>
  <sheetData>
    <row r="1" spans="1:9" ht="18.75" x14ac:dyDescent="0.3">
      <c r="A1" s="40" t="s">
        <v>12</v>
      </c>
      <c r="B1" s="40"/>
      <c r="C1" s="40"/>
      <c r="D1" s="40"/>
      <c r="E1" s="40"/>
      <c r="F1" s="40"/>
      <c r="G1" s="40"/>
      <c r="H1" s="40"/>
    </row>
    <row r="2" spans="1:9" ht="20.100000000000001" customHeight="1" x14ac:dyDescent="0.25">
      <c r="A2" s="1" t="s">
        <v>0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1" t="s">
        <v>56</v>
      </c>
      <c r="I2" s="7" t="s">
        <v>20</v>
      </c>
    </row>
    <row r="3" spans="1:9" ht="20.100000000000001" customHeight="1" x14ac:dyDescent="0.25">
      <c r="A3" s="3" t="s">
        <v>2</v>
      </c>
      <c r="B3" s="5">
        <v>2</v>
      </c>
      <c r="C3" s="5">
        <v>13</v>
      </c>
      <c r="D3" s="5">
        <v>4</v>
      </c>
      <c r="E3" s="5">
        <v>3</v>
      </c>
      <c r="F3" s="5"/>
      <c r="G3" s="5"/>
      <c r="H3" s="5">
        <v>1</v>
      </c>
      <c r="I3" s="5">
        <f t="shared" ref="I3:I18" si="0">SUM(B3:H3)</f>
        <v>23</v>
      </c>
    </row>
    <row r="4" spans="1:9" ht="20.100000000000001" customHeight="1" x14ac:dyDescent="0.25">
      <c r="A4" s="3" t="s">
        <v>3</v>
      </c>
      <c r="B4" s="5">
        <v>1</v>
      </c>
      <c r="C4" s="5">
        <v>2</v>
      </c>
      <c r="D4" s="5">
        <v>2</v>
      </c>
      <c r="E4" s="5"/>
      <c r="F4" s="5"/>
      <c r="G4" s="5"/>
      <c r="H4" s="5"/>
      <c r="I4" s="5">
        <f t="shared" si="0"/>
        <v>5</v>
      </c>
    </row>
    <row r="5" spans="1:9" ht="20.100000000000001" customHeight="1" x14ac:dyDescent="0.25">
      <c r="A5" s="3" t="s">
        <v>21</v>
      </c>
      <c r="B5" s="5">
        <v>16</v>
      </c>
      <c r="C5" s="5">
        <v>14</v>
      </c>
      <c r="D5" s="5">
        <v>3</v>
      </c>
      <c r="E5" s="5">
        <v>6</v>
      </c>
      <c r="F5" s="5"/>
      <c r="G5" s="5">
        <v>1</v>
      </c>
      <c r="H5" s="5">
        <v>3</v>
      </c>
      <c r="I5" s="5">
        <f t="shared" si="0"/>
        <v>43</v>
      </c>
    </row>
    <row r="6" spans="1:9" ht="20.100000000000001" customHeight="1" x14ac:dyDescent="0.25">
      <c r="A6" s="3" t="s">
        <v>22</v>
      </c>
      <c r="B6" s="5">
        <v>2</v>
      </c>
      <c r="C6" s="5">
        <v>4</v>
      </c>
      <c r="D6" s="5">
        <v>1</v>
      </c>
      <c r="E6" s="5">
        <v>3</v>
      </c>
      <c r="F6" s="5">
        <v>1</v>
      </c>
      <c r="G6" s="5"/>
      <c r="H6" s="5"/>
      <c r="I6" s="5">
        <f t="shared" si="0"/>
        <v>11</v>
      </c>
    </row>
    <row r="7" spans="1:9" ht="20.100000000000001" customHeight="1" x14ac:dyDescent="0.25">
      <c r="A7" s="3" t="s">
        <v>23</v>
      </c>
      <c r="B7" s="5">
        <v>1</v>
      </c>
      <c r="C7" s="5"/>
      <c r="D7" s="5"/>
      <c r="E7" s="5"/>
      <c r="F7" s="5"/>
      <c r="G7" s="5"/>
      <c r="H7" s="5"/>
      <c r="I7" s="5">
        <f t="shared" si="0"/>
        <v>1</v>
      </c>
    </row>
    <row r="8" spans="1:9" ht="20.100000000000001" customHeight="1" x14ac:dyDescent="0.25">
      <c r="A8" s="3" t="s">
        <v>24</v>
      </c>
      <c r="B8" s="5"/>
      <c r="C8" s="5">
        <v>12</v>
      </c>
      <c r="D8" s="5">
        <v>2</v>
      </c>
      <c r="E8" s="5">
        <v>3</v>
      </c>
      <c r="F8" s="5"/>
      <c r="G8" s="5">
        <v>4</v>
      </c>
      <c r="H8" s="5">
        <v>6</v>
      </c>
      <c r="I8" s="5">
        <f t="shared" si="0"/>
        <v>27</v>
      </c>
    </row>
    <row r="9" spans="1:9" ht="20.100000000000001" customHeight="1" x14ac:dyDescent="0.25">
      <c r="A9" s="3" t="s">
        <v>25</v>
      </c>
      <c r="B9" s="5"/>
      <c r="C9" s="5">
        <v>2</v>
      </c>
      <c r="D9" s="5"/>
      <c r="E9" s="5">
        <v>2</v>
      </c>
      <c r="F9" s="5"/>
      <c r="G9" s="5"/>
      <c r="H9" s="5">
        <v>1</v>
      </c>
      <c r="I9" s="5">
        <f t="shared" si="0"/>
        <v>5</v>
      </c>
    </row>
    <row r="10" spans="1:9" ht="20.100000000000001" customHeight="1" x14ac:dyDescent="0.25">
      <c r="A10" s="3" t="s">
        <v>26</v>
      </c>
      <c r="B10" s="5"/>
      <c r="C10" s="5">
        <v>1</v>
      </c>
      <c r="D10" s="5"/>
      <c r="E10" s="5"/>
      <c r="F10" s="5"/>
      <c r="G10" s="5"/>
      <c r="H10" s="5"/>
      <c r="I10" s="5">
        <f t="shared" si="0"/>
        <v>1</v>
      </c>
    </row>
    <row r="11" spans="1:9" ht="20.100000000000001" customHeight="1" x14ac:dyDescent="0.25">
      <c r="A11" s="3" t="s">
        <v>65</v>
      </c>
      <c r="B11" s="5"/>
      <c r="C11" s="5">
        <v>1</v>
      </c>
      <c r="D11" s="5"/>
      <c r="E11" s="5">
        <v>6</v>
      </c>
      <c r="F11" s="5"/>
      <c r="G11" s="5">
        <v>1</v>
      </c>
      <c r="H11" s="5"/>
      <c r="I11" s="5">
        <f t="shared" si="0"/>
        <v>8</v>
      </c>
    </row>
    <row r="12" spans="1:9" ht="20.100000000000001" customHeight="1" x14ac:dyDescent="0.25">
      <c r="A12" s="3" t="s">
        <v>27</v>
      </c>
      <c r="B12" s="5"/>
      <c r="C12" s="5"/>
      <c r="D12" s="5"/>
      <c r="E12" s="5">
        <v>2</v>
      </c>
      <c r="F12" s="5"/>
      <c r="G12" s="5"/>
      <c r="H12" s="5"/>
      <c r="I12" s="5">
        <f t="shared" si="0"/>
        <v>2</v>
      </c>
    </row>
    <row r="13" spans="1:9" ht="20.100000000000001" customHeight="1" x14ac:dyDescent="0.25">
      <c r="A13" s="3" t="s">
        <v>28</v>
      </c>
      <c r="B13" s="5"/>
      <c r="C13" s="5"/>
      <c r="D13" s="5"/>
      <c r="E13" s="5">
        <v>1</v>
      </c>
      <c r="F13" s="5"/>
      <c r="G13" s="5"/>
      <c r="H13" s="5"/>
      <c r="I13" s="5">
        <f t="shared" si="0"/>
        <v>1</v>
      </c>
    </row>
    <row r="14" spans="1:9" ht="20.100000000000001" customHeight="1" x14ac:dyDescent="0.25">
      <c r="A14" s="3" t="s">
        <v>29</v>
      </c>
      <c r="B14" s="5"/>
      <c r="C14" s="5"/>
      <c r="D14" s="5"/>
      <c r="E14" s="5">
        <v>2</v>
      </c>
      <c r="F14" s="5"/>
      <c r="G14" s="5"/>
      <c r="H14" s="5"/>
      <c r="I14" s="5">
        <f t="shared" si="0"/>
        <v>2</v>
      </c>
    </row>
    <row r="15" spans="1:9" ht="20.100000000000001" customHeight="1" x14ac:dyDescent="0.25">
      <c r="A15" s="3" t="s">
        <v>30</v>
      </c>
      <c r="B15" s="5"/>
      <c r="C15" s="5"/>
      <c r="D15" s="5"/>
      <c r="E15" s="5">
        <v>1</v>
      </c>
      <c r="F15" s="5"/>
      <c r="G15" s="5"/>
      <c r="H15" s="5"/>
      <c r="I15" s="5">
        <f t="shared" si="0"/>
        <v>1</v>
      </c>
    </row>
    <row r="16" spans="1:9" ht="20.100000000000001" customHeight="1" x14ac:dyDescent="0.25">
      <c r="A16" s="3" t="s">
        <v>31</v>
      </c>
      <c r="B16" s="5"/>
      <c r="C16" s="5"/>
      <c r="D16" s="5"/>
      <c r="E16" s="5">
        <v>1</v>
      </c>
      <c r="F16" s="5"/>
      <c r="G16" s="5">
        <v>1</v>
      </c>
      <c r="H16" s="5"/>
      <c r="I16" s="5">
        <f t="shared" si="0"/>
        <v>2</v>
      </c>
    </row>
    <row r="17" spans="1:9" ht="20.100000000000001" customHeight="1" x14ac:dyDescent="0.25">
      <c r="A17" s="4" t="s">
        <v>32</v>
      </c>
      <c r="B17" s="6"/>
      <c r="C17" s="6">
        <v>1</v>
      </c>
      <c r="D17" s="6"/>
      <c r="E17" s="6"/>
      <c r="F17" s="6"/>
      <c r="G17" s="6">
        <v>1</v>
      </c>
      <c r="H17" s="6"/>
      <c r="I17" s="6">
        <f t="shared" si="0"/>
        <v>2</v>
      </c>
    </row>
    <row r="18" spans="1:9" ht="20.100000000000001" customHeight="1" x14ac:dyDescent="0.25">
      <c r="A18" s="8" t="s">
        <v>44</v>
      </c>
      <c r="B18" s="5">
        <f>SUM(B3:B17)</f>
        <v>22</v>
      </c>
      <c r="C18" s="5">
        <f t="shared" ref="C18:H18" si="1">SUM(C3:C17)</f>
        <v>50</v>
      </c>
      <c r="D18" s="5">
        <f t="shared" si="1"/>
        <v>12</v>
      </c>
      <c r="E18" s="5">
        <f t="shared" si="1"/>
        <v>30</v>
      </c>
      <c r="F18" s="5">
        <f t="shared" si="1"/>
        <v>1</v>
      </c>
      <c r="G18" s="5">
        <f t="shared" si="1"/>
        <v>8</v>
      </c>
      <c r="H18" s="5">
        <f t="shared" si="1"/>
        <v>11</v>
      </c>
      <c r="I18" s="30">
        <f t="shared" si="0"/>
        <v>134</v>
      </c>
    </row>
    <row r="19" spans="1:9" ht="20.100000000000001" customHeight="1" x14ac:dyDescent="0.25">
      <c r="A19" s="8" t="s">
        <v>45</v>
      </c>
      <c r="B19" s="23">
        <f t="shared" ref="B19:H19" si="2">B25-B18</f>
        <v>40</v>
      </c>
      <c r="C19" s="23">
        <f t="shared" si="2"/>
        <v>104</v>
      </c>
      <c r="D19" s="23">
        <f t="shared" si="2"/>
        <v>9</v>
      </c>
      <c r="E19" s="23">
        <f t="shared" si="2"/>
        <v>248</v>
      </c>
      <c r="F19" s="23">
        <f t="shared" si="2"/>
        <v>15</v>
      </c>
      <c r="G19" s="23">
        <f t="shared" si="2"/>
        <v>36</v>
      </c>
      <c r="H19" s="23">
        <f t="shared" si="2"/>
        <v>61</v>
      </c>
      <c r="I19" s="30">
        <f t="shared" ref="I19:I25" si="3">SUM(B19:H19)</f>
        <v>513</v>
      </c>
    </row>
    <row r="20" spans="1:9" ht="20.100000000000001" customHeight="1" x14ac:dyDescent="0.25">
      <c r="A20" s="8" t="s">
        <v>46</v>
      </c>
      <c r="B20" s="29">
        <f t="shared" ref="B20:H20" si="4">B18*100/B25</f>
        <v>35.483870967741936</v>
      </c>
      <c r="C20" s="29">
        <f t="shared" si="4"/>
        <v>32.467532467532465</v>
      </c>
      <c r="D20" s="29">
        <f t="shared" si="4"/>
        <v>57.142857142857146</v>
      </c>
      <c r="E20" s="29">
        <f t="shared" si="4"/>
        <v>10.791366906474821</v>
      </c>
      <c r="F20" s="29">
        <f t="shared" si="4"/>
        <v>6.25</v>
      </c>
      <c r="G20" s="29">
        <f t="shared" si="4"/>
        <v>18.181818181818183</v>
      </c>
      <c r="H20" s="29">
        <f t="shared" si="4"/>
        <v>15.277777777777779</v>
      </c>
      <c r="I20" s="31">
        <f t="shared" si="3"/>
        <v>175.59522344420233</v>
      </c>
    </row>
    <row r="21" spans="1:9" ht="20.100000000000001" customHeight="1" x14ac:dyDescent="0.25">
      <c r="A21" s="8" t="s">
        <v>47</v>
      </c>
      <c r="B21" s="29">
        <f t="shared" ref="B21:H21" si="5">B19*100/B25</f>
        <v>64.516129032258064</v>
      </c>
      <c r="C21" s="29">
        <f t="shared" si="5"/>
        <v>67.532467532467535</v>
      </c>
      <c r="D21" s="29">
        <f t="shared" si="5"/>
        <v>42.857142857142854</v>
      </c>
      <c r="E21" s="29">
        <f t="shared" si="5"/>
        <v>89.208633093525179</v>
      </c>
      <c r="F21" s="29">
        <f t="shared" si="5"/>
        <v>93.75</v>
      </c>
      <c r="G21" s="29">
        <f t="shared" si="5"/>
        <v>81.818181818181813</v>
      </c>
      <c r="H21" s="29">
        <f t="shared" si="5"/>
        <v>84.722222222222229</v>
      </c>
      <c r="I21" s="31">
        <f t="shared" si="3"/>
        <v>524.40477655579764</v>
      </c>
    </row>
    <row r="22" spans="1:9" ht="20.100000000000001" customHeight="1" x14ac:dyDescent="0.25">
      <c r="A22" s="8" t="s">
        <v>48</v>
      </c>
      <c r="B22" s="29">
        <f>B18/B25*100</f>
        <v>35.483870967741936</v>
      </c>
      <c r="C22" s="29">
        <f t="shared" ref="C22:H22" si="6">C18/C25*100</f>
        <v>32.467532467532465</v>
      </c>
      <c r="D22" s="29">
        <f t="shared" si="6"/>
        <v>57.142857142857139</v>
      </c>
      <c r="E22" s="29">
        <f t="shared" si="6"/>
        <v>10.791366906474821</v>
      </c>
      <c r="F22" s="29">
        <f t="shared" si="6"/>
        <v>6.25</v>
      </c>
      <c r="G22" s="29">
        <f t="shared" si="6"/>
        <v>18.181818181818183</v>
      </c>
      <c r="H22" s="29">
        <f t="shared" si="6"/>
        <v>15.277777777777779</v>
      </c>
      <c r="I22" s="31">
        <f>I18/I25*100</f>
        <v>20.710973724884081</v>
      </c>
    </row>
    <row r="23" spans="1:9" ht="20.100000000000001" customHeight="1" x14ac:dyDescent="0.25">
      <c r="A23" s="8" t="s">
        <v>49</v>
      </c>
      <c r="B23" s="29">
        <f>B19/B25*100</f>
        <v>64.516129032258064</v>
      </c>
      <c r="C23" s="29">
        <f t="shared" ref="C23:H23" si="7">C19/C25*100</f>
        <v>67.532467532467535</v>
      </c>
      <c r="D23" s="29">
        <f t="shared" si="7"/>
        <v>42.857142857142854</v>
      </c>
      <c r="E23" s="29">
        <f t="shared" si="7"/>
        <v>89.208633093525179</v>
      </c>
      <c r="F23" s="29">
        <f t="shared" si="7"/>
        <v>93.75</v>
      </c>
      <c r="G23" s="29">
        <f t="shared" si="7"/>
        <v>81.818181818181827</v>
      </c>
      <c r="H23" s="29">
        <f t="shared" si="7"/>
        <v>84.722222222222214</v>
      </c>
      <c r="I23" s="31">
        <f>I19/I25*100</f>
        <v>79.289026275115916</v>
      </c>
    </row>
    <row r="24" spans="1:9" ht="20.100000000000001" customHeight="1" x14ac:dyDescent="0.25">
      <c r="A24" s="13" t="s">
        <v>35</v>
      </c>
      <c r="B24" s="9">
        <v>85</v>
      </c>
      <c r="C24" s="9">
        <v>197</v>
      </c>
      <c r="D24" s="9">
        <v>24</v>
      </c>
      <c r="E24" s="9">
        <f>47+261</f>
        <v>308</v>
      </c>
      <c r="F24" s="9">
        <v>18</v>
      </c>
      <c r="G24" s="9">
        <f>4+40</f>
        <v>44</v>
      </c>
      <c r="H24" s="9">
        <v>72</v>
      </c>
      <c r="I24" s="30">
        <f t="shared" si="3"/>
        <v>748</v>
      </c>
    </row>
    <row r="25" spans="1:9" ht="53.25" customHeight="1" x14ac:dyDescent="0.25">
      <c r="A25" s="12" t="s">
        <v>34</v>
      </c>
      <c r="B25" s="9">
        <v>62</v>
      </c>
      <c r="C25" s="9">
        <v>154</v>
      </c>
      <c r="D25" s="9">
        <v>21</v>
      </c>
      <c r="E25" s="9">
        <f>47+231</f>
        <v>278</v>
      </c>
      <c r="F25" s="9">
        <v>16</v>
      </c>
      <c r="G25" s="9">
        <f>4+40</f>
        <v>44</v>
      </c>
      <c r="H25" s="9">
        <v>72</v>
      </c>
      <c r="I25" s="30">
        <f t="shared" si="3"/>
        <v>647</v>
      </c>
    </row>
    <row r="26" spans="1:9" x14ac:dyDescent="0.25">
      <c r="A26" s="11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7" zoomScale="85" zoomScaleNormal="85" workbookViewId="0">
      <selection activeCell="I5" sqref="I5"/>
    </sheetView>
  </sheetViews>
  <sheetFormatPr defaultRowHeight="15" x14ac:dyDescent="0.25"/>
  <cols>
    <col min="1" max="1" width="47" customWidth="1"/>
    <col min="9" max="9" width="13.28515625" customWidth="1"/>
  </cols>
  <sheetData>
    <row r="1" spans="1:9" ht="18.75" x14ac:dyDescent="0.3">
      <c r="A1" s="40" t="s">
        <v>12</v>
      </c>
      <c r="B1" s="40"/>
      <c r="C1" s="40"/>
      <c r="D1" s="40"/>
      <c r="E1" s="40"/>
      <c r="F1" s="40"/>
      <c r="G1" s="40"/>
      <c r="H1" s="40"/>
    </row>
    <row r="2" spans="1:9" ht="20.100000000000001" customHeight="1" x14ac:dyDescent="0.25">
      <c r="A2" s="1" t="s">
        <v>0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1" t="s">
        <v>56</v>
      </c>
      <c r="I2" s="7" t="s">
        <v>20</v>
      </c>
    </row>
    <row r="3" spans="1:9" ht="20.100000000000001" customHeight="1" x14ac:dyDescent="0.25">
      <c r="A3" s="3" t="s">
        <v>2</v>
      </c>
      <c r="B3" s="5">
        <v>2</v>
      </c>
      <c r="C3" s="5">
        <v>13</v>
      </c>
      <c r="D3" s="5">
        <v>4</v>
      </c>
      <c r="E3" s="5">
        <v>3</v>
      </c>
      <c r="F3" s="5"/>
      <c r="G3" s="5"/>
      <c r="H3" s="5">
        <v>1</v>
      </c>
      <c r="I3" s="5">
        <f t="shared" ref="I3:I18" si="0">SUM(B3:H3)</f>
        <v>23</v>
      </c>
    </row>
    <row r="4" spans="1:9" ht="20.100000000000001" customHeight="1" x14ac:dyDescent="0.25">
      <c r="A4" s="3" t="s">
        <v>3</v>
      </c>
      <c r="B4" s="5">
        <v>1</v>
      </c>
      <c r="C4" s="5">
        <v>2</v>
      </c>
      <c r="D4" s="5">
        <v>2</v>
      </c>
      <c r="E4" s="5"/>
      <c r="F4" s="5"/>
      <c r="G4" s="5"/>
      <c r="H4" s="5"/>
      <c r="I4" s="5">
        <f t="shared" si="0"/>
        <v>5</v>
      </c>
    </row>
    <row r="5" spans="1:9" ht="20.100000000000001" customHeight="1" x14ac:dyDescent="0.25">
      <c r="A5" s="3" t="s">
        <v>21</v>
      </c>
      <c r="B5" s="5">
        <v>16</v>
      </c>
      <c r="C5" s="5">
        <v>14</v>
      </c>
      <c r="D5" s="5">
        <v>3</v>
      </c>
      <c r="E5" s="5">
        <v>6</v>
      </c>
      <c r="F5" s="5"/>
      <c r="G5" s="5">
        <v>1</v>
      </c>
      <c r="H5" s="5">
        <v>3</v>
      </c>
      <c r="I5" s="5">
        <f t="shared" si="0"/>
        <v>43</v>
      </c>
    </row>
    <row r="6" spans="1:9" ht="20.100000000000001" customHeight="1" x14ac:dyDescent="0.25">
      <c r="A6" s="3" t="s">
        <v>22</v>
      </c>
      <c r="B6" s="5">
        <v>2</v>
      </c>
      <c r="C6" s="5">
        <v>4</v>
      </c>
      <c r="D6" s="5">
        <v>1</v>
      </c>
      <c r="E6" s="5">
        <v>3</v>
      </c>
      <c r="F6" s="5">
        <v>1</v>
      </c>
      <c r="G6" s="5"/>
      <c r="H6" s="5"/>
      <c r="I6" s="5">
        <f t="shared" si="0"/>
        <v>11</v>
      </c>
    </row>
    <row r="7" spans="1:9" ht="20.100000000000001" customHeight="1" x14ac:dyDescent="0.25">
      <c r="A7" s="3" t="s">
        <v>23</v>
      </c>
      <c r="B7" s="5">
        <v>1</v>
      </c>
      <c r="C7" s="5"/>
      <c r="D7" s="5"/>
      <c r="E7" s="5"/>
      <c r="F7" s="5"/>
      <c r="G7" s="5"/>
      <c r="H7" s="5"/>
      <c r="I7" s="5">
        <f t="shared" si="0"/>
        <v>1</v>
      </c>
    </row>
    <row r="8" spans="1:9" ht="20.100000000000001" customHeight="1" x14ac:dyDescent="0.25">
      <c r="A8" s="3" t="s">
        <v>24</v>
      </c>
      <c r="B8" s="5"/>
      <c r="C8" s="5">
        <v>12</v>
      </c>
      <c r="D8" s="5">
        <v>2</v>
      </c>
      <c r="E8" s="5">
        <v>3</v>
      </c>
      <c r="F8" s="5"/>
      <c r="G8" s="5">
        <v>4</v>
      </c>
      <c r="H8" s="5">
        <v>6</v>
      </c>
      <c r="I8" s="5">
        <f t="shared" si="0"/>
        <v>27</v>
      </c>
    </row>
    <row r="9" spans="1:9" ht="20.100000000000001" customHeight="1" x14ac:dyDescent="0.25">
      <c r="A9" s="3" t="s">
        <v>25</v>
      </c>
      <c r="B9" s="5"/>
      <c r="C9" s="5">
        <v>2</v>
      </c>
      <c r="D9" s="5"/>
      <c r="E9" s="5">
        <v>2</v>
      </c>
      <c r="F9" s="5"/>
      <c r="G9" s="5"/>
      <c r="H9" s="5">
        <v>1</v>
      </c>
      <c r="I9" s="5">
        <f t="shared" si="0"/>
        <v>5</v>
      </c>
    </row>
    <row r="10" spans="1:9" ht="20.100000000000001" customHeight="1" x14ac:dyDescent="0.25">
      <c r="A10" s="3" t="s">
        <v>26</v>
      </c>
      <c r="B10" s="5"/>
      <c r="C10" s="5">
        <v>1</v>
      </c>
      <c r="D10" s="5"/>
      <c r="E10" s="5"/>
      <c r="F10" s="5"/>
      <c r="G10" s="5"/>
      <c r="H10" s="5"/>
      <c r="I10" s="5">
        <f t="shared" si="0"/>
        <v>1</v>
      </c>
    </row>
    <row r="11" spans="1:9" ht="20.100000000000001" customHeight="1" x14ac:dyDescent="0.25">
      <c r="A11" s="3" t="s">
        <v>65</v>
      </c>
      <c r="B11" s="5"/>
      <c r="C11" s="5">
        <v>1</v>
      </c>
      <c r="D11" s="5"/>
      <c r="E11" s="5">
        <v>6</v>
      </c>
      <c r="F11" s="5"/>
      <c r="G11" s="5">
        <v>1</v>
      </c>
      <c r="H11" s="5"/>
      <c r="I11" s="5">
        <f t="shared" si="0"/>
        <v>8</v>
      </c>
    </row>
    <row r="12" spans="1:9" ht="20.100000000000001" customHeight="1" x14ac:dyDescent="0.25">
      <c r="A12" s="3" t="s">
        <v>27</v>
      </c>
      <c r="B12" s="5"/>
      <c r="C12" s="5"/>
      <c r="D12" s="5"/>
      <c r="E12" s="5">
        <v>2</v>
      </c>
      <c r="F12" s="5"/>
      <c r="G12" s="5"/>
      <c r="H12" s="5"/>
      <c r="I12" s="5">
        <f t="shared" si="0"/>
        <v>2</v>
      </c>
    </row>
    <row r="13" spans="1:9" ht="20.100000000000001" customHeight="1" x14ac:dyDescent="0.25">
      <c r="A13" s="3" t="s">
        <v>28</v>
      </c>
      <c r="B13" s="5"/>
      <c r="C13" s="5"/>
      <c r="D13" s="5"/>
      <c r="E13" s="5">
        <v>1</v>
      </c>
      <c r="F13" s="5"/>
      <c r="G13" s="5"/>
      <c r="H13" s="5"/>
      <c r="I13" s="5">
        <f t="shared" si="0"/>
        <v>1</v>
      </c>
    </row>
    <row r="14" spans="1:9" ht="20.100000000000001" customHeight="1" x14ac:dyDescent="0.25">
      <c r="A14" s="3" t="s">
        <v>29</v>
      </c>
      <c r="B14" s="5"/>
      <c r="C14" s="5"/>
      <c r="D14" s="5"/>
      <c r="E14" s="5">
        <v>2</v>
      </c>
      <c r="F14" s="5"/>
      <c r="G14" s="5"/>
      <c r="H14" s="5"/>
      <c r="I14" s="5">
        <f t="shared" si="0"/>
        <v>2</v>
      </c>
    </row>
    <row r="15" spans="1:9" ht="20.100000000000001" customHeight="1" x14ac:dyDescent="0.25">
      <c r="A15" s="3" t="s">
        <v>30</v>
      </c>
      <c r="B15" s="5"/>
      <c r="C15" s="5"/>
      <c r="D15" s="5"/>
      <c r="E15" s="5">
        <v>1</v>
      </c>
      <c r="F15" s="5"/>
      <c r="G15" s="5"/>
      <c r="H15" s="5"/>
      <c r="I15" s="5">
        <f t="shared" si="0"/>
        <v>1</v>
      </c>
    </row>
    <row r="16" spans="1:9" ht="20.100000000000001" customHeight="1" x14ac:dyDescent="0.25">
      <c r="A16" s="3" t="s">
        <v>31</v>
      </c>
      <c r="B16" s="5"/>
      <c r="C16" s="5"/>
      <c r="D16" s="5"/>
      <c r="E16" s="5">
        <v>1</v>
      </c>
      <c r="F16" s="5"/>
      <c r="G16" s="5">
        <v>1</v>
      </c>
      <c r="H16" s="5"/>
      <c r="I16" s="5">
        <f t="shared" si="0"/>
        <v>2</v>
      </c>
    </row>
    <row r="17" spans="1:9" ht="20.100000000000001" customHeight="1" x14ac:dyDescent="0.25">
      <c r="A17" s="4" t="s">
        <v>32</v>
      </c>
      <c r="B17" s="6"/>
      <c r="C17" s="6">
        <v>1</v>
      </c>
      <c r="D17" s="6"/>
      <c r="E17" s="6"/>
      <c r="F17" s="6"/>
      <c r="G17" s="6">
        <v>1</v>
      </c>
      <c r="H17" s="6"/>
      <c r="I17" s="6">
        <f t="shared" si="0"/>
        <v>2</v>
      </c>
    </row>
    <row r="18" spans="1:9" ht="20.100000000000001" customHeight="1" x14ac:dyDescent="0.25">
      <c r="A18" s="8" t="s">
        <v>68</v>
      </c>
      <c r="B18" s="5">
        <f>SUM(B3:B17)</f>
        <v>22</v>
      </c>
      <c r="C18" s="5">
        <f t="shared" ref="C18:H18" si="1">SUM(C3:C17)</f>
        <v>50</v>
      </c>
      <c r="D18" s="5">
        <f t="shared" si="1"/>
        <v>12</v>
      </c>
      <c r="E18" s="5">
        <f t="shared" si="1"/>
        <v>30</v>
      </c>
      <c r="F18" s="5">
        <f t="shared" si="1"/>
        <v>1</v>
      </c>
      <c r="G18" s="5">
        <f t="shared" si="1"/>
        <v>8</v>
      </c>
      <c r="H18" s="5">
        <f t="shared" si="1"/>
        <v>11</v>
      </c>
      <c r="I18" s="30">
        <f t="shared" si="0"/>
        <v>134</v>
      </c>
    </row>
    <row r="19" spans="1:9" ht="20.100000000000001" customHeight="1" x14ac:dyDescent="0.25">
      <c r="A19" s="8" t="s">
        <v>69</v>
      </c>
      <c r="B19" s="23">
        <f t="shared" ref="B19:H19" si="2">B25-B18</f>
        <v>40</v>
      </c>
      <c r="C19" s="23">
        <f t="shared" si="2"/>
        <v>104</v>
      </c>
      <c r="D19" s="23">
        <f t="shared" si="2"/>
        <v>9</v>
      </c>
      <c r="E19" s="23">
        <f t="shared" si="2"/>
        <v>248</v>
      </c>
      <c r="F19" s="23">
        <f t="shared" si="2"/>
        <v>15</v>
      </c>
      <c r="G19" s="23">
        <f t="shared" si="2"/>
        <v>36</v>
      </c>
      <c r="H19" s="23">
        <f t="shared" si="2"/>
        <v>61</v>
      </c>
      <c r="I19" s="30">
        <f t="shared" ref="I19:I25" si="3">SUM(B19:H19)</f>
        <v>513</v>
      </c>
    </row>
    <row r="20" spans="1:9" ht="20.100000000000001" customHeight="1" x14ac:dyDescent="0.25">
      <c r="A20" s="8" t="s">
        <v>44</v>
      </c>
      <c r="B20" s="29">
        <f t="shared" ref="B20:H20" si="4">B18*100/B25</f>
        <v>35.483870967741936</v>
      </c>
      <c r="C20" s="29">
        <f t="shared" si="4"/>
        <v>32.467532467532465</v>
      </c>
      <c r="D20" s="29">
        <f t="shared" si="4"/>
        <v>57.142857142857146</v>
      </c>
      <c r="E20" s="29">
        <f t="shared" si="4"/>
        <v>10.791366906474821</v>
      </c>
      <c r="F20" s="29">
        <f t="shared" si="4"/>
        <v>6.25</v>
      </c>
      <c r="G20" s="29">
        <f t="shared" si="4"/>
        <v>18.181818181818183</v>
      </c>
      <c r="H20" s="29">
        <f t="shared" si="4"/>
        <v>15.277777777777779</v>
      </c>
      <c r="I20" s="31">
        <f t="shared" si="3"/>
        <v>175.59522344420233</v>
      </c>
    </row>
    <row r="21" spans="1:9" ht="20.100000000000001" customHeight="1" x14ac:dyDescent="0.25">
      <c r="A21" s="8" t="s">
        <v>45</v>
      </c>
      <c r="B21" s="29">
        <f t="shared" ref="B21:H21" si="5">B19*100/B25</f>
        <v>64.516129032258064</v>
      </c>
      <c r="C21" s="29">
        <f t="shared" si="5"/>
        <v>67.532467532467535</v>
      </c>
      <c r="D21" s="29">
        <f t="shared" si="5"/>
        <v>42.857142857142854</v>
      </c>
      <c r="E21" s="29">
        <f t="shared" si="5"/>
        <v>89.208633093525179</v>
      </c>
      <c r="F21" s="29">
        <f t="shared" si="5"/>
        <v>93.75</v>
      </c>
      <c r="G21" s="29">
        <f t="shared" si="5"/>
        <v>81.818181818181813</v>
      </c>
      <c r="H21" s="29">
        <f t="shared" si="5"/>
        <v>84.722222222222229</v>
      </c>
      <c r="I21" s="31">
        <f t="shared" si="3"/>
        <v>524.40477655579764</v>
      </c>
    </row>
    <row r="22" spans="1:9" ht="20.100000000000001" customHeight="1" x14ac:dyDescent="0.25">
      <c r="A22" s="8" t="s">
        <v>48</v>
      </c>
      <c r="B22" s="29">
        <f>B18/B25*100</f>
        <v>35.483870967741936</v>
      </c>
      <c r="C22" s="29">
        <f t="shared" ref="C22:H22" si="6">C18/C25*100</f>
        <v>32.467532467532465</v>
      </c>
      <c r="D22" s="29">
        <f t="shared" si="6"/>
        <v>57.142857142857139</v>
      </c>
      <c r="E22" s="29">
        <f t="shared" si="6"/>
        <v>10.791366906474821</v>
      </c>
      <c r="F22" s="29">
        <f t="shared" si="6"/>
        <v>6.25</v>
      </c>
      <c r="G22" s="29">
        <f t="shared" si="6"/>
        <v>18.181818181818183</v>
      </c>
      <c r="H22" s="29">
        <f t="shared" si="6"/>
        <v>15.277777777777779</v>
      </c>
      <c r="I22" s="31">
        <f>I18/I25*100</f>
        <v>20.710973724884081</v>
      </c>
    </row>
    <row r="23" spans="1:9" ht="20.100000000000001" customHeight="1" x14ac:dyDescent="0.25">
      <c r="A23" s="8" t="s">
        <v>49</v>
      </c>
      <c r="B23" s="29">
        <f>B19/B25*100</f>
        <v>64.516129032258064</v>
      </c>
      <c r="C23" s="29">
        <f t="shared" ref="C23:H23" si="7">C19/C25*100</f>
        <v>67.532467532467535</v>
      </c>
      <c r="D23" s="29">
        <f t="shared" si="7"/>
        <v>42.857142857142854</v>
      </c>
      <c r="E23" s="29">
        <f t="shared" si="7"/>
        <v>89.208633093525179</v>
      </c>
      <c r="F23" s="29">
        <f t="shared" si="7"/>
        <v>93.75</v>
      </c>
      <c r="G23" s="29">
        <f t="shared" si="7"/>
        <v>81.818181818181827</v>
      </c>
      <c r="H23" s="29">
        <f t="shared" si="7"/>
        <v>84.722222222222214</v>
      </c>
      <c r="I23" s="31">
        <f>I19/I25*100</f>
        <v>79.289026275115916</v>
      </c>
    </row>
    <row r="24" spans="1:9" ht="20.100000000000001" customHeight="1" x14ac:dyDescent="0.25">
      <c r="A24" s="13" t="s">
        <v>35</v>
      </c>
      <c r="B24" s="9">
        <v>85</v>
      </c>
      <c r="C24" s="9">
        <v>197</v>
      </c>
      <c r="D24" s="9">
        <v>24</v>
      </c>
      <c r="E24" s="9">
        <f>47+261</f>
        <v>308</v>
      </c>
      <c r="F24" s="9">
        <v>18</v>
      </c>
      <c r="G24" s="9">
        <f>4+40</f>
        <v>44</v>
      </c>
      <c r="H24" s="9">
        <v>72</v>
      </c>
      <c r="I24" s="30">
        <f t="shared" si="3"/>
        <v>748</v>
      </c>
    </row>
    <row r="25" spans="1:9" ht="53.25" customHeight="1" x14ac:dyDescent="0.25">
      <c r="A25" s="12" t="s">
        <v>34</v>
      </c>
      <c r="B25" s="9">
        <v>62</v>
      </c>
      <c r="C25" s="9">
        <v>154</v>
      </c>
      <c r="D25" s="9">
        <v>21</v>
      </c>
      <c r="E25" s="9">
        <f>47+231</f>
        <v>278</v>
      </c>
      <c r="F25" s="9">
        <v>16</v>
      </c>
      <c r="G25" s="9">
        <f>4+40</f>
        <v>44</v>
      </c>
      <c r="H25" s="9">
        <v>72</v>
      </c>
      <c r="I25" s="30">
        <f t="shared" si="3"/>
        <v>647</v>
      </c>
    </row>
    <row r="26" spans="1:9" x14ac:dyDescent="0.25">
      <c r="A26" s="11"/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B7" zoomScale="85" zoomScaleNormal="85" workbookViewId="0">
      <selection activeCell="B30" sqref="B30:H30"/>
    </sheetView>
  </sheetViews>
  <sheetFormatPr defaultRowHeight="15" x14ac:dyDescent="0.25"/>
  <cols>
    <col min="1" max="1" width="20.140625" customWidth="1"/>
    <col min="2" max="2" width="11.7109375" customWidth="1"/>
    <col min="4" max="4" width="11.7109375" customWidth="1"/>
    <col min="6" max="6" width="12.140625" customWidth="1"/>
    <col min="8" max="8" width="11.28515625" customWidth="1"/>
    <col min="10" max="10" width="11.42578125" customWidth="1"/>
    <col min="12" max="12" width="11.85546875" customWidth="1"/>
    <col min="14" max="14" width="11" customWidth="1"/>
  </cols>
  <sheetData>
    <row r="1" spans="1:15" ht="18.75" x14ac:dyDescent="0.3">
      <c r="B1" s="42" t="s">
        <v>12</v>
      </c>
      <c r="C1" s="42"/>
      <c r="D1" s="42"/>
      <c r="E1" s="42"/>
      <c r="F1" s="42"/>
      <c r="G1" s="42"/>
      <c r="H1" s="42"/>
      <c r="I1" s="42"/>
    </row>
    <row r="2" spans="1:15" ht="15.75" x14ac:dyDescent="0.25">
      <c r="B2" s="41" t="s">
        <v>13</v>
      </c>
      <c r="C2" s="41"/>
      <c r="D2" s="41" t="s">
        <v>14</v>
      </c>
      <c r="E2" s="41"/>
      <c r="F2" s="41" t="s">
        <v>15</v>
      </c>
      <c r="G2" s="41"/>
      <c r="H2" s="41" t="s">
        <v>16</v>
      </c>
      <c r="I2" s="41"/>
      <c r="J2" s="41" t="s">
        <v>17</v>
      </c>
      <c r="K2" s="41"/>
      <c r="L2" s="41" t="s">
        <v>18</v>
      </c>
      <c r="M2" s="41"/>
      <c r="N2" s="41" t="s">
        <v>19</v>
      </c>
      <c r="O2" s="41"/>
    </row>
    <row r="3" spans="1:15" ht="15.75" x14ac:dyDescent="0.25">
      <c r="A3" s="26" t="s">
        <v>37</v>
      </c>
      <c r="B3" s="25" t="s">
        <v>42</v>
      </c>
      <c r="C3" s="24" t="s">
        <v>43</v>
      </c>
      <c r="D3" s="25" t="s">
        <v>42</v>
      </c>
      <c r="E3" s="24" t="s">
        <v>43</v>
      </c>
      <c r="F3" s="25" t="s">
        <v>42</v>
      </c>
      <c r="G3" s="24" t="s">
        <v>43</v>
      </c>
      <c r="H3" s="25" t="s">
        <v>42</v>
      </c>
      <c r="I3" s="24" t="s">
        <v>43</v>
      </c>
      <c r="J3" s="25" t="s">
        <v>42</v>
      </c>
      <c r="K3" s="24" t="s">
        <v>43</v>
      </c>
      <c r="L3" s="25" t="s">
        <v>42</v>
      </c>
      <c r="M3" s="24" t="s">
        <v>43</v>
      </c>
      <c r="N3" s="25" t="s">
        <v>42</v>
      </c>
      <c r="O3" s="24" t="s">
        <v>43</v>
      </c>
    </row>
    <row r="4" spans="1:15" x14ac:dyDescent="0.25">
      <c r="A4" t="s">
        <v>38</v>
      </c>
      <c r="B4" s="16">
        <v>0</v>
      </c>
      <c r="C4" s="16">
        <v>2</v>
      </c>
      <c r="D4" s="16">
        <v>1</v>
      </c>
      <c r="E4" s="16">
        <v>1</v>
      </c>
      <c r="F4" s="16">
        <v>0</v>
      </c>
      <c r="G4" s="16">
        <v>2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</row>
    <row r="5" spans="1:15" x14ac:dyDescent="0.25">
      <c r="A5" t="s">
        <v>39</v>
      </c>
      <c r="B5" s="16">
        <v>0</v>
      </c>
      <c r="C5" s="16">
        <v>2</v>
      </c>
      <c r="D5" s="21">
        <v>2</v>
      </c>
      <c r="E5" s="16">
        <v>0</v>
      </c>
      <c r="F5" s="16">
        <v>0</v>
      </c>
      <c r="G5" s="16">
        <v>0</v>
      </c>
      <c r="H5" s="16">
        <v>2</v>
      </c>
      <c r="I5" s="16">
        <v>5</v>
      </c>
      <c r="J5" s="16">
        <v>0</v>
      </c>
      <c r="K5" s="16">
        <v>0</v>
      </c>
      <c r="L5" s="16">
        <v>0</v>
      </c>
      <c r="M5" s="16">
        <v>25</v>
      </c>
      <c r="N5" s="16">
        <v>1</v>
      </c>
      <c r="O5" s="16">
        <v>0</v>
      </c>
    </row>
    <row r="6" spans="1:15" x14ac:dyDescent="0.25">
      <c r="A6" t="s">
        <v>3</v>
      </c>
      <c r="B6" s="16">
        <v>1</v>
      </c>
      <c r="C6" s="16">
        <v>2</v>
      </c>
      <c r="D6" s="21">
        <v>2</v>
      </c>
      <c r="E6" s="16">
        <v>0</v>
      </c>
      <c r="F6" s="21">
        <v>2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</row>
    <row r="7" spans="1:15" x14ac:dyDescent="0.25">
      <c r="A7" t="s">
        <v>40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2</v>
      </c>
      <c r="I7" s="16">
        <v>3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</row>
    <row r="8" spans="1:15" x14ac:dyDescent="0.25">
      <c r="A8" s="17" t="s">
        <v>41</v>
      </c>
      <c r="B8" s="18">
        <v>0</v>
      </c>
      <c r="C8" s="18">
        <v>9</v>
      </c>
      <c r="D8" s="22">
        <v>1</v>
      </c>
      <c r="E8" s="18">
        <v>0</v>
      </c>
      <c r="F8" s="18">
        <v>0</v>
      </c>
      <c r="G8" s="18">
        <v>0</v>
      </c>
      <c r="H8" s="22">
        <v>6</v>
      </c>
      <c r="I8" s="18">
        <v>4</v>
      </c>
      <c r="J8" s="18">
        <v>0</v>
      </c>
      <c r="K8" s="18">
        <v>0</v>
      </c>
      <c r="L8" s="18">
        <v>1</v>
      </c>
      <c r="M8" s="18">
        <v>17</v>
      </c>
      <c r="N8" s="18">
        <v>0</v>
      </c>
      <c r="O8" s="18">
        <v>0</v>
      </c>
    </row>
    <row r="9" spans="1:15" x14ac:dyDescent="0.25">
      <c r="A9" s="10"/>
      <c r="B9" s="20"/>
      <c r="C9" s="20"/>
      <c r="D9" s="28"/>
      <c r="E9" s="20"/>
      <c r="F9" s="20"/>
      <c r="G9" s="20"/>
      <c r="H9" s="28"/>
      <c r="I9" s="20"/>
      <c r="J9" s="20"/>
      <c r="K9" s="20"/>
      <c r="L9" s="20"/>
      <c r="M9" s="20"/>
      <c r="N9" s="20"/>
      <c r="O9" s="20"/>
    </row>
    <row r="10" spans="1:15" ht="18.75" x14ac:dyDescent="0.3">
      <c r="B10" s="40" t="s">
        <v>38</v>
      </c>
      <c r="C10" s="40"/>
      <c r="D10" s="40"/>
      <c r="E10" s="40"/>
      <c r="F10" s="40"/>
      <c r="G10" s="40"/>
      <c r="H10" s="40"/>
    </row>
    <row r="11" spans="1:15" x14ac:dyDescent="0.25">
      <c r="A11" s="17"/>
      <c r="B11" s="1" t="s">
        <v>13</v>
      </c>
      <c r="C11" s="1" t="s">
        <v>14</v>
      </c>
      <c r="D11" s="1" t="s">
        <v>15</v>
      </c>
      <c r="E11" s="1" t="s">
        <v>16</v>
      </c>
      <c r="F11" s="1" t="s">
        <v>17</v>
      </c>
      <c r="G11" s="1" t="s">
        <v>18</v>
      </c>
      <c r="H11" s="1" t="s">
        <v>19</v>
      </c>
    </row>
    <row r="12" spans="1:15" x14ac:dyDescent="0.25">
      <c r="A12" t="s">
        <v>42</v>
      </c>
      <c r="B12" s="19">
        <v>0</v>
      </c>
      <c r="C12" s="19">
        <v>1</v>
      </c>
      <c r="D12" s="16">
        <v>0</v>
      </c>
      <c r="E12" s="19">
        <v>0</v>
      </c>
      <c r="F12" s="19">
        <v>0</v>
      </c>
      <c r="G12" s="19">
        <v>0</v>
      </c>
      <c r="H12" s="19">
        <v>0</v>
      </c>
    </row>
    <row r="13" spans="1:15" x14ac:dyDescent="0.25">
      <c r="A13" s="17" t="s">
        <v>43</v>
      </c>
      <c r="B13" s="27">
        <v>2</v>
      </c>
      <c r="C13" s="27">
        <v>1</v>
      </c>
      <c r="D13" s="18">
        <v>2</v>
      </c>
      <c r="E13" s="27">
        <v>0</v>
      </c>
      <c r="F13" s="27">
        <v>0</v>
      </c>
      <c r="G13" s="27">
        <v>0</v>
      </c>
      <c r="H13" s="27">
        <v>0</v>
      </c>
    </row>
    <row r="15" spans="1:15" ht="18.75" x14ac:dyDescent="0.3">
      <c r="B15" s="40" t="s">
        <v>39</v>
      </c>
      <c r="C15" s="40"/>
      <c r="D15" s="40"/>
      <c r="E15" s="40"/>
      <c r="F15" s="40"/>
      <c r="G15" s="40"/>
      <c r="H15" s="40"/>
    </row>
    <row r="16" spans="1:15" x14ac:dyDescent="0.25">
      <c r="A16" s="17"/>
      <c r="B16" s="1" t="s">
        <v>13</v>
      </c>
      <c r="C16" s="1" t="s">
        <v>14</v>
      </c>
      <c r="D16" s="1" t="s">
        <v>15</v>
      </c>
      <c r="E16" s="1" t="s">
        <v>16</v>
      </c>
      <c r="F16" s="1" t="s">
        <v>17</v>
      </c>
      <c r="G16" s="1" t="s">
        <v>18</v>
      </c>
      <c r="H16" s="1" t="s">
        <v>19</v>
      </c>
    </row>
    <row r="17" spans="1:8" x14ac:dyDescent="0.25">
      <c r="A17" t="s">
        <v>42</v>
      </c>
      <c r="B17" s="19">
        <v>0</v>
      </c>
      <c r="C17" s="19">
        <v>2</v>
      </c>
      <c r="D17" s="16">
        <v>0</v>
      </c>
      <c r="E17" s="19">
        <v>2</v>
      </c>
      <c r="F17" s="19">
        <v>0</v>
      </c>
      <c r="G17" s="19">
        <v>0</v>
      </c>
      <c r="H17" s="19">
        <v>1</v>
      </c>
    </row>
    <row r="18" spans="1:8" x14ac:dyDescent="0.25">
      <c r="A18" s="17" t="s">
        <v>43</v>
      </c>
      <c r="B18" s="27">
        <v>2</v>
      </c>
      <c r="C18" s="27">
        <v>0</v>
      </c>
      <c r="D18" s="18">
        <v>0</v>
      </c>
      <c r="E18" s="27">
        <v>5</v>
      </c>
      <c r="F18" s="27">
        <v>0</v>
      </c>
      <c r="G18" s="27">
        <v>25</v>
      </c>
      <c r="H18" s="27">
        <v>0</v>
      </c>
    </row>
    <row r="20" spans="1:8" ht="18.75" x14ac:dyDescent="0.3">
      <c r="B20" s="40" t="s">
        <v>3</v>
      </c>
      <c r="C20" s="40"/>
      <c r="D20" s="40"/>
      <c r="E20" s="40"/>
      <c r="F20" s="40"/>
      <c r="G20" s="40"/>
      <c r="H20" s="40"/>
    </row>
    <row r="21" spans="1:8" x14ac:dyDescent="0.25">
      <c r="A21" s="17"/>
      <c r="B21" s="1" t="s">
        <v>13</v>
      </c>
      <c r="C21" s="1" t="s">
        <v>14</v>
      </c>
      <c r="D21" s="1" t="s">
        <v>15</v>
      </c>
      <c r="E21" s="1" t="s">
        <v>16</v>
      </c>
      <c r="F21" s="1" t="s">
        <v>17</v>
      </c>
      <c r="G21" s="1" t="s">
        <v>18</v>
      </c>
      <c r="H21" s="1" t="s">
        <v>19</v>
      </c>
    </row>
    <row r="22" spans="1:8" x14ac:dyDescent="0.25">
      <c r="A22" t="s">
        <v>42</v>
      </c>
      <c r="B22" s="19">
        <v>1</v>
      </c>
      <c r="C22" s="19">
        <v>2</v>
      </c>
      <c r="D22" s="16">
        <v>2</v>
      </c>
      <c r="E22" s="19">
        <v>0</v>
      </c>
      <c r="F22" s="19">
        <v>0</v>
      </c>
      <c r="G22" s="19">
        <v>0</v>
      </c>
      <c r="H22" s="19">
        <v>0</v>
      </c>
    </row>
    <row r="23" spans="1:8" x14ac:dyDescent="0.25">
      <c r="A23" s="17" t="s">
        <v>43</v>
      </c>
      <c r="B23" s="27">
        <v>2</v>
      </c>
      <c r="C23" s="27">
        <v>0</v>
      </c>
      <c r="D23" s="18">
        <v>0</v>
      </c>
      <c r="E23" s="27">
        <v>0</v>
      </c>
      <c r="F23" s="27">
        <v>0</v>
      </c>
      <c r="G23" s="27">
        <v>0</v>
      </c>
      <c r="H23" s="27">
        <v>0</v>
      </c>
    </row>
    <row r="25" spans="1:8" ht="18.75" x14ac:dyDescent="0.3">
      <c r="B25" s="40" t="s">
        <v>40</v>
      </c>
      <c r="C25" s="40"/>
      <c r="D25" s="40"/>
      <c r="E25" s="40"/>
      <c r="F25" s="40"/>
      <c r="G25" s="40"/>
      <c r="H25" s="40"/>
    </row>
    <row r="26" spans="1:8" x14ac:dyDescent="0.25">
      <c r="A26" s="17"/>
      <c r="B26" s="1" t="s">
        <v>13</v>
      </c>
      <c r="C26" s="1" t="s">
        <v>14</v>
      </c>
      <c r="D26" s="1" t="s">
        <v>15</v>
      </c>
      <c r="E26" s="1" t="s">
        <v>16</v>
      </c>
      <c r="F26" s="1" t="s">
        <v>17</v>
      </c>
      <c r="G26" s="1" t="s">
        <v>18</v>
      </c>
      <c r="H26" s="1" t="s">
        <v>19</v>
      </c>
    </row>
    <row r="27" spans="1:8" x14ac:dyDescent="0.25">
      <c r="A27" t="s">
        <v>42</v>
      </c>
      <c r="B27" s="19">
        <v>0</v>
      </c>
      <c r="C27" s="19">
        <v>0</v>
      </c>
      <c r="D27" s="16">
        <v>0</v>
      </c>
      <c r="E27" s="19">
        <v>2</v>
      </c>
      <c r="F27" s="19">
        <v>0</v>
      </c>
      <c r="G27" s="19">
        <v>0</v>
      </c>
      <c r="H27" s="19">
        <v>0</v>
      </c>
    </row>
    <row r="28" spans="1:8" x14ac:dyDescent="0.25">
      <c r="A28" s="17" t="s">
        <v>43</v>
      </c>
      <c r="B28" s="27">
        <v>0</v>
      </c>
      <c r="C28" s="27">
        <v>0</v>
      </c>
      <c r="D28" s="18">
        <v>0</v>
      </c>
      <c r="E28" s="27">
        <v>3</v>
      </c>
      <c r="F28" s="27">
        <v>0</v>
      </c>
      <c r="G28" s="27">
        <v>0</v>
      </c>
      <c r="H28" s="27">
        <v>0</v>
      </c>
    </row>
    <row r="30" spans="1:8" ht="18.75" x14ac:dyDescent="0.3">
      <c r="B30" s="40" t="s">
        <v>41</v>
      </c>
      <c r="C30" s="40"/>
      <c r="D30" s="40"/>
      <c r="E30" s="40"/>
      <c r="F30" s="40"/>
      <c r="G30" s="40"/>
      <c r="H30" s="40"/>
    </row>
    <row r="31" spans="1:8" x14ac:dyDescent="0.25">
      <c r="A31" s="17"/>
      <c r="B31" s="1" t="s">
        <v>13</v>
      </c>
      <c r="C31" s="1" t="s">
        <v>14</v>
      </c>
      <c r="D31" s="1" t="s">
        <v>15</v>
      </c>
      <c r="E31" s="1" t="s">
        <v>16</v>
      </c>
      <c r="F31" s="1" t="s">
        <v>17</v>
      </c>
      <c r="G31" s="1" t="s">
        <v>18</v>
      </c>
      <c r="H31" s="1" t="s">
        <v>19</v>
      </c>
    </row>
    <row r="32" spans="1:8" x14ac:dyDescent="0.25">
      <c r="A32" t="s">
        <v>42</v>
      </c>
      <c r="B32" s="19">
        <v>0</v>
      </c>
      <c r="C32" s="19">
        <v>1</v>
      </c>
      <c r="D32" s="16">
        <v>0</v>
      </c>
      <c r="E32" s="19">
        <v>6</v>
      </c>
      <c r="F32" s="19">
        <v>0</v>
      </c>
      <c r="G32" s="19">
        <v>1</v>
      </c>
      <c r="H32" s="19">
        <v>0</v>
      </c>
    </row>
    <row r="33" spans="1:8" x14ac:dyDescent="0.25">
      <c r="A33" s="17" t="s">
        <v>43</v>
      </c>
      <c r="B33" s="27">
        <v>9</v>
      </c>
      <c r="C33" s="27">
        <v>0</v>
      </c>
      <c r="D33" s="18">
        <v>0</v>
      </c>
      <c r="E33" s="27">
        <v>4</v>
      </c>
      <c r="F33" s="27">
        <v>0</v>
      </c>
      <c r="G33" s="27">
        <v>17</v>
      </c>
      <c r="H33" s="27">
        <v>0</v>
      </c>
    </row>
  </sheetData>
  <mergeCells count="13">
    <mergeCell ref="B20:H20"/>
    <mergeCell ref="B25:H25"/>
    <mergeCell ref="B30:H30"/>
    <mergeCell ref="J2:K2"/>
    <mergeCell ref="L2:M2"/>
    <mergeCell ref="N2:O2"/>
    <mergeCell ref="B10:H10"/>
    <mergeCell ref="B15:H15"/>
    <mergeCell ref="B1:I1"/>
    <mergeCell ref="B2:C2"/>
    <mergeCell ref="D2:E2"/>
    <mergeCell ref="F2:G2"/>
    <mergeCell ref="H2:I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zoomScale="85" zoomScaleNormal="85" workbookViewId="0">
      <selection activeCell="D7" sqref="D7"/>
    </sheetView>
  </sheetViews>
  <sheetFormatPr defaultRowHeight="15" x14ac:dyDescent="0.25"/>
  <cols>
    <col min="1" max="1" width="44.85546875" customWidth="1"/>
    <col min="2" max="2" width="14.140625" customWidth="1"/>
    <col min="3" max="3" width="31.28515625" customWidth="1"/>
    <col min="4" max="4" width="14" customWidth="1"/>
  </cols>
  <sheetData>
    <row r="1" spans="1:4" x14ac:dyDescent="0.25">
      <c r="A1" s="18" t="s">
        <v>58</v>
      </c>
      <c r="B1" s="18" t="s">
        <v>57</v>
      </c>
      <c r="C1" s="18" t="s">
        <v>62</v>
      </c>
      <c r="D1" s="27" t="s">
        <v>90</v>
      </c>
    </row>
    <row r="2" spans="1:4" x14ac:dyDescent="0.25">
      <c r="A2" s="3" t="s">
        <v>67</v>
      </c>
      <c r="B2" s="16">
        <v>43</v>
      </c>
      <c r="C2" s="16" t="s">
        <v>64</v>
      </c>
      <c r="D2" s="43">
        <f>B2/B$12*100</f>
        <v>32.089552238805972</v>
      </c>
    </row>
    <row r="3" spans="1:4" x14ac:dyDescent="0.25">
      <c r="A3" s="3" t="s">
        <v>24</v>
      </c>
      <c r="B3" s="16">
        <v>27</v>
      </c>
      <c r="C3" s="16" t="s">
        <v>63</v>
      </c>
      <c r="D3" s="43">
        <f t="shared" ref="D3:D11" si="0">B3/B$12*100</f>
        <v>20.149253731343283</v>
      </c>
    </row>
    <row r="4" spans="1:4" x14ac:dyDescent="0.25">
      <c r="A4" s="3" t="s">
        <v>2</v>
      </c>
      <c r="B4" s="16">
        <v>23</v>
      </c>
      <c r="C4" s="16" t="s">
        <v>63</v>
      </c>
      <c r="D4" s="43">
        <f t="shared" si="0"/>
        <v>17.164179104477611</v>
      </c>
    </row>
    <row r="5" spans="1:4" x14ac:dyDescent="0.25">
      <c r="A5" s="3" t="s">
        <v>22</v>
      </c>
      <c r="B5" s="16">
        <v>11</v>
      </c>
      <c r="C5" s="16" t="s">
        <v>63</v>
      </c>
      <c r="D5" s="43">
        <f t="shared" si="0"/>
        <v>8.2089552238805972</v>
      </c>
    </row>
    <row r="6" spans="1:4" x14ac:dyDescent="0.25">
      <c r="A6" s="3" t="s">
        <v>65</v>
      </c>
      <c r="B6" s="16">
        <v>8</v>
      </c>
      <c r="C6" s="16" t="s">
        <v>64</v>
      </c>
      <c r="D6" s="43">
        <f t="shared" si="0"/>
        <v>5.9701492537313428</v>
      </c>
    </row>
    <row r="7" spans="1:4" x14ac:dyDescent="0.25">
      <c r="A7" s="3" t="s">
        <v>3</v>
      </c>
      <c r="B7" s="16">
        <v>5</v>
      </c>
      <c r="C7" s="16" t="s">
        <v>64</v>
      </c>
      <c r="D7" s="43">
        <f t="shared" si="0"/>
        <v>3.7313432835820892</v>
      </c>
    </row>
    <row r="8" spans="1:4" x14ac:dyDescent="0.25">
      <c r="A8" s="3" t="s">
        <v>60</v>
      </c>
      <c r="B8" s="16">
        <v>5</v>
      </c>
      <c r="C8" s="16" t="s">
        <v>64</v>
      </c>
      <c r="D8" s="43">
        <f t="shared" si="0"/>
        <v>3.7313432835820892</v>
      </c>
    </row>
    <row r="9" spans="1:4" x14ac:dyDescent="0.25">
      <c r="A9" s="3" t="s">
        <v>27</v>
      </c>
      <c r="B9" s="16">
        <v>2</v>
      </c>
      <c r="C9" s="16" t="s">
        <v>64</v>
      </c>
      <c r="D9" s="43">
        <f t="shared" si="0"/>
        <v>1.4925373134328357</v>
      </c>
    </row>
    <row r="10" spans="1:4" x14ac:dyDescent="0.25">
      <c r="A10" s="3" t="s">
        <v>61</v>
      </c>
      <c r="B10" s="16">
        <v>1</v>
      </c>
      <c r="C10" s="16" t="s">
        <v>64</v>
      </c>
      <c r="D10" s="43">
        <f t="shared" si="0"/>
        <v>0.74626865671641784</v>
      </c>
    </row>
    <row r="11" spans="1:4" x14ac:dyDescent="0.25">
      <c r="A11" s="33" t="s">
        <v>66</v>
      </c>
      <c r="B11" s="27">
        <v>9</v>
      </c>
      <c r="C11" s="27" t="s">
        <v>59</v>
      </c>
      <c r="D11" s="44">
        <f t="shared" si="0"/>
        <v>6.7164179104477615</v>
      </c>
    </row>
    <row r="12" spans="1:4" x14ac:dyDescent="0.25">
      <c r="A12" s="32" t="s">
        <v>20</v>
      </c>
      <c r="B12" s="20">
        <f>SUM(B2:B11)</f>
        <v>134</v>
      </c>
      <c r="C12" s="20"/>
    </row>
    <row r="13" spans="1:4" x14ac:dyDescent="0.25">
      <c r="A13" s="3"/>
      <c r="B13" s="16"/>
      <c r="C13" s="16"/>
    </row>
    <row r="14" spans="1:4" x14ac:dyDescent="0.25">
      <c r="A14" s="3"/>
      <c r="B14" s="16"/>
      <c r="C14" s="16"/>
    </row>
    <row r="15" spans="1:4" x14ac:dyDescent="0.25">
      <c r="A15" s="3"/>
      <c r="B15" s="16"/>
      <c r="C15" s="16"/>
    </row>
    <row r="16" spans="1:4" x14ac:dyDescent="0.25">
      <c r="A16" s="32"/>
      <c r="B16" s="20"/>
      <c r="C16" s="20"/>
    </row>
    <row r="31" spans="1:3" x14ac:dyDescent="0.25">
      <c r="A31" s="3"/>
      <c r="B31" s="16"/>
      <c r="C31" s="16"/>
    </row>
    <row r="32" spans="1:3" x14ac:dyDescent="0.25">
      <c r="A32" s="32"/>
      <c r="B32" s="20"/>
      <c r="C32" s="20"/>
    </row>
    <row r="33" spans="1:3" x14ac:dyDescent="0.25">
      <c r="A33" s="3"/>
      <c r="B33" s="16"/>
      <c r="C33" s="16"/>
    </row>
    <row r="34" spans="1:3" x14ac:dyDescent="0.25">
      <c r="A34" s="3"/>
      <c r="B34" s="16"/>
      <c r="C34" s="16"/>
    </row>
  </sheetData>
  <sortState ref="A2:C16">
    <sortCondition descending="1" ref="B2:B16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evidences descriptions</vt:lpstr>
      <vt:lpstr>libraries descriptions</vt:lpstr>
      <vt:lpstr>evidences data</vt:lpstr>
      <vt:lpstr>evidences table</vt:lpstr>
      <vt:lpstr>evidences by lib</vt:lpstr>
      <vt:lpstr>evidence 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Demóstenes</dc:creator>
  <cp:lastModifiedBy>Demóstenes</cp:lastModifiedBy>
  <dcterms:created xsi:type="dcterms:W3CDTF">2015-10-28T00:15:35Z</dcterms:created>
  <dcterms:modified xsi:type="dcterms:W3CDTF">2016-01-30T04:17:18Z</dcterms:modified>
</cp:coreProperties>
</file>