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brutos" sheetId="1" r:id="rId3"/>
  </sheets>
  <definedNames/>
  <calcPr/>
</workbook>
</file>

<file path=xl/sharedStrings.xml><?xml version="1.0" encoding="utf-8"?>
<sst xmlns="http://schemas.openxmlformats.org/spreadsheetml/2006/main" count="16" uniqueCount="16">
  <si>
    <t>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</si>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</sst>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2" xfId="0" applyAlignment="1" applyFont="1" applyNumberFormat="1">
      <alignment shrinkToFit="0" wrapText="0"/>
    </xf>
    <xf borderId="0" fillId="0" fontId="1" numFmtId="1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2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5" width="8.71"/>
    <col customWidth="1" min="6" max="6" width="20.57"/>
    <col customWidth="1" min="7" max="1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4">
        <v>1.0</v>
      </c>
      <c r="B2" s="5">
        <f>4.1+(RAND())</f>
        <v>5.007111381</v>
      </c>
      <c r="C2" s="5">
        <f>0.36+(RAND())</f>
        <v>0.9923658652</v>
      </c>
      <c r="D2" s="5">
        <f>8.28978130916342+(RAND())</f>
        <v>8.708702343</v>
      </c>
      <c r="E2" s="5">
        <f>384.431478005389+(RAND()*10)</f>
        <v>392.6518263</v>
      </c>
      <c r="F2" s="4">
        <f>61974367235.5242+(RAND()*100000)</f>
        <v>61974460073</v>
      </c>
      <c r="G2" s="5">
        <f>0.121800839475435+(RAND()/10)</f>
        <v>0.2041236817</v>
      </c>
      <c r="H2" s="5">
        <f>5.06702985400178+(RAND()/10)</f>
        <v>5.108526218</v>
      </c>
      <c r="I2" s="4">
        <v>0.0</v>
      </c>
      <c r="J2" s="6">
        <f>32+(RAND())</f>
        <v>32.88684431</v>
      </c>
      <c r="K2" s="6">
        <f>4.2+(RAND())</f>
        <v>4.683590003</v>
      </c>
      <c r="L2" s="4">
        <v>1.0</v>
      </c>
      <c r="M2" s="4">
        <v>0.0</v>
      </c>
      <c r="N2" s="4">
        <v>1.0</v>
      </c>
      <c r="O2" s="4">
        <v>1.0</v>
      </c>
    </row>
    <row r="3" ht="14.25" customHeight="1">
      <c r="A3" s="4">
        <v>2.0</v>
      </c>
      <c r="B3" s="5">
        <f>1.8+(RAND())</f>
        <v>2.144069298</v>
      </c>
      <c r="C3" s="5">
        <f>9+(RAND())</f>
        <v>9.729331258</v>
      </c>
      <c r="D3" s="5">
        <f>4.56278767209329+(RAND())</f>
        <v>5.187419511</v>
      </c>
      <c r="E3" s="5">
        <f>147.479010341874+(RAND()*10)</f>
        <v>154.10032</v>
      </c>
      <c r="F3" s="4">
        <f>4106063710.74105+(RAND()*100000)</f>
        <v>4106075637</v>
      </c>
      <c r="G3" s="5">
        <f>-1.32969011940941+(RAND()/10)</f>
        <v>-1.324830485</v>
      </c>
      <c r="H3" s="5">
        <f>3.52180504306286+(RAND()/10)</f>
        <v>3.549530773</v>
      </c>
      <c r="I3" s="4">
        <v>1.0</v>
      </c>
      <c r="J3" s="6">
        <f>43+(RAND())</f>
        <v>43.87810126</v>
      </c>
      <c r="K3" s="6">
        <f>4.3+(RAND())</f>
        <v>5.116234377</v>
      </c>
      <c r="L3" s="4">
        <v>0.0</v>
      </c>
      <c r="M3" s="4">
        <v>1.0</v>
      </c>
      <c r="N3" s="4">
        <v>0.0</v>
      </c>
      <c r="O3" s="4">
        <v>1.0</v>
      </c>
    </row>
    <row r="4" ht="14.25" customHeight="1">
      <c r="A4" s="4">
        <v>3.0</v>
      </c>
      <c r="B4" s="5">
        <f>3.4+(RAND())</f>
        <v>4.069897297</v>
      </c>
      <c r="C4" s="5">
        <f>27.04+(RAND())</f>
        <v>27.98383259</v>
      </c>
      <c r="D4" s="5">
        <f>7.52445183406218+(RAND())</f>
        <v>8.237393731</v>
      </c>
      <c r="E4" s="5">
        <f>327.234451040178+(RAND()*10)</f>
        <v>330.1297281</v>
      </c>
      <c r="F4" s="4">
        <f>66027744823.5114+(RAND()*100000)</f>
        <v>66027796628</v>
      </c>
      <c r="G4" s="5">
        <f>0.033225410453476+(RAND()/10)</f>
        <v>0.06133086827</v>
      </c>
      <c r="H4" s="5">
        <f>2.63338277718019+(RAND()/10)</f>
        <v>2.633987163</v>
      </c>
      <c r="I4" s="4">
        <v>1.0</v>
      </c>
      <c r="J4" s="6">
        <f>48+(RAND())</f>
        <v>48.36782113</v>
      </c>
      <c r="K4" s="6">
        <f>5.2+(RAND())</f>
        <v>5.359370895</v>
      </c>
      <c r="L4" s="4">
        <v>0.0</v>
      </c>
      <c r="M4" s="4">
        <v>1.0</v>
      </c>
      <c r="N4" s="4">
        <v>1.0</v>
      </c>
      <c r="O4" s="4">
        <v>2.0</v>
      </c>
    </row>
    <row r="5" ht="14.25" customHeight="1">
      <c r="A5" s="4">
        <v>4.0</v>
      </c>
      <c r="B5" s="5">
        <f>2.7+(RAND())</f>
        <v>3.137381196</v>
      </c>
      <c r="C5" s="5">
        <f>1+(RAND())</f>
        <v>1.424941882</v>
      </c>
      <c r="D5" s="5">
        <f>6.03955842032847+(RAND())</f>
        <v>7.014092341</v>
      </c>
      <c r="E5" s="5">
        <f>226.534890305227+(RAND()*10)</f>
        <v>232.8506592</v>
      </c>
      <c r="F5" s="4">
        <f>12312157992.7437+(RAND()*100000)</f>
        <v>12312221398</v>
      </c>
      <c r="G5" s="5">
        <f>-0.167556907318995+(RAND()/10)</f>
        <v>-0.106079348</v>
      </c>
      <c r="H5" s="5">
        <f>3.46563910108636+(RAND()/10)</f>
        <v>3.555247813</v>
      </c>
      <c r="I5" s="4">
        <v>1.0</v>
      </c>
      <c r="J5" s="6">
        <f>32+(RAND())</f>
        <v>32.79316806</v>
      </c>
      <c r="K5" s="6">
        <f>3.9+(RAND())</f>
        <v>4.788385165</v>
      </c>
      <c r="L5" s="4">
        <v>0.0</v>
      </c>
      <c r="M5" s="4">
        <v>1.0</v>
      </c>
      <c r="N5" s="4">
        <v>1.0</v>
      </c>
      <c r="O5" s="4">
        <v>1.0</v>
      </c>
    </row>
    <row r="6" ht="14.25" customHeight="1">
      <c r="A6" s="4">
        <v>5.0</v>
      </c>
      <c r="B6" s="5">
        <f>6+(RAND())</f>
        <v>6.169436033</v>
      </c>
      <c r="C6" s="5">
        <f>0.81+(RAND())</f>
        <v>1.330756721</v>
      </c>
      <c r="D6" s="5">
        <f>11.144050285906+(RAND())</f>
        <v>11.82835716</v>
      </c>
      <c r="E6" s="5">
        <f>643.777936030634+(RAND()*10)</f>
        <v>645.7348168</v>
      </c>
      <c r="F6" s="4">
        <f>314121254661.206+(RAND()*100000)</f>
        <v>314121337760</v>
      </c>
      <c r="G6" s="5">
        <f>-2.2128725253576+(RAND()/10)</f>
        <v>-2.115448226</v>
      </c>
      <c r="H6" s="5">
        <f>7.11900374165126+(RAND()/10)</f>
        <v>7.215590516</v>
      </c>
      <c r="I6" s="4">
        <v>0.0</v>
      </c>
      <c r="J6" s="6">
        <f>58+(RAND())</f>
        <v>58.37799222</v>
      </c>
      <c r="K6" s="6">
        <f>6.8+(RAND())</f>
        <v>6.880307791</v>
      </c>
      <c r="L6" s="4">
        <v>1.0</v>
      </c>
      <c r="M6" s="4">
        <v>0.0</v>
      </c>
      <c r="N6" s="4">
        <v>1.0</v>
      </c>
      <c r="O6" s="4">
        <v>3.0</v>
      </c>
    </row>
    <row r="7" ht="14.25" customHeight="1">
      <c r="A7" s="4">
        <v>6.0</v>
      </c>
      <c r="B7" s="5">
        <f>1.9+(RAND())</f>
        <v>2.570655013</v>
      </c>
      <c r="C7" s="5">
        <f>10.89+(RAND())</f>
        <v>11.53006691</v>
      </c>
      <c r="D7" s="5">
        <f>3.03294258862854+(RAND())</f>
        <v>3.900087561</v>
      </c>
      <c r="E7" s="5">
        <f>82.5325639837751+(RAND()*10)</f>
        <v>83.68821886</v>
      </c>
      <c r="F7" s="4">
        <f>958134310.290319+(RAND()*100000)</f>
        <v>958155126.8</v>
      </c>
      <c r="G7" s="5">
        <f>-0.879134669405425+(RAND()/10)</f>
        <v>-0.8124284794</v>
      </c>
      <c r="H7" s="5">
        <f>1.98089225493779+(RAND()/10)</f>
        <v>2.072512651</v>
      </c>
      <c r="I7" s="4">
        <v>1.0</v>
      </c>
      <c r="J7" s="6">
        <f>45+(RAND())</f>
        <v>45.51900861</v>
      </c>
      <c r="K7" s="6">
        <f>4.4+(RAND())</f>
        <v>4.482415855</v>
      </c>
      <c r="L7" s="4">
        <v>0.0</v>
      </c>
      <c r="M7" s="4">
        <v>1.0</v>
      </c>
      <c r="N7" s="4">
        <v>1.0</v>
      </c>
      <c r="O7" s="4">
        <v>2.0</v>
      </c>
    </row>
    <row r="8" ht="14.25" customHeight="1">
      <c r="A8" s="4">
        <v>7.0</v>
      </c>
      <c r="B8" s="5">
        <f>4.6+(RAND())</f>
        <v>4.892431989</v>
      </c>
      <c r="C8" s="5">
        <f>5.76+(RAND())</f>
        <v>5.835466369</v>
      </c>
      <c r="D8" s="5">
        <f>9.88271611013561+(RAND())</f>
        <v>10.84940737</v>
      </c>
      <c r="E8" s="5">
        <f>521.066450840415+(RAND()*10)</f>
        <v>524.5769981</v>
      </c>
      <c r="F8" s="4">
        <f>177387331973.753+(RAND()*100000)</f>
        <v>177387411647</v>
      </c>
      <c r="G8" s="5">
        <f>0.437746539202885+(RAND()/10)</f>
        <v>0.5209998479</v>
      </c>
      <c r="H8" s="5">
        <f>6.33677966262891+(RAND()/10)</f>
        <v>6.357721167</v>
      </c>
      <c r="I8" s="4">
        <v>0.0</v>
      </c>
      <c r="J8" s="6">
        <f>46+(RAND())</f>
        <v>46.14109004</v>
      </c>
      <c r="K8" s="6">
        <f>5.8+(RAND())</f>
        <v>6.346276264</v>
      </c>
      <c r="L8" s="4">
        <v>1.0</v>
      </c>
      <c r="M8" s="4">
        <v>0.0</v>
      </c>
      <c r="N8" s="4">
        <v>1.0</v>
      </c>
      <c r="O8" s="4">
        <v>1.0</v>
      </c>
    </row>
    <row r="9" ht="14.25" customHeight="1">
      <c r="A9" s="4">
        <v>8.0</v>
      </c>
      <c r="B9" s="5">
        <f>1.3+(RAND())</f>
        <v>2.13779317</v>
      </c>
      <c r="C9" s="5">
        <f>17.64+(RAND())</f>
        <v>17.77623818</v>
      </c>
      <c r="D9" s="5">
        <f>5.23388771104497+(RAND())</f>
        <v>5.473209328</v>
      </c>
      <c r="E9" s="5">
        <f>181.440748231532+(RAND()*10)</f>
        <v>183.5434738</v>
      </c>
      <c r="F9" s="4">
        <f>8085611225.68712+(RAND()*100000)</f>
        <v>8085653450</v>
      </c>
      <c r="G9" s="5">
        <f>0.721421945075356+(RAND()/10)</f>
        <v>0.7235776254</v>
      </c>
      <c r="H9" s="5">
        <f>971.67138857028+(RAND()/10)</f>
        <v>971.7265189</v>
      </c>
      <c r="I9" s="4">
        <v>1.0</v>
      </c>
      <c r="J9" s="6">
        <f>44+(RAND())</f>
        <v>44.63236855</v>
      </c>
      <c r="K9" s="6">
        <f>4.3+(RAND())</f>
        <v>5.287957815</v>
      </c>
      <c r="L9" s="4">
        <v>0.0</v>
      </c>
      <c r="M9" s="4">
        <v>1.0</v>
      </c>
      <c r="N9" s="4">
        <v>0.0</v>
      </c>
      <c r="O9" s="4">
        <v>2.0</v>
      </c>
    </row>
    <row r="10" ht="14.25" customHeight="1">
      <c r="A10" s="4">
        <v>9.0</v>
      </c>
      <c r="B10" s="5">
        <f>5.5+(RAND())</f>
        <v>6.04543952</v>
      </c>
      <c r="C10" s="5">
        <f>2.56+(RAND())</f>
        <v>3.238052008</v>
      </c>
      <c r="D10" s="5">
        <f>11.8134144297533+(RAND())</f>
        <v>12.2882359</v>
      </c>
      <c r="E10" s="5">
        <f>712.6415631578+(RAND()*10)</f>
        <v>717.9739766</v>
      </c>
      <c r="F10" s="4">
        <f>428508302520.673+(RAND()*100000)</f>
        <v>428508384626</v>
      </c>
      <c r="G10" s="5">
        <f>-1.1016966568581+(RAND()/10)</f>
        <v>-1.075071805</v>
      </c>
      <c r="H10" s="5">
        <f>6.25416444502025+(RAND()/10)</f>
        <v>6.353078724</v>
      </c>
      <c r="I10" s="4">
        <v>0.0</v>
      </c>
      <c r="J10" s="6">
        <f>63+(RAND())</f>
        <v>63.18341173</v>
      </c>
      <c r="K10" s="6">
        <f t="shared" ref="K10:K11" si="1">5.4+(RAND())</f>
        <v>5.812283004</v>
      </c>
      <c r="L10" s="4">
        <v>1.0</v>
      </c>
      <c r="M10" s="4">
        <v>0.0</v>
      </c>
      <c r="N10" s="4">
        <v>1.0</v>
      </c>
      <c r="O10" s="4">
        <v>3.0</v>
      </c>
    </row>
    <row r="11" ht="14.25" customHeight="1">
      <c r="A11" s="4">
        <v>10.0</v>
      </c>
      <c r="B11" s="5">
        <f>4+(RAND())</f>
        <v>4.528326804</v>
      </c>
      <c r="C11" s="5">
        <f>12.25+(RAND())</f>
        <v>12.49995698</v>
      </c>
      <c r="D11" s="5">
        <f>8.68303955834765+(RAND())</f>
        <v>8.898525619</v>
      </c>
      <c r="E11" s="5">
        <f>415.84048582201+(RAND()*10)</f>
        <v>416.8924823</v>
      </c>
      <c r="F11" s="4">
        <f>99377633458.0266+(RAND()*100000)</f>
        <v>99377675139</v>
      </c>
      <c r="G11" s="5">
        <f>1.85544158887686+(RAND()/10)</f>
        <v>1.857429275</v>
      </c>
      <c r="H11" s="5">
        <f>3.19575099314918+(RAND()/10)</f>
        <v>3.239552651</v>
      </c>
      <c r="I11" s="4">
        <v>1.0</v>
      </c>
      <c r="J11" s="6">
        <f>54+(RAND())</f>
        <v>54.24281808</v>
      </c>
      <c r="K11" s="6">
        <f t="shared" si="1"/>
        <v>6.244482723</v>
      </c>
      <c r="L11" s="4">
        <v>0.0</v>
      </c>
      <c r="M11" s="4">
        <v>1.0</v>
      </c>
      <c r="N11" s="4">
        <v>0.0</v>
      </c>
      <c r="O11" s="4">
        <v>2.0</v>
      </c>
    </row>
    <row r="12" ht="14.25" customHeight="1">
      <c r="A12" s="4">
        <v>11.0</v>
      </c>
      <c r="B12" s="5">
        <f>2.4+(RAND())</f>
        <v>3.388788719</v>
      </c>
      <c r="C12" s="5">
        <f>2.56+(RAND())</f>
        <v>3.487504187</v>
      </c>
      <c r="D12" s="5">
        <f>5.45961216217818+(RAND())</f>
        <v>6.205124826</v>
      </c>
      <c r="E12" s="5">
        <f>192.155767551443+(RAND()*10)</f>
        <v>197.0409906</v>
      </c>
      <c r="F12" s="4">
        <f>7608677039.68898+(RAND()*100000)</f>
        <v>7608679954</v>
      </c>
      <c r="G12" s="5">
        <f>-1.15719214697004+(RAND()/10)</f>
        <v>-1.151570529</v>
      </c>
      <c r="H12" s="5">
        <f>3.25991005881553+(RAND()/10)</f>
        <v>3.327273967</v>
      </c>
      <c r="I12" s="4">
        <v>0.0</v>
      </c>
      <c r="J12" s="6">
        <f>32+(RAND())</f>
        <v>32.99896154</v>
      </c>
      <c r="K12" s="6">
        <f>4.3+(RAND())</f>
        <v>4.518814389</v>
      </c>
      <c r="L12" s="4">
        <v>1.0</v>
      </c>
      <c r="M12" s="4">
        <v>0.0</v>
      </c>
      <c r="N12" s="4">
        <v>0.0</v>
      </c>
      <c r="O12" s="4">
        <v>1.0</v>
      </c>
    </row>
    <row r="13" ht="14.25" customHeight="1">
      <c r="A13" s="4">
        <v>12.0</v>
      </c>
      <c r="B13" s="5">
        <f>3.9+(RAND())</f>
        <v>4.046869006</v>
      </c>
      <c r="C13" s="5">
        <f>4.84+(RAND())</f>
        <v>5.563294311</v>
      </c>
      <c r="D13" s="5">
        <f>7.63966260044907+(RAND())</f>
        <v>7.876438509</v>
      </c>
      <c r="E13" s="5">
        <f>335.353219570388+(RAND()*10)</f>
        <v>335.4588736</v>
      </c>
      <c r="F13" s="4">
        <f>46920344237.647+(RAND()*100000)</f>
        <v>46920352276</v>
      </c>
      <c r="G13" s="5">
        <f>0.0769940813453085+(RAND()/10)</f>
        <v>0.1509308846</v>
      </c>
      <c r="H13" s="5">
        <f>4.45395161479801+(RAND()/10)</f>
        <v>4.530119007</v>
      </c>
      <c r="I13" s="4">
        <v>0.0</v>
      </c>
      <c r="J13" s="6">
        <f>47+(RAND())</f>
        <v>47.04873563</v>
      </c>
      <c r="K13" s="6">
        <f>5+(RAND())</f>
        <v>5.808927559</v>
      </c>
      <c r="L13" s="4">
        <v>1.0</v>
      </c>
      <c r="M13" s="4">
        <v>0.0</v>
      </c>
      <c r="N13" s="4">
        <v>1.0</v>
      </c>
      <c r="O13" s="4">
        <v>2.0</v>
      </c>
    </row>
    <row r="14" ht="14.25" customHeight="1">
      <c r="A14" s="4">
        <v>13.0</v>
      </c>
      <c r="B14" s="5">
        <f>2.8+(RAND())</f>
        <v>3.158348894</v>
      </c>
      <c r="C14" s="5">
        <f>1.96+(RAND())</f>
        <v>2.006325551</v>
      </c>
      <c r="D14" s="5">
        <f>8.02725418790027+(RAND())</f>
        <v>8.834406858</v>
      </c>
      <c r="E14" s="5">
        <f>363.310518822213+(RAND()*10)</f>
        <v>363.8417034</v>
      </c>
      <c r="F14" s="4">
        <f>50921668237.4582+(RAND()*100000)</f>
        <v>50921675802</v>
      </c>
      <c r="G14" s="5">
        <f>0.677303390869093+(RAND()/10)</f>
        <v>0.6846132984</v>
      </c>
      <c r="H14" s="5">
        <f>3.17087021659992+(RAND()/10)</f>
        <v>3.20549233</v>
      </c>
      <c r="I14" s="4">
        <v>1.0</v>
      </c>
      <c r="J14" s="6">
        <f>39+(RAND())</f>
        <v>39.61877243</v>
      </c>
      <c r="K14" s="6">
        <f>4.4+(RAND())</f>
        <v>5.123150648</v>
      </c>
      <c r="L14" s="4">
        <v>0.0</v>
      </c>
      <c r="M14" s="4">
        <v>1.0</v>
      </c>
      <c r="N14" s="4">
        <v>0.0</v>
      </c>
      <c r="O14" s="4">
        <v>1.0</v>
      </c>
    </row>
    <row r="15" ht="14.25" customHeight="1">
      <c r="A15" s="4">
        <v>14.0</v>
      </c>
      <c r="B15" s="5">
        <f>3.7+(RAND())</f>
        <v>4.439039988</v>
      </c>
      <c r="C15" s="5">
        <f>225+(RAND())</f>
        <v>225.0612101</v>
      </c>
      <c r="D15" s="5">
        <f>7.52795543206619+(RAND())</f>
        <v>7.745896463</v>
      </c>
      <c r="E15" s="5">
        <f>3.28202546406727+(RAND()*10)</f>
        <v>11.31910524</v>
      </c>
      <c r="F15" s="4">
        <f>41423457869.0245+(RAND()*100000)</f>
        <v>41423522995</v>
      </c>
      <c r="G15" s="5">
        <f>1.31267999378519+(RAND()/10)</f>
        <v>1.343676996</v>
      </c>
      <c r="H15" s="5">
        <f>5.22461622278529+(RAND()/10)</f>
        <v>5.249864118</v>
      </c>
      <c r="I15" s="4">
        <v>0.0</v>
      </c>
      <c r="J15" s="6">
        <f>38+(RAND())</f>
        <v>38.7492137</v>
      </c>
      <c r="K15" s="6">
        <f>5+(RAND())</f>
        <v>5.515515998</v>
      </c>
      <c r="L15" s="4">
        <v>1.0</v>
      </c>
      <c r="M15" s="4">
        <v>0.0</v>
      </c>
      <c r="N15" s="4">
        <v>1.0</v>
      </c>
      <c r="O15" s="4">
        <v>1.0</v>
      </c>
    </row>
    <row r="16" ht="14.25" customHeight="1">
      <c r="A16" s="4">
        <v>15.0</v>
      </c>
      <c r="B16" s="5">
        <f>4.7+(RAND())</f>
        <v>5.104288716</v>
      </c>
      <c r="C16" s="5">
        <f>1.69+(RAND())</f>
        <v>2.58952171</v>
      </c>
      <c r="D16" s="5">
        <f>9.95254389557257+(RAND())</f>
        <v>10.41684436</v>
      </c>
      <c r="E16" s="5">
        <f>528.565148090917+(RAND()*10)</f>
        <v>537.6380793</v>
      </c>
      <c r="F16" s="4">
        <f>168303008973.615+(RAND()*100000)</f>
        <v>168303020714</v>
      </c>
      <c r="G16" s="5">
        <f>0.416245664914089+(RAND()/10)</f>
        <v>0.4850052753</v>
      </c>
      <c r="H16" s="5">
        <f>5.87535450864018+(RAND()/10)</f>
        <v>5.926350193</v>
      </c>
      <c r="I16" s="4">
        <v>0.0</v>
      </c>
      <c r="J16" s="6">
        <f>54+(RAND())</f>
        <v>54.18189816</v>
      </c>
      <c r="K16" s="6">
        <f>5.9+(RAND())</f>
        <v>6.5026984</v>
      </c>
      <c r="L16" s="4">
        <v>1.0</v>
      </c>
      <c r="M16" s="4">
        <v>0.0</v>
      </c>
      <c r="N16" s="4">
        <v>0.0</v>
      </c>
      <c r="O16" s="4">
        <v>3.0</v>
      </c>
    </row>
    <row r="17" ht="14.25" customHeight="1">
      <c r="A17" s="4">
        <v>16.0</v>
      </c>
      <c r="B17" s="5">
        <f>3.4+(RAND())</f>
        <v>4.232148083</v>
      </c>
      <c r="C17" s="5">
        <f>4+(RAND())</f>
        <v>4.328149504</v>
      </c>
      <c r="D17" s="5">
        <f>6.0147960615534+(RAND())</f>
        <v>6.218186145</v>
      </c>
      <c r="E17" s="5">
        <f>227.99758534021+(RAND()*10)</f>
        <v>231.3347082</v>
      </c>
      <c r="F17" s="4">
        <f>14974518450.3608+(RAND()*100000)</f>
        <v>14974536115</v>
      </c>
      <c r="G17" s="5">
        <f>-0.209925688789756+(RAND()/10)</f>
        <v>-0.1488495841</v>
      </c>
      <c r="H17" s="5">
        <f>5.9023756597444+(RAND()/10)</f>
        <v>5.904300597</v>
      </c>
      <c r="I17" s="4">
        <v>0.0</v>
      </c>
      <c r="J17" s="6">
        <f>49+(RAND())</f>
        <v>49.12674197</v>
      </c>
      <c r="K17" s="6">
        <f>4.7+(RAND())</f>
        <v>4.98295238</v>
      </c>
      <c r="L17" s="4">
        <v>1.0</v>
      </c>
      <c r="M17" s="4">
        <v>0.0</v>
      </c>
      <c r="N17" s="4">
        <v>0.0</v>
      </c>
      <c r="O17" s="4">
        <v>3.0</v>
      </c>
    </row>
    <row r="18" ht="14.25" customHeight="1">
      <c r="A18" s="4">
        <v>17.0</v>
      </c>
      <c r="B18" s="5">
        <f>3.2+(RAND())</f>
        <v>3.22279432</v>
      </c>
      <c r="C18" s="5">
        <f>16.81+(RAND())</f>
        <v>17.21715758</v>
      </c>
      <c r="D18" s="5">
        <f>5.87588267237379+(RAND())</f>
        <v>6.660695619</v>
      </c>
      <c r="E18" s="5">
        <f>218.199578434382+(RAND()*10)</f>
        <v>222.8750277</v>
      </c>
      <c r="F18" s="4">
        <f>18087479301.1483+(RAND()*100000)</f>
        <v>18087490969</v>
      </c>
      <c r="G18" s="5">
        <f>2.04427122637763+(RAND()/10)</f>
        <v>2.144055605</v>
      </c>
      <c r="H18" s="5">
        <f>5.72709661861566+(RAND()/10)</f>
        <v>5.815271091</v>
      </c>
      <c r="I18" s="4">
        <v>0.0</v>
      </c>
      <c r="J18" s="6">
        <f>38+(RAND())</f>
        <v>38.09627873</v>
      </c>
      <c r="K18" s="6">
        <f>4.4+(RAND())</f>
        <v>4.774942027</v>
      </c>
      <c r="L18" s="4">
        <v>1.0</v>
      </c>
      <c r="M18" s="4">
        <v>1.0</v>
      </c>
      <c r="N18" s="4">
        <v>1.0</v>
      </c>
      <c r="O18" s="4">
        <v>2.0</v>
      </c>
    </row>
    <row r="19" ht="14.25" customHeight="1">
      <c r="A19" s="4">
        <v>18.0</v>
      </c>
      <c r="B19" s="5">
        <f>4.9+(RAND())</f>
        <v>5.627627996</v>
      </c>
      <c r="C19" s="5">
        <f>3.24+(RAND())</f>
        <v>3.504787871</v>
      </c>
      <c r="D19" s="5">
        <f>11.8130611272905+(RAND())</f>
        <v>12.29331955</v>
      </c>
      <c r="E19" s="5">
        <f>711.291500025227+(RAND()*10)</f>
        <v>716.0181513</v>
      </c>
      <c r="F19" s="4">
        <f>417999030370.649+(RAND()*100000)</f>
        <v>417999065730</v>
      </c>
      <c r="G19" s="5">
        <f>-1.70790407594869+(RAND()/10)</f>
        <v>-1.655160497</v>
      </c>
      <c r="H19" s="5">
        <f>5.96211201954193+(RAND()/10)</f>
        <v>6.006354348</v>
      </c>
      <c r="I19" s="4">
        <v>0.0</v>
      </c>
      <c r="J19" s="6">
        <f>40+(RAND())</f>
        <v>40.86090271</v>
      </c>
      <c r="K19" s="6">
        <f>5.6+(RAND())</f>
        <v>5.929920814</v>
      </c>
      <c r="L19" s="4">
        <v>1.0</v>
      </c>
      <c r="M19" s="4">
        <v>0.0</v>
      </c>
      <c r="N19" s="4">
        <v>0.0</v>
      </c>
      <c r="O19" s="4">
        <v>2.0</v>
      </c>
    </row>
    <row r="20" ht="14.25" customHeight="1">
      <c r="A20" s="4">
        <v>19.0</v>
      </c>
      <c r="B20" s="5">
        <f>5.3+(RAND())</f>
        <v>5.589654277</v>
      </c>
      <c r="C20" s="5">
        <f>1.96+(RAND())</f>
        <v>2.329305581</v>
      </c>
      <c r="D20" s="5">
        <f>12.335027680449+(RAND())</f>
        <v>12.35254323</v>
      </c>
      <c r="E20" s="5">
        <f>769.333120580634+(RAND()*10)</f>
        <v>769.4416851</v>
      </c>
      <c r="F20" s="4">
        <f>521148973266.158+(RAND()*100000)</f>
        <v>521149041272</v>
      </c>
      <c r="G20" s="5">
        <f>-0.876072616091932+(RAND()/10)</f>
        <v>-0.834821358</v>
      </c>
      <c r="H20" s="5">
        <f>5.72984300714643+(RAND()/10)</f>
        <v>5.789409108</v>
      </c>
      <c r="I20" s="4">
        <v>0.0</v>
      </c>
      <c r="J20" s="6">
        <f>54+(RAND())</f>
        <v>54.8164521</v>
      </c>
      <c r="K20" s="6">
        <f>5.9+(RAND())</f>
        <v>6.819362753</v>
      </c>
      <c r="L20" s="4">
        <v>1.0</v>
      </c>
      <c r="M20" s="4">
        <v>0.0</v>
      </c>
      <c r="N20" s="4">
        <v>1.0</v>
      </c>
      <c r="O20" s="4">
        <v>3.0</v>
      </c>
    </row>
    <row r="21" ht="14.25" customHeight="1">
      <c r="A21" s="4">
        <v>20.0</v>
      </c>
      <c r="B21" s="5">
        <f>4.7+(RAND())</f>
        <v>5.687432817</v>
      </c>
      <c r="C21" s="5">
        <f>1.69+(RAND())</f>
        <v>2.088139353</v>
      </c>
      <c r="D21" s="5">
        <f>10.983921183545+(RAND())</f>
        <v>11.29288494</v>
      </c>
      <c r="E21" s="5">
        <f>626.30194014863+(RAND()*10)</f>
        <v>634.4471533</v>
      </c>
      <c r="F21" s="4">
        <f>276595514889.357+(RAND()*100000)</f>
        <v>276595543046</v>
      </c>
      <c r="G21" s="5">
        <f>0.243155429404998+(RAND()/10)</f>
        <v>0.2787168119</v>
      </c>
      <c r="H21" s="5">
        <f>4.39136400019355+(RAND()/10)</f>
        <v>4.489639004</v>
      </c>
      <c r="I21" s="4">
        <v>0.0</v>
      </c>
      <c r="J21" s="6">
        <f>55+(RAND())</f>
        <v>55.45614794</v>
      </c>
      <c r="K21" s="6">
        <f>6+(RAND())</f>
        <v>6.452797694</v>
      </c>
      <c r="L21" s="4">
        <v>1.0</v>
      </c>
      <c r="M21" s="4">
        <v>0.0</v>
      </c>
      <c r="N21" s="4">
        <v>0.0</v>
      </c>
      <c r="O21" s="4">
        <v>3.0</v>
      </c>
    </row>
    <row r="22" ht="14.25" customHeight="1">
      <c r="A22" s="4">
        <v>21.0</v>
      </c>
      <c r="B22" s="5">
        <f>3.3+(RAND())</f>
        <v>4.148908246</v>
      </c>
      <c r="C22" s="5">
        <f>0.81+(RAND())</f>
        <v>1.136845955</v>
      </c>
      <c r="D22" s="5">
        <f>7.61421166858583+(RAND())</f>
        <v>7.697670751</v>
      </c>
      <c r="E22" s="5">
        <f>334.205951578954+(RAND()*10)</f>
        <v>340.7154258</v>
      </c>
      <c r="F22" s="4">
        <f>39493469073.4873+(RAND()*100000)</f>
        <v>39493557934</v>
      </c>
      <c r="G22" s="5">
        <f>1.13447250059326+(RAND()/10)</f>
        <v>1.218557395</v>
      </c>
      <c r="H22" s="5">
        <f>5.07630080063929+(RAND()/10)</f>
        <v>5.143735355</v>
      </c>
      <c r="I22" s="4">
        <v>0.0</v>
      </c>
      <c r="J22" s="6">
        <f>41+(RAND())</f>
        <v>41.61773466</v>
      </c>
      <c r="K22" s="6">
        <f>4.5+(RAND())</f>
        <v>5.266691371</v>
      </c>
      <c r="L22" s="4">
        <v>1.0</v>
      </c>
      <c r="M22" s="4">
        <v>0.0</v>
      </c>
      <c r="N22" s="4">
        <v>0.0</v>
      </c>
      <c r="O22" s="4">
        <v>2.0</v>
      </c>
    </row>
    <row r="23" ht="14.25" customHeight="1">
      <c r="A23" s="4">
        <v>22.0</v>
      </c>
      <c r="B23" s="5">
        <f>3.4+(RAND())</f>
        <v>3.783755369</v>
      </c>
      <c r="C23" s="5">
        <f>0.16+(RAND())</f>
        <v>0.3260760551</v>
      </c>
      <c r="D23" s="5">
        <f>6.91972450015633+(RAND())</f>
        <v>7.900043363</v>
      </c>
      <c r="E23" s="5">
        <f>284.115153014811+(RAND()*10)</f>
        <v>290.9618323</v>
      </c>
      <c r="F23" s="4">
        <f>23166405772.2006+(RAND()*100000)</f>
        <v>23166458364</v>
      </c>
      <c r="G23" s="5">
        <f>-0.430297295208736+(RAND()/10)</f>
        <v>-0.3870397336</v>
      </c>
      <c r="H23" s="5">
        <f>4.00427088557427+(RAND()/10)</f>
        <v>4.007458851</v>
      </c>
      <c r="I23" s="4">
        <v>0.0</v>
      </c>
      <c r="J23" s="6">
        <f>35+(RAND())</f>
        <v>35.47814806</v>
      </c>
      <c r="K23" s="6">
        <f>3.3+(RAND())</f>
        <v>3.667063268</v>
      </c>
      <c r="L23" s="4">
        <v>1.0</v>
      </c>
      <c r="M23" s="4">
        <v>0.0</v>
      </c>
      <c r="N23" s="4">
        <v>0.0</v>
      </c>
      <c r="O23" s="4">
        <v>1.0</v>
      </c>
    </row>
    <row r="24" ht="14.25" customHeight="1">
      <c r="A24" s="4">
        <v>23.0</v>
      </c>
      <c r="B24" s="5">
        <f>3+(RAND())</f>
        <v>3.04370444</v>
      </c>
      <c r="C24" s="5">
        <f>16+(RAND())</f>
        <v>16.04296291</v>
      </c>
      <c r="D24" s="5">
        <f>8.51671619915736+(RAND())</f>
        <v>9.327671363</v>
      </c>
      <c r="E24" s="5">
        <f>403.074218151427+(RAND()*10)</f>
        <v>411.0115445</v>
      </c>
      <c r="F24" s="4">
        <f>88580768788.9137+(RAND()*100000)</f>
        <v>88580817575</v>
      </c>
      <c r="G24" s="5">
        <f>0.780242161010293+(RAND()/10)</f>
        <v>0.7913135416</v>
      </c>
      <c r="H24" s="5">
        <f>3.59734712962422+(RAND()/10)</f>
        <v>3.660291587</v>
      </c>
      <c r="I24" s="4">
        <v>0.0</v>
      </c>
      <c r="J24" s="6">
        <f>55+(RAND())</f>
        <v>55.18196811</v>
      </c>
      <c r="K24" s="6">
        <f>5.2+(RAND())</f>
        <v>5.815344829</v>
      </c>
      <c r="L24" s="4">
        <v>1.0</v>
      </c>
      <c r="M24" s="4">
        <v>1.0</v>
      </c>
      <c r="N24" s="4">
        <v>0.0</v>
      </c>
      <c r="O24" s="4">
        <v>3.0</v>
      </c>
    </row>
    <row r="25" ht="14.25" customHeight="1">
      <c r="A25" s="4">
        <v>24.0</v>
      </c>
      <c r="B25" s="7" t="s">
        <v>15</v>
      </c>
      <c r="C25" s="5">
        <f>2.25+(RAND())</f>
        <v>2.415180735</v>
      </c>
      <c r="D25" s="5">
        <f>5.53365197031444+(RAND())</f>
        <v>5.794542482</v>
      </c>
      <c r="E25" s="5">
        <f>198.747547285111+(RAND()*10)</f>
        <v>203.2391427</v>
      </c>
      <c r="F25" s="4">
        <f>8306037770.27517+(RAND()*100000)</f>
        <v>8306077594</v>
      </c>
      <c r="G25" s="5">
        <f>-0.894975811346218+(RAND()/10)</f>
        <v>-0.835122248</v>
      </c>
      <c r="H25" s="5">
        <f>4.65964153032658+(RAND()/10)</f>
        <v>4.751535392</v>
      </c>
      <c r="I25" s="4">
        <v>1.0</v>
      </c>
      <c r="J25" s="6">
        <f>36+(RAND())</f>
        <v>36.83246618</v>
      </c>
      <c r="K25" s="6">
        <f>3.7+(RAND())</f>
        <v>4.41158603</v>
      </c>
      <c r="L25" s="4">
        <v>0.0</v>
      </c>
      <c r="M25" s="4">
        <v>1.0</v>
      </c>
      <c r="N25" s="4">
        <v>0.0</v>
      </c>
      <c r="O25" s="4">
        <v>1.0</v>
      </c>
    </row>
    <row r="26" ht="14.25" customHeight="1">
      <c r="A26" s="4">
        <v>25.0</v>
      </c>
      <c r="B26" s="5">
        <f>5.1+(RAND())</f>
        <v>5.654252865</v>
      </c>
      <c r="C26" s="5">
        <f>1.96+(RAND())</f>
        <v>2.348197664</v>
      </c>
      <c r="D26" s="5">
        <f>11.1852626544288+(RAND())</f>
        <v>11.9999356</v>
      </c>
      <c r="E26" s="5">
        <f>647.160627514209+(RAND()*10)</f>
        <v>649.0083223</v>
      </c>
      <c r="F26" s="4">
        <f>316766322023.883+(RAND()*100000)</f>
        <v>316766400592</v>
      </c>
      <c r="G26" s="5">
        <f>0.0626617098210223+(RAND()/10)</f>
        <v>0.06987000727</v>
      </c>
      <c r="H26" s="5">
        <f>4.05053419656609+(RAND()/10)</f>
        <v>4.123922255</v>
      </c>
      <c r="I26" s="4">
        <v>0.0</v>
      </c>
      <c r="J26" s="6">
        <f t="shared" ref="J26:J27" si="2">49+(RAND())</f>
        <v>49.95029876</v>
      </c>
      <c r="K26" s="6">
        <f>4.9+(RAND())</f>
        <v>5.272164583</v>
      </c>
      <c r="L26" s="4">
        <v>1.0</v>
      </c>
      <c r="M26" s="4">
        <v>0.0</v>
      </c>
      <c r="N26" s="4">
        <v>0.0</v>
      </c>
      <c r="O26" s="4">
        <v>2.0</v>
      </c>
    </row>
    <row r="27" ht="14.25" customHeight="1">
      <c r="A27" s="4">
        <v>26.0</v>
      </c>
      <c r="B27" s="5">
        <f>4.6+(RAND())</f>
        <v>5.281565866</v>
      </c>
      <c r="C27" s="5">
        <f>4.41+(RAND())</f>
        <v>4.756483391</v>
      </c>
      <c r="D27" s="5">
        <f>11.5635716338566+(RAND())</f>
        <v>12.54463231</v>
      </c>
      <c r="E27" s="5">
        <f>685.995965795316+(RAND()*10)</f>
        <v>687.9424417</v>
      </c>
      <c r="F27" s="4">
        <f>377237428893.353+(RAND()*100000)</f>
        <v>377237463897</v>
      </c>
      <c r="G27" s="5">
        <f>0.339963475149199+(RAND()/10)</f>
        <v>0.3532405726</v>
      </c>
      <c r="H27" s="5">
        <f>6.08404146754016+(RAND()/10)</f>
        <v>6.089467819</v>
      </c>
      <c r="I27" s="4">
        <v>0.0</v>
      </c>
      <c r="J27" s="6">
        <f t="shared" si="2"/>
        <v>49.90380444</v>
      </c>
      <c r="K27" s="6">
        <f>5.9+(RAND())</f>
        <v>5.93638334</v>
      </c>
      <c r="L27" s="4">
        <v>1.0</v>
      </c>
      <c r="M27" s="4">
        <v>0.0</v>
      </c>
      <c r="N27" s="4">
        <v>1.0</v>
      </c>
      <c r="O27" s="4">
        <v>3.0</v>
      </c>
    </row>
    <row r="28" ht="14.25" customHeight="1">
      <c r="A28" s="4">
        <v>27.0</v>
      </c>
      <c r="B28" s="5">
        <f>2.4+(RAND())</f>
        <v>2.975120844</v>
      </c>
      <c r="C28" s="5">
        <f>2.25+(RAND())</f>
        <v>2.804577744</v>
      </c>
      <c r="D28" s="5">
        <f>5.58596706977747+(RAND())</f>
        <v>5.73202608</v>
      </c>
      <c r="E28" s="5">
        <f>2.01013189727663+(RAND()*10)</f>
        <v>5.266047672</v>
      </c>
      <c r="F28" s="4">
        <f>8701345909.90363+(RAND()*100000)</f>
        <v>8701371700</v>
      </c>
      <c r="G28" s="5">
        <f>-1.34445841678818+(RAND()/10)</f>
        <v>-1.278538571</v>
      </c>
      <c r="H28" s="5">
        <f>3.36640472266115+(RAND()/10)</f>
        <v>3.395296661</v>
      </c>
      <c r="I28" s="4">
        <v>1.0</v>
      </c>
      <c r="J28" s="6">
        <f>36+(RAND())</f>
        <v>36.36891553</v>
      </c>
      <c r="K28" s="6">
        <f>3.7+(RAND())</f>
        <v>4.326075169</v>
      </c>
      <c r="L28" s="4">
        <v>0.0</v>
      </c>
      <c r="M28" s="4">
        <v>1.0</v>
      </c>
      <c r="N28" s="4">
        <v>0.0</v>
      </c>
      <c r="O28" s="4">
        <v>1.0</v>
      </c>
    </row>
    <row r="29" ht="14.25" customHeight="1">
      <c r="A29" s="4">
        <v>28.0</v>
      </c>
      <c r="B29" s="5">
        <f>5.2+(RAND())</f>
        <v>6.036995673</v>
      </c>
      <c r="C29" s="5">
        <f>1.69+(RAND())</f>
        <v>1.857824221</v>
      </c>
      <c r="D29" s="5">
        <f>11.0814351302811+(RAND())</f>
        <v>11.49885749</v>
      </c>
      <c r="E29" s="5">
        <f>635.854169359515+(RAND()*10)</f>
        <v>642.9416709</v>
      </c>
      <c r="F29" s="4">
        <f>293994989298.151+(RAND()*100000)</f>
        <v>293994992181</v>
      </c>
      <c r="G29" s="5">
        <f>-0.383567637228281+(RAND()/10)</f>
        <v>-0.3122840427</v>
      </c>
      <c r="H29" s="5">
        <f>3.86859169257172+(RAND()/10)</f>
        <v>3.91129352</v>
      </c>
      <c r="I29" s="4">
        <v>0.0</v>
      </c>
      <c r="J29" s="6">
        <f>54+(RAND())</f>
        <v>54.649295</v>
      </c>
      <c r="K29" s="6">
        <f>5800+(RAND())</f>
        <v>5800.741392</v>
      </c>
      <c r="L29" s="4">
        <v>1.0</v>
      </c>
      <c r="M29" s="4">
        <v>0.0</v>
      </c>
      <c r="N29" s="4">
        <v>1.0</v>
      </c>
      <c r="O29" s="4">
        <v>3.0</v>
      </c>
    </row>
    <row r="30" ht="14.25" customHeight="1">
      <c r="A30" s="4">
        <v>29.0</v>
      </c>
      <c r="B30" s="5">
        <f>3.5+(RAND())</f>
        <v>4.26179395</v>
      </c>
      <c r="C30" s="5">
        <f>7.84+(RAND())</f>
        <v>8.237773571</v>
      </c>
      <c r="D30" s="5">
        <f>8.69543686624962+(RAND())</f>
        <v>9.508714159</v>
      </c>
      <c r="E30" s="5">
        <f>417.683177641646+(RAND()*10)</f>
        <v>423.0010339</v>
      </c>
      <c r="F30" s="4">
        <f>87370424947.1374+(RAND()*100000)</f>
        <v>87370449566</v>
      </c>
      <c r="G30" s="5">
        <f>1.3507088675936+(RAND()/10)</f>
        <v>1.395250073</v>
      </c>
      <c r="H30" s="5">
        <f>3.90067154143468+(RAND()/10)</f>
        <v>3.996644171</v>
      </c>
      <c r="I30" s="4">
        <v>0.0</v>
      </c>
      <c r="J30" s="6">
        <f>49+(RAND())</f>
        <v>49.63254369</v>
      </c>
      <c r="K30" s="6">
        <f>5.4+(RAND())</f>
        <v>5.933582208</v>
      </c>
      <c r="L30" s="4">
        <v>1.0</v>
      </c>
      <c r="M30" s="4">
        <v>0.0</v>
      </c>
      <c r="N30" s="4">
        <v>1.0</v>
      </c>
      <c r="O30" s="4">
        <v>3.0</v>
      </c>
    </row>
    <row r="31" ht="14.25" customHeight="1">
      <c r="A31" s="4">
        <v>30.0</v>
      </c>
      <c r="B31" s="5">
        <f>4.1+(RAND())</f>
        <v>4.848454443</v>
      </c>
      <c r="C31" s="5">
        <f>13.69+(RAND())</f>
        <v>14.09829029</v>
      </c>
      <c r="D31" s="5">
        <f>8.21919978156614+(RAND())</f>
        <v>8.88430509</v>
      </c>
      <c r="E31" s="5">
        <f>378.774699614067+(RAND()*10)</f>
        <v>383.0210536</v>
      </c>
      <c r="F31" s="4">
        <f>82640719377.7931+(RAND()*100000)</f>
        <v>82640780783</v>
      </c>
      <c r="G31" s="5">
        <f>1.20831788738744+(RAND()/10)</f>
        <v>1.220102038</v>
      </c>
      <c r="H31" s="5">
        <f>4.20116487747096+(RAND()/10)</f>
        <v>4.235647529</v>
      </c>
      <c r="I31" s="4">
        <v>1.0</v>
      </c>
      <c r="J31" s="6">
        <f>46+(RAND())</f>
        <v>46.92890267</v>
      </c>
      <c r="K31" s="6">
        <f>5.1+(RAND())</f>
        <v>5.386099882</v>
      </c>
      <c r="L31" s="4">
        <v>0.0</v>
      </c>
      <c r="M31" s="4">
        <v>1.0</v>
      </c>
      <c r="N31" s="4">
        <v>0.0</v>
      </c>
      <c r="O31" s="4">
        <v>2.0</v>
      </c>
    </row>
    <row r="32" ht="14.25" customHeight="1">
      <c r="A32" s="4">
        <v>31.0</v>
      </c>
      <c r="B32" s="5">
        <f>3+(RAND())</f>
        <v>3.189748483</v>
      </c>
      <c r="C32" s="5">
        <f>10.24+(RAND())</f>
        <v>10.66469806</v>
      </c>
      <c r="D32" s="5">
        <f>6.99655594513173+(RAND())</f>
        <v>7.930510891</v>
      </c>
      <c r="E32" s="5">
        <f>288.95806587781+(RAND()*10)</f>
        <v>289.8572844</v>
      </c>
      <c r="F32" s="4">
        <f>31895585148.822+(RAND()*100000)</f>
        <v>31895586299</v>
      </c>
      <c r="G32" s="5">
        <f>-0.0795580050073817+(RAND()/10)</f>
        <v>-0.01958894232</v>
      </c>
      <c r="H32" s="5">
        <f>6.04523296248765+(RAND()/10)</f>
        <v>6.100186893</v>
      </c>
      <c r="I32" s="4">
        <v>1.0</v>
      </c>
      <c r="J32" s="6">
        <f>43+(RAND())</f>
        <v>43.79921687</v>
      </c>
      <c r="K32" s="6">
        <f>3.3+(RAND())</f>
        <v>3.311826757</v>
      </c>
      <c r="L32" s="4">
        <v>0.0</v>
      </c>
      <c r="M32" s="4">
        <v>1.0</v>
      </c>
      <c r="N32" s="4">
        <v>0.0</v>
      </c>
      <c r="O32" s="4">
        <v>1.0</v>
      </c>
    </row>
    <row r="33" ht="14.25" customHeight="1">
      <c r="A33" s="4">
        <v>32.0</v>
      </c>
      <c r="B33" s="5">
        <f>2.8+(RAND())</f>
        <v>3.555036683</v>
      </c>
      <c r="C33" s="5">
        <f>14.44+(RAND())</f>
        <v>14.49646101</v>
      </c>
      <c r="D33" s="5">
        <f>7.65780074323981+(RAND())</f>
        <v>8.314690678</v>
      </c>
      <c r="E33" s="5">
        <f>336.257451726211+(RAND()*10)</f>
        <v>336.5542884</v>
      </c>
      <c r="F33" s="4">
        <f>50932903607.0404+(RAND()*100000)</f>
        <v>50932915445</v>
      </c>
      <c r="G33" s="5">
        <f>0.573766848398858+(RAND()/10)</f>
        <v>0.631628986</v>
      </c>
      <c r="H33" s="5">
        <f>3.61630195142334+(RAND()/10)</f>
        <v>3.646933509</v>
      </c>
      <c r="I33" s="4">
        <v>0.0</v>
      </c>
      <c r="J33" s="6">
        <f>53+(RAND())</f>
        <v>53.5117259</v>
      </c>
      <c r="K33" s="6">
        <f>5+(RAND())</f>
        <v>5.255585055</v>
      </c>
      <c r="L33" s="4">
        <v>1.0</v>
      </c>
      <c r="M33" s="4">
        <v>1.0</v>
      </c>
      <c r="N33" s="4">
        <v>0.0</v>
      </c>
      <c r="O33" s="4">
        <v>3.0</v>
      </c>
    </row>
    <row r="34" ht="14.25" customHeight="1">
      <c r="A34" s="4">
        <v>33.0</v>
      </c>
      <c r="B34" s="5">
        <f>5.2+(RAND())</f>
        <v>5.931977507</v>
      </c>
      <c r="C34" s="5">
        <f>4+(RAND())</f>
        <v>4.199842643</v>
      </c>
      <c r="D34" s="5">
        <f>10.0151709603312+(RAND())</f>
        <v>10.56175305</v>
      </c>
      <c r="E34" s="5">
        <f>534.155799042312+(RAND()*10)</f>
        <v>535.6814656</v>
      </c>
      <c r="F34" s="4">
        <f>198440282185.66+(RAND()*100000)</f>
        <v>198440331848</v>
      </c>
      <c r="G34" s="5">
        <f>0.921514028851915+(RAND()/10)</f>
        <v>0.9979964922</v>
      </c>
      <c r="H34" s="5">
        <f>7.14466189145482+(RAND()/10)</f>
        <v>7.239967785</v>
      </c>
      <c r="I34" s="4">
        <v>0.0</v>
      </c>
      <c r="J34" s="6">
        <f>60+(RAND())</f>
        <v>60.1430033</v>
      </c>
      <c r="K34" s="6">
        <f>6.1+(RAND())</f>
        <v>6.33902752</v>
      </c>
      <c r="L34" s="4">
        <v>1.0</v>
      </c>
      <c r="M34" s="4">
        <v>0.0</v>
      </c>
      <c r="N34" s="4">
        <v>0.0</v>
      </c>
      <c r="O34" s="4">
        <v>3.0</v>
      </c>
    </row>
    <row r="35" ht="14.25" customHeight="1">
      <c r="A35" s="4">
        <v>34.0</v>
      </c>
      <c r="B35" s="5">
        <f>3.4+(RAND())</f>
        <v>4.034604593</v>
      </c>
      <c r="C35" s="5">
        <f>13.69+(RAND())</f>
        <v>14.29026208</v>
      </c>
      <c r="D35" s="5">
        <f>7.51947979320276+(RAND())</f>
        <v>7.732638514</v>
      </c>
      <c r="E35" s="5">
        <f>326.996675089899+(RAND()*10)</f>
        <v>334.8079693</v>
      </c>
      <c r="F35" s="4">
        <f>49932355187.1038+(RAND()*100000)</f>
        <v>49932362025</v>
      </c>
      <c r="G35" s="5">
        <f>0.348488504948961+(RAND()/10)</f>
        <v>0.3670811492</v>
      </c>
      <c r="H35" s="5">
        <f>3.18628364140662+(RAND()/10)</f>
        <v>3.206806468</v>
      </c>
      <c r="I35" s="4">
        <v>1.0</v>
      </c>
      <c r="J35" s="6">
        <f>47+(RAND())</f>
        <v>47.94871098</v>
      </c>
      <c r="K35" s="6">
        <f>3.8+(RAND())</f>
        <v>4.133755531</v>
      </c>
      <c r="L35" s="4">
        <v>0.0</v>
      </c>
      <c r="M35" s="4">
        <v>1.0</v>
      </c>
      <c r="N35" s="4">
        <v>0.0</v>
      </c>
      <c r="O35" s="4">
        <v>1.0</v>
      </c>
    </row>
    <row r="36" ht="14.25" customHeight="1">
      <c r="A36" s="4">
        <v>35.0</v>
      </c>
      <c r="B36" s="5">
        <f>2.4+(RAND())</f>
        <v>2.599462693</v>
      </c>
      <c r="C36" s="5">
        <f>1+(RAND())</f>
        <v>1.257444367</v>
      </c>
      <c r="D36" s="5">
        <f>5.02036058459537+(RAND())</f>
        <v>5.093253494</v>
      </c>
      <c r="E36" s="5">
        <f>170.417782651558+(RAND()*10)</f>
        <v>172.450597</v>
      </c>
      <c r="F36" s="4">
        <f>5150388560.25802+(RAND()*100000)</f>
        <v>5150425644</v>
      </c>
      <c r="G36" s="5">
        <f>-1.77666998188874+(RAND()/10)</f>
        <v>-1.771690521</v>
      </c>
      <c r="H36" s="5">
        <f>2.61993919369544+(RAND()/10)</f>
        <v>2.640499982</v>
      </c>
      <c r="I36" s="4">
        <v>1.0</v>
      </c>
      <c r="J36" s="6">
        <f>35+(RAND())</f>
        <v>35.96663591</v>
      </c>
      <c r="K36" s="6">
        <f>4.1+(RAND())</f>
        <v>4.397518861</v>
      </c>
      <c r="L36" s="4">
        <v>0.0</v>
      </c>
      <c r="M36" s="4">
        <v>1.0</v>
      </c>
      <c r="N36" s="4">
        <v>0.0</v>
      </c>
      <c r="O36" s="4">
        <v>1.0</v>
      </c>
    </row>
    <row r="37" ht="14.25" customHeight="1">
      <c r="A37" s="4">
        <v>36.0</v>
      </c>
      <c r="B37" s="5">
        <f>1.8+(RAND())</f>
        <v>2.196776972</v>
      </c>
      <c r="C37" s="5">
        <f>10.89+(RAND())</f>
        <v>11.21539164</v>
      </c>
      <c r="D37" s="5">
        <f>4.28545136327885+(RAND())</f>
        <v>4.462066224</v>
      </c>
      <c r="E37" s="5">
        <f>132.794807819365+(RAND()*10)</f>
        <v>133.3405531</v>
      </c>
      <c r="F37" s="4">
        <f>3166717217.39415+(RAND()*100000)</f>
        <v>3166752856</v>
      </c>
      <c r="G37" s="5">
        <f>0.228048148765757+(RAND()/10)</f>
        <v>0.3028575214</v>
      </c>
      <c r="H37" s="5">
        <f>1.29710723191739+(RAND()/10)</f>
        <v>1.39503382</v>
      </c>
      <c r="I37" s="4">
        <v>1.0</v>
      </c>
      <c r="J37" s="6">
        <f>39+(RAND())</f>
        <v>39.3080384</v>
      </c>
      <c r="K37" s="6">
        <f>3.6+(RAND())</f>
        <v>4.113572733</v>
      </c>
      <c r="L37" s="4">
        <v>0.0</v>
      </c>
      <c r="M37" s="4">
        <v>1.0</v>
      </c>
      <c r="N37" s="4">
        <v>1.0</v>
      </c>
      <c r="O37" s="4">
        <v>1.0</v>
      </c>
    </row>
    <row r="38" ht="14.25" customHeight="1">
      <c r="A38" s="4">
        <v>37.0</v>
      </c>
      <c r="B38" s="5">
        <f>3.6+(RAND())</f>
        <v>3.988759372</v>
      </c>
      <c r="C38" s="5">
        <f>16+(RAND())</f>
        <v>16.57693467</v>
      </c>
      <c r="D38" s="5">
        <f>7.06086267099288+(RAND())</f>
        <v>7.714388349</v>
      </c>
      <c r="E38" s="5">
        <f>294.740199501642+(RAND()*10)</f>
        <v>295.6658884</v>
      </c>
      <c r="F38" s="4">
        <f>40844179510.408+(RAND()*100000)</f>
        <v>40844244639</v>
      </c>
      <c r="G38" s="5">
        <f>0.0675727952376928+(RAND()/10)</f>
        <v>0.1516551399</v>
      </c>
      <c r="H38" s="5">
        <f>3.4507963275866+(RAND()/10)</f>
        <v>3.52185803</v>
      </c>
      <c r="I38" s="4">
        <v>1.0</v>
      </c>
      <c r="J38" s="6">
        <f>44+(RAND())</f>
        <v>44.40421221</v>
      </c>
      <c r="K38" s="6">
        <f>4.8+(RAND())</f>
        <v>5.158302377</v>
      </c>
      <c r="L38" s="4">
        <v>0.0</v>
      </c>
      <c r="M38" s="4">
        <v>1.0</v>
      </c>
      <c r="N38" s="4">
        <v>1.0</v>
      </c>
      <c r="O38" s="4">
        <v>2.0</v>
      </c>
    </row>
    <row r="39" ht="14.25" customHeight="1">
      <c r="A39" s="4">
        <v>38.0</v>
      </c>
      <c r="B39" s="5">
        <f>4+(RAND())</f>
        <v>4.001212036</v>
      </c>
      <c r="C39" s="5">
        <f>0.81+(RAND())</f>
        <v>1.03798859</v>
      </c>
      <c r="D39" s="5">
        <f>10.1474328772066+(RAND())</f>
        <v>10.70058115</v>
      </c>
      <c r="E39" s="5">
        <f>545.537567743569+(RAND()*10)</f>
        <v>547.3909785</v>
      </c>
      <c r="F39" s="4">
        <f>173545798151.778+(RAND()*100000)</f>
        <v>173545863265</v>
      </c>
      <c r="G39" s="5">
        <f>2.02952208025837+(RAND()/10)</f>
        <v>2.046077975</v>
      </c>
      <c r="H39" s="5">
        <f>2.89679803068539+(RAND()/10)</f>
        <v>2.918594953</v>
      </c>
      <c r="I39" s="4">
        <v>0.0</v>
      </c>
      <c r="J39" s="6">
        <f>46+(RAND())</f>
        <v>46.16533346</v>
      </c>
      <c r="K39" s="6">
        <f>5.1+(RAND())</f>
        <v>5.259232809</v>
      </c>
      <c r="L39" s="4">
        <v>1.0</v>
      </c>
      <c r="M39" s="4">
        <v>0.0</v>
      </c>
      <c r="N39" s="4">
        <v>1.0</v>
      </c>
      <c r="O39" s="4">
        <v>3.0</v>
      </c>
    </row>
    <row r="40" ht="14.25" customHeight="1">
      <c r="A40" s="4">
        <v>39.0</v>
      </c>
      <c r="B40" s="5">
        <f>0+(RAND())</f>
        <v>0.2571509334</v>
      </c>
      <c r="C40" s="5">
        <f>4.41+(RAND())</f>
        <v>4.64278918</v>
      </c>
      <c r="D40" s="5">
        <f>2.35468171278138+(RAND())</f>
        <v>2.690092773</v>
      </c>
      <c r="E40" s="5">
        <f>57.0037952636958+(RAND()*10)</f>
        <v>66.60486815</v>
      </c>
      <c r="F40" s="4">
        <f>183637882.973715+(RAND()*100000)</f>
        <v>183687276.8</v>
      </c>
      <c r="G40" s="5">
        <f>-0.530312900549818+(RAND()/10)</f>
        <v>-0.4834306638</v>
      </c>
      <c r="H40" s="5">
        <f>1.34696666528337+(RAND()/10)</f>
        <v>1.42414125</v>
      </c>
      <c r="I40" s="4">
        <v>1.0</v>
      </c>
      <c r="J40" s="6">
        <f>29+(RAND())</f>
        <v>29.79923327</v>
      </c>
      <c r="K40" s="6">
        <f>3.9+(RAND())</f>
        <v>4.698266309</v>
      </c>
      <c r="L40" s="4">
        <v>0.0</v>
      </c>
      <c r="M40" s="4">
        <v>1.0</v>
      </c>
      <c r="N40" s="4">
        <v>1.0</v>
      </c>
      <c r="O40" s="4">
        <v>1.0</v>
      </c>
    </row>
    <row r="41" ht="14.25" customHeight="1">
      <c r="A41" s="4">
        <v>40.0</v>
      </c>
      <c r="B41" s="5">
        <f>2.4+(RAND())</f>
        <v>2.417388658</v>
      </c>
      <c r="C41" s="5">
        <f>4+(RAND())</f>
        <v>4.675034016</v>
      </c>
      <c r="D41" s="5">
        <f>45777.5965832333+(RAND())</f>
        <v>45778.32484</v>
      </c>
      <c r="E41" s="5">
        <f>148.003157653921+(RAND()*10)</f>
        <v>152.8736891</v>
      </c>
      <c r="F41" s="4">
        <f>3712798667.57958+(RAND()*100000)</f>
        <v>3712894865</v>
      </c>
      <c r="G41" s="5">
        <f>-0.640533011721573+(RAND()/10)</f>
        <v>-0.6092451241</v>
      </c>
      <c r="H41" s="5">
        <f>5.84560265467953+(RAND()/10)</f>
        <v>5.929575363</v>
      </c>
      <c r="I41" s="4">
        <v>1.0</v>
      </c>
      <c r="J41" s="6">
        <f>28+(RAND())</f>
        <v>28.09115295</v>
      </c>
      <c r="K41" s="6">
        <f>3.3+(RAND())</f>
        <v>4.147120629</v>
      </c>
      <c r="L41" s="4">
        <v>0.0</v>
      </c>
      <c r="M41" s="4">
        <v>1.0</v>
      </c>
      <c r="N41" s="4">
        <v>1.0</v>
      </c>
      <c r="O41" s="4">
        <v>1.0</v>
      </c>
    </row>
    <row r="42" ht="14.25" customHeight="1">
      <c r="A42" s="4">
        <v>41.0</v>
      </c>
      <c r="B42" s="5">
        <f>1.9+(RAND())</f>
        <v>2.809349371</v>
      </c>
      <c r="C42" s="5">
        <f>11.56+(RAND())</f>
        <v>12.03176302</v>
      </c>
      <c r="D42" s="5">
        <f>4.76634974657677+(RAND())</f>
        <v>5.353846591</v>
      </c>
      <c r="E42" s="5">
        <f>156.647653641422+(RAND()*10)</f>
        <v>161.0515581</v>
      </c>
      <c r="F42" s="4">
        <f>5133034658.92734+(RAND()*100000)</f>
        <v>5133099725</v>
      </c>
      <c r="G42" s="5">
        <f>0.170949018504418+(RAND()/10)</f>
        <v>0.206928386</v>
      </c>
      <c r="H42" s="5">
        <f>3.93819043628586+(RAND()/10)</f>
        <v>3.970016691</v>
      </c>
      <c r="I42" s="4">
        <v>1.0</v>
      </c>
      <c r="J42" s="6">
        <f>40+(RAND())</f>
        <v>40.29231173</v>
      </c>
      <c r="K42" s="6">
        <f>3.7+(RAND())</f>
        <v>4.415312647</v>
      </c>
      <c r="L42" s="4">
        <v>0.0</v>
      </c>
      <c r="M42" s="4">
        <v>1.0</v>
      </c>
      <c r="N42" s="4">
        <v>1.0</v>
      </c>
      <c r="O42" s="4">
        <v>1.0</v>
      </c>
    </row>
    <row r="43" ht="14.25" customHeight="1">
      <c r="A43" s="4">
        <v>42.0</v>
      </c>
      <c r="B43" s="5">
        <f>5.9+(RAND())</f>
        <v>6.423023226</v>
      </c>
      <c r="C43" s="5">
        <f>0.81+(RAND())</f>
        <v>1.325606207</v>
      </c>
      <c r="D43" s="5">
        <f>13.1997864249388+(RAND())</f>
        <v>13.61797336</v>
      </c>
      <c r="E43" s="5">
        <f>869.743101067164+(RAND()*10)</f>
        <v>872.3829433</v>
      </c>
      <c r="F43" s="4">
        <f>747107429220.321+(RAND()*100000)</f>
        <v>747107453836</v>
      </c>
      <c r="G43" s="5">
        <f>-0.656380591672245+(RAND()/10)</f>
        <v>-0.5844319231</v>
      </c>
      <c r="H43" s="5">
        <f>7.26132928318657+(RAND()/10)</f>
        <v>7.313785131</v>
      </c>
      <c r="I43" s="4">
        <v>0.0</v>
      </c>
      <c r="J43" s="6">
        <f>58+(RAND())</f>
        <v>58.62528943</v>
      </c>
      <c r="K43" s="6">
        <f>6.7+(RAND())</f>
        <v>7.049505416</v>
      </c>
      <c r="L43" s="4">
        <v>1.0</v>
      </c>
      <c r="M43" s="4">
        <v>0.0</v>
      </c>
      <c r="N43" s="4">
        <v>1.0</v>
      </c>
      <c r="O43" s="4">
        <v>3.0</v>
      </c>
    </row>
    <row r="44" ht="14.25" customHeight="1">
      <c r="A44" s="4">
        <v>43.0</v>
      </c>
      <c r="B44" s="5">
        <f>4.9+(RAND())</f>
        <v>5.667175915</v>
      </c>
      <c r="C44" s="5">
        <f>5.29+(RAND())</f>
        <v>5.823564135</v>
      </c>
      <c r="D44" s="5">
        <f>10.8263955754883+(RAND())</f>
        <v>11.1069191</v>
      </c>
      <c r="E44" s="5">
        <f>611.074545259029+(RAND()*10)</f>
        <v>618.3071002</v>
      </c>
      <c r="F44" s="4">
        <f>284450191182.556+(RAND()*100000)</f>
        <v>284450274131</v>
      </c>
      <c r="G44" s="5">
        <f>0.698277790317433+(RAND()/10)</f>
        <v>0.7259758837</v>
      </c>
      <c r="H44" s="5">
        <f>7.09840776977195+(RAND()/10)</f>
        <v>7.122121663</v>
      </c>
      <c r="I44" s="4">
        <v>0.0</v>
      </c>
      <c r="J44" s="6">
        <f>53+(RAND())</f>
        <v>53.24609267</v>
      </c>
      <c r="K44" s="6">
        <f>5.9+(RAND())</f>
        <v>6.219010421</v>
      </c>
      <c r="L44" s="4">
        <v>1.0</v>
      </c>
      <c r="M44" s="4">
        <v>0.0</v>
      </c>
      <c r="N44" s="4">
        <v>0.0</v>
      </c>
      <c r="O44" s="4">
        <v>3.0</v>
      </c>
    </row>
    <row r="45" ht="14.25" customHeight="1">
      <c r="A45" s="4">
        <v>44.0</v>
      </c>
      <c r="B45" s="5">
        <f>5+(RAND())</f>
        <v>5.613931887</v>
      </c>
      <c r="C45" s="5">
        <f>1.69+(RAND())</f>
        <v>2.113368662</v>
      </c>
      <c r="D45" s="5">
        <f>11.4065911415712+(RAND())</f>
        <v>11.94220289</v>
      </c>
      <c r="E45" s="5">
        <f>670.223433573149+(RAND()*10)</f>
        <v>673.4143414</v>
      </c>
      <c r="F45" s="4">
        <f>341585780498.24+(RAND()*100000)</f>
        <v>341585793529</v>
      </c>
      <c r="G45" s="5">
        <f>-3.00463398063408+(RAND()/10)</f>
        <v>-2.907011465</v>
      </c>
      <c r="H45" s="5">
        <f>7.96171262323041+(RAND()/10)</f>
        <v>7.98780313</v>
      </c>
      <c r="I45" s="4">
        <v>0.0</v>
      </c>
      <c r="J45" s="6">
        <f>48+(RAND())</f>
        <v>48.64182079</v>
      </c>
      <c r="K45" s="6">
        <f>4.8+(RAND())</f>
        <v>4.914162977</v>
      </c>
      <c r="L45" s="4">
        <v>1.0</v>
      </c>
      <c r="M45" s="4">
        <v>0.0</v>
      </c>
      <c r="N45" s="4">
        <v>0.0</v>
      </c>
      <c r="O45" s="4">
        <v>2.0</v>
      </c>
    </row>
    <row r="46" ht="14.25" customHeight="1">
      <c r="A46" s="4">
        <v>45.0</v>
      </c>
      <c r="B46" s="5">
        <f>2+(RAND())</f>
        <v>2.959935637</v>
      </c>
      <c r="C46" s="5">
        <f>6.76+(RAND())</f>
        <v>7.186422118</v>
      </c>
      <c r="D46" s="5">
        <f>5.12717327598668+(RAND())</f>
        <v>6.085866236</v>
      </c>
      <c r="E46" s="5">
        <f>175.822096658613+(RAND()*10)</f>
        <v>181.6826813</v>
      </c>
      <c r="F46" s="4">
        <f>6677539340.728+(RAND()*100000)</f>
        <v>6677585016</v>
      </c>
      <c r="G46" s="5">
        <f>1.04342710867185+(RAND()/10)</f>
        <v>1.116424768</v>
      </c>
      <c r="H46" s="5">
        <f>3.98041427378959+(RAND()/10)</f>
        <v>4.031387071</v>
      </c>
      <c r="I46" s="4">
        <v>1.0</v>
      </c>
      <c r="J46" s="6">
        <f>38+(RAND())</f>
        <v>38.97561743</v>
      </c>
      <c r="K46" s="6">
        <f>3.2+(RAND())</f>
        <v>4.134635954</v>
      </c>
      <c r="L46" s="4">
        <v>0.0</v>
      </c>
      <c r="M46" s="4">
        <v>1.0</v>
      </c>
      <c r="N46" s="4">
        <v>1.0</v>
      </c>
      <c r="O46" s="4">
        <v>1.0</v>
      </c>
    </row>
    <row r="47" ht="14.25" customHeight="1">
      <c r="A47" s="4">
        <v>46.0</v>
      </c>
      <c r="B47" s="5">
        <f>5+(RAND())</f>
        <v>5.531254136</v>
      </c>
      <c r="C47" s="5">
        <f>6.25+(RAND())</f>
        <v>6.754504512</v>
      </c>
      <c r="D47" s="5">
        <f>10.6820451648211+(RAND())</f>
        <v>11.35088498</v>
      </c>
      <c r="E47" s="5">
        <f>596.993961287973+(RAND()*10)</f>
        <v>603.2129817</v>
      </c>
      <c r="F47" s="4">
        <f>269529323748.658+(RAND()*100000)</f>
        <v>269529350480</v>
      </c>
      <c r="G47" s="5">
        <f>-0.365176148209961+(RAND()/10)</f>
        <v>-0.2849837254</v>
      </c>
      <c r="H47" s="5">
        <f>5.55926885974131+(RAND()/10)</f>
        <v>5.641636052</v>
      </c>
      <c r="I47" s="4">
        <v>0.0</v>
      </c>
      <c r="J47" s="6">
        <f>54+(RAND())</f>
        <v>54.43915037</v>
      </c>
      <c r="K47" s="6">
        <f>6+(RAND())</f>
        <v>6.139271421</v>
      </c>
      <c r="L47" s="4">
        <v>1.0</v>
      </c>
      <c r="M47" s="4">
        <v>0.0</v>
      </c>
      <c r="N47" s="4">
        <v>0.0</v>
      </c>
      <c r="O47" s="4">
        <v>3.0</v>
      </c>
    </row>
    <row r="48" ht="14.25" customHeight="1">
      <c r="A48" s="4">
        <v>47.0</v>
      </c>
      <c r="B48" s="5">
        <f>3.1+(RAND())</f>
        <v>3.301306222</v>
      </c>
      <c r="C48" s="5">
        <f>3.61+(RAND())</f>
        <v>3.946009394</v>
      </c>
      <c r="D48" s="5">
        <f>8.02647969564334+(RAND())</f>
        <v>8.557894038</v>
      </c>
      <c r="E48" s="5">
        <f>361.670048169301+(RAND()*10)</f>
        <v>370.7889468</v>
      </c>
      <c r="F48" s="4">
        <f>53740104611.7195+(RAND()*100000)</f>
        <v>53740155649</v>
      </c>
      <c r="G48" s="5">
        <f>1.01447046305586+(RAND()/10)</f>
        <v>1.101525778</v>
      </c>
      <c r="H48" s="5">
        <f>3.64977579155457+(RAND()/10)</f>
        <v>3.709283973</v>
      </c>
      <c r="I48" s="4">
        <v>0.0</v>
      </c>
      <c r="J48" s="6">
        <f>55+(RAND())</f>
        <v>55.04696682</v>
      </c>
      <c r="K48" s="6">
        <f>4.9+(RAND())</f>
        <v>5.779262894</v>
      </c>
      <c r="L48" s="4">
        <v>1.0</v>
      </c>
      <c r="M48" s="4">
        <v>0.0</v>
      </c>
      <c r="N48" s="4">
        <v>1.0</v>
      </c>
      <c r="O48" s="4">
        <v>3.0</v>
      </c>
    </row>
    <row r="49" ht="14.25" customHeight="1">
      <c r="A49" s="4">
        <v>48.0</v>
      </c>
      <c r="B49" s="5">
        <f>3.4+(RAND())</f>
        <v>3.718314089</v>
      </c>
      <c r="C49" s="7">
        <v>-0.61</v>
      </c>
      <c r="D49" s="5">
        <f>7.86606341085422+(RAND())</f>
        <v>8.152391565</v>
      </c>
      <c r="E49" s="5">
        <f>351.292499824465+(RAND()*10)</f>
        <v>356.2056266</v>
      </c>
      <c r="F49" s="4">
        <f>62256619944.8552+(RAND()*100000)</f>
        <v>62256697544</v>
      </c>
      <c r="G49" s="5">
        <f>1.34703169275648+(RAND()/10)</f>
        <v>1.391748384</v>
      </c>
      <c r="H49" s="5">
        <f>3.93765187515875+(RAND()/10)</f>
        <v>4.01442008</v>
      </c>
      <c r="I49" s="4">
        <v>1.0</v>
      </c>
      <c r="J49" s="6">
        <f>43+(RAND())</f>
        <v>43.51228737</v>
      </c>
      <c r="K49" s="6">
        <f>4.7+(RAND())</f>
        <v>4.779041787</v>
      </c>
      <c r="L49" s="4">
        <v>0.0</v>
      </c>
      <c r="M49" s="4">
        <v>1.0</v>
      </c>
      <c r="N49" s="4">
        <v>1.0</v>
      </c>
      <c r="O49" s="4">
        <v>2.0</v>
      </c>
    </row>
    <row r="50" ht="14.25" customHeight="1">
      <c r="A50" s="4">
        <v>49.0</v>
      </c>
      <c r="B50" s="5">
        <f>5.8+(RAND())</f>
        <v>6.669630877</v>
      </c>
      <c r="C50" s="5">
        <f>0.04+(RAND())</f>
        <v>0.7977894929</v>
      </c>
      <c r="D50" s="5">
        <f>12.6594852181476+(RAND())</f>
        <v>13.6096759</v>
      </c>
      <c r="E50" s="5">
        <f>805.516270124953+(RAND()*10)</f>
        <v>809.4440773</v>
      </c>
      <c r="F50" s="4">
        <f>568542709522.612+(RAND()*100000)</f>
        <v>568542760965</v>
      </c>
      <c r="G50" s="5">
        <f>-0.850493116662996+(RAND()/10)</f>
        <v>-0.754018302</v>
      </c>
      <c r="H50" s="5">
        <f>7.0813323194433+(RAND()/10)</f>
        <v>7.117257937</v>
      </c>
      <c r="I50" s="4">
        <v>0.0</v>
      </c>
      <c r="J50" s="6">
        <f>57+(RAND())</f>
        <v>57.71511278</v>
      </c>
      <c r="K50" s="6">
        <f>4.9+(RAND())</f>
        <v>5.115744742</v>
      </c>
      <c r="L50" s="4">
        <v>1.0</v>
      </c>
      <c r="M50" s="4">
        <v>0.0</v>
      </c>
      <c r="N50" s="4">
        <v>1.0</v>
      </c>
      <c r="O50" s="4">
        <v>3.0</v>
      </c>
    </row>
    <row r="51" ht="14.25" customHeight="1">
      <c r="A51" s="4">
        <v>50.0</v>
      </c>
      <c r="B51" s="5">
        <f>5.4+(RAND())</f>
        <v>5.417956346</v>
      </c>
      <c r="C51" s="5">
        <f>4.41+(RAND())</f>
        <v>5.112146851</v>
      </c>
      <c r="D51" s="5">
        <f>12.1077501311428+(RAND())</f>
        <v>12.16655064</v>
      </c>
      <c r="E51" s="5">
        <f>744.497840190696+(RAND()*10)</f>
        <v>749.474934</v>
      </c>
      <c r="F51" s="4">
        <f>507067635267.299+(RAND()*100000)</f>
        <v>507067725093</v>
      </c>
      <c r="G51" s="5">
        <f>1.527689586291+(RAND()/10)</f>
        <v>1.581020177</v>
      </c>
      <c r="H51" s="5">
        <f>9.44959434754729+(RAND()/10)</f>
        <v>9.46901339</v>
      </c>
      <c r="I51" s="4">
        <v>0.0</v>
      </c>
      <c r="J51" s="6">
        <f>53+(RAND())</f>
        <v>53.03519325</v>
      </c>
      <c r="K51" s="6">
        <f>3.8+(RAND())</f>
        <v>4.45274763</v>
      </c>
      <c r="L51" s="4">
        <v>1.0</v>
      </c>
      <c r="M51" s="4">
        <v>0.0</v>
      </c>
      <c r="N51" s="4">
        <v>1.0</v>
      </c>
      <c r="O51" s="4">
        <v>3.0</v>
      </c>
    </row>
    <row r="52" ht="14.25" customHeight="1">
      <c r="A52" s="4">
        <v>51.0</v>
      </c>
      <c r="B52" s="5">
        <f>3.7+(RAND())</f>
        <v>4.371793002</v>
      </c>
      <c r="C52" s="5">
        <f>0.49+(RAND())</f>
        <v>1.139814451</v>
      </c>
      <c r="D52" s="5">
        <f>7.20712360526259+(RAND())</f>
        <v>7.947690952</v>
      </c>
      <c r="E52" s="5">
        <f>305.571631374809+(RAND()*10)</f>
        <v>312.8319448</v>
      </c>
      <c r="F52" s="4">
        <f>30460027971.626+(RAND()*100000)</f>
        <v>30460127866</v>
      </c>
      <c r="G52" s="5">
        <f>0.856775994864862+(RAND()/10)</f>
        <v>0.8843660048</v>
      </c>
      <c r="H52" s="5">
        <f>5.24714367395068+(RAND()/10)</f>
        <v>5.314821639</v>
      </c>
      <c r="I52" s="4">
        <v>0.0</v>
      </c>
      <c r="J52" s="6">
        <f>41+(RAND())</f>
        <v>41.15618677</v>
      </c>
      <c r="K52" s="6">
        <f>5+(RAND())</f>
        <v>5.532939828</v>
      </c>
      <c r="L52" s="4">
        <v>1.0</v>
      </c>
      <c r="M52" s="4">
        <v>0.0</v>
      </c>
      <c r="N52" s="4">
        <v>0.0</v>
      </c>
      <c r="O52" s="4">
        <v>2.0</v>
      </c>
    </row>
    <row r="53" ht="14.25" customHeight="1">
      <c r="A53" s="4">
        <v>52.0</v>
      </c>
      <c r="B53" s="5">
        <f>2.6+(RAND())</f>
        <v>2.68402381</v>
      </c>
      <c r="C53" s="5">
        <f>23.04+(RAND())</f>
        <v>23.42818811</v>
      </c>
      <c r="D53" s="5">
        <f>3.80745600725353+(RAND())</f>
        <v>3.948337106</v>
      </c>
      <c r="E53" s="5">
        <f>113.700660842376+(RAND()*10)</f>
        <v>121.2482829</v>
      </c>
      <c r="F53" s="4">
        <f>398.34008111599+(RAND()*100000)</f>
        <v>7718.022719</v>
      </c>
      <c r="G53" s="5">
        <f>0.615466597251678+(RAND()/10)</f>
        <v>0.6448922842</v>
      </c>
      <c r="H53" s="5">
        <f>2.52821424429433+(RAND()/10)</f>
        <v>2.533703949</v>
      </c>
      <c r="I53" s="4">
        <v>1.0</v>
      </c>
      <c r="J53" s="6">
        <f>53+(RAND())</f>
        <v>53.68217374</v>
      </c>
      <c r="K53" s="6">
        <f>5.2+(RAND())</f>
        <v>5.407362422</v>
      </c>
      <c r="L53" s="4">
        <v>0.0</v>
      </c>
      <c r="M53" s="4">
        <v>1.0</v>
      </c>
      <c r="N53" s="4">
        <v>1.0</v>
      </c>
      <c r="O53" s="4">
        <v>2.0</v>
      </c>
    </row>
    <row r="54" ht="14.25" customHeight="1">
      <c r="A54" s="4">
        <v>53.0</v>
      </c>
      <c r="B54" s="5">
        <f>4.5+(RAND())</f>
        <v>5.213740468</v>
      </c>
      <c r="C54" s="5">
        <f>16.81+(RAND())</f>
        <v>17.45684864</v>
      </c>
      <c r="D54" s="5">
        <f>10.7943328512293+(RAND())</f>
        <v>11.41080805</v>
      </c>
      <c r="E54" s="5">
        <f>607.760329923017+(RAND()*10)</f>
        <v>610.1244886</v>
      </c>
      <c r="F54" s="4">
        <f>319421384768.846+(RAND()*100000)</f>
        <v>319421458223</v>
      </c>
      <c r="G54" s="5">
        <f>0.41140506531289+(RAND()/10)</f>
        <v>0.4431272753</v>
      </c>
      <c r="H54" s="5">
        <f>4.2902184288571+(RAND()/10)</f>
        <v>4.333859532</v>
      </c>
      <c r="I54" s="4">
        <v>1.0</v>
      </c>
      <c r="J54" s="6">
        <f>50+(RAND())</f>
        <v>50.2256551</v>
      </c>
      <c r="K54" s="6">
        <f>5.5+(RAND())</f>
        <v>5.560427632</v>
      </c>
      <c r="L54" s="4">
        <v>0.0</v>
      </c>
      <c r="M54" s="4">
        <v>1.0</v>
      </c>
      <c r="N54" s="4">
        <v>0.0</v>
      </c>
      <c r="O54" s="4">
        <v>2.0</v>
      </c>
    </row>
    <row r="55" ht="14.25" customHeight="1">
      <c r="A55" s="4">
        <v>54.0</v>
      </c>
      <c r="B55" s="5">
        <f>2.8+(RAND())</f>
        <v>3.782939979</v>
      </c>
      <c r="C55" s="5">
        <f>5.76+(RAND())</f>
        <v>5.776554291</v>
      </c>
      <c r="D55" s="5">
        <f>7.67512128715481+(RAND())</f>
        <v>8.428089232</v>
      </c>
      <c r="E55" s="5">
        <f>338.261959435919+(RAND()*10)</f>
        <v>347.1595757</v>
      </c>
      <c r="F55" s="4">
        <f>43927663410.084+(RAND()*100000)</f>
        <v>43927689398</v>
      </c>
      <c r="G55" s="5">
        <f>-0.423042991463677+(RAND()/10)</f>
        <v>-0.3875189186</v>
      </c>
      <c r="H55" s="5">
        <f>3.94994882125381+(RAND()/10)</f>
        <v>4.010237737</v>
      </c>
      <c r="I55" s="4">
        <v>1.0</v>
      </c>
      <c r="J55" s="6">
        <f>32+(RAND())</f>
        <v>32.71016269</v>
      </c>
      <c r="K55" s="6">
        <f t="shared" ref="K55:K56" si="3">3.7+(RAND())</f>
        <v>4.119287931</v>
      </c>
      <c r="L55" s="4">
        <v>0.0</v>
      </c>
      <c r="M55" s="4">
        <v>1.0</v>
      </c>
      <c r="N55" s="4">
        <v>1.0</v>
      </c>
      <c r="O55" s="4">
        <v>1.0</v>
      </c>
    </row>
    <row r="56" ht="14.25" customHeight="1">
      <c r="A56" s="4">
        <v>55.0</v>
      </c>
      <c r="B56" s="5">
        <f>3.8+(RAND())</f>
        <v>4.218727524</v>
      </c>
      <c r="C56" s="5">
        <f>0.64+(RAND())</f>
        <v>0.6469204058</v>
      </c>
      <c r="D56" s="5">
        <f>9.00941777097264+(RAND())</f>
        <v>9.711375428</v>
      </c>
      <c r="E56" s="5">
        <f>445.270206670184+(RAND()*10)</f>
        <v>448.1804712</v>
      </c>
      <c r="F56" s="4">
        <f>88993865693.3616+(RAND()*100000)</f>
        <v>88993920402</v>
      </c>
      <c r="G56" s="5">
        <f>1.76625614280282+(RAND()/10)</f>
        <v>1.820412006</v>
      </c>
      <c r="H56" s="5">
        <f>2.0069450902372+(RAND()/10)</f>
        <v>2.065051421</v>
      </c>
      <c r="I56" s="4">
        <v>0.0</v>
      </c>
      <c r="J56" s="6">
        <f>39+(RAND())</f>
        <v>39.96112396</v>
      </c>
      <c r="K56" s="6">
        <f t="shared" si="3"/>
        <v>4.628457615</v>
      </c>
      <c r="L56" s="4">
        <v>1.0</v>
      </c>
      <c r="M56" s="4">
        <v>0.0</v>
      </c>
      <c r="N56" s="4">
        <v>0.0</v>
      </c>
      <c r="O56" s="4">
        <v>1.0</v>
      </c>
    </row>
    <row r="57" ht="14.25" customHeight="1">
      <c r="A57" s="4">
        <v>56.0</v>
      </c>
      <c r="B57" s="5">
        <f>2.9+(RAND())</f>
        <v>3.831440307</v>
      </c>
      <c r="C57" s="5">
        <f>6.76+(RAND())</f>
        <v>6.762345879</v>
      </c>
      <c r="D57" s="5">
        <f>5.82990284902986+(RAND())</f>
        <v>6.489910518</v>
      </c>
      <c r="E57" s="5">
        <f>215.731536254144+(RAND()*10)</f>
        <v>221.8999123</v>
      </c>
      <c r="F57" s="4">
        <f>13157224549.4165+(RAND()*100000)</f>
        <v>13157280858</v>
      </c>
      <c r="G57" s="5">
        <f>1.31251221072533+(RAND()/10)</f>
        <v>1.394835142</v>
      </c>
      <c r="H57" s="5">
        <f>5.14846841740413+(RAND()/10)</f>
        <v>5.160081927</v>
      </c>
      <c r="I57" s="4">
        <v>0.0</v>
      </c>
      <c r="J57" s="6">
        <f>47+(RAND())</f>
        <v>47.69757784</v>
      </c>
      <c r="K57" s="6">
        <f>4.2+(RAND())</f>
        <v>4.459163165</v>
      </c>
      <c r="L57" s="4">
        <v>1.0</v>
      </c>
      <c r="M57" s="4">
        <v>1.0</v>
      </c>
      <c r="N57" s="4">
        <v>1.0</v>
      </c>
      <c r="O57" s="4">
        <v>2.0</v>
      </c>
    </row>
    <row r="58" ht="14.25" customHeight="1">
      <c r="A58" s="4">
        <v>57.0</v>
      </c>
      <c r="B58" s="5">
        <f>4.9+(RAND())</f>
        <v>4.901084996</v>
      </c>
      <c r="C58" s="5">
        <f>19.36+(RAND())</f>
        <v>20.27595389</v>
      </c>
      <c r="D58" s="5">
        <f>10.3495484622275+(RAND())</f>
        <v>11.31354336</v>
      </c>
      <c r="E58" s="5">
        <f>564.306110042692+(RAND()*10)</f>
        <v>567.9459813</v>
      </c>
      <c r="F58" s="4">
        <f>286980914881.675+(RAND()*100000)</f>
        <v>286980930728</v>
      </c>
      <c r="G58" s="5">
        <f>-0.593968461380054+(RAND()/10)</f>
        <v>-0.5249916726</v>
      </c>
      <c r="H58" s="5">
        <f>5.72142636097611+(RAND()/10)</f>
        <v>5.768142008</v>
      </c>
      <c r="I58" s="4">
        <v>1.0</v>
      </c>
      <c r="J58" s="6">
        <f>62+(RAND())</f>
        <v>62.8187487</v>
      </c>
      <c r="K58" s="6">
        <f>6.2+(RAND())</f>
        <v>6.707272869</v>
      </c>
      <c r="L58" s="4">
        <v>0.0</v>
      </c>
      <c r="M58" s="4">
        <v>1.0</v>
      </c>
      <c r="N58" s="4">
        <v>0.0</v>
      </c>
      <c r="O58" s="4">
        <v>2.0</v>
      </c>
    </row>
    <row r="59" ht="14.25" customHeight="1">
      <c r="A59" s="4">
        <v>58.0</v>
      </c>
      <c r="B59" s="5">
        <f>5.4+(RAND())</f>
        <v>5.985808714</v>
      </c>
      <c r="C59" s="5">
        <f>6.25+(RAND())</f>
        <v>6.465170476</v>
      </c>
      <c r="D59" s="5">
        <f>14.1464918308611+(RAND())</f>
        <v>15.08953871</v>
      </c>
      <c r="E59" s="5">
        <f>982.749729675109+(RAND()*10)</f>
        <v>992.0711652</v>
      </c>
      <c r="F59" s="4">
        <f>1141684961667.38+(RAND()*100000)</f>
        <v>1141684974232</v>
      </c>
      <c r="G59" s="5">
        <f>-1.23114184036927+(RAND()/10)</f>
        <v>-1.197816514</v>
      </c>
      <c r="H59" s="5">
        <f>8.07087604279175+(RAND()/10)</f>
        <v>8.132644334</v>
      </c>
      <c r="I59" s="4">
        <v>0.0</v>
      </c>
      <c r="J59" s="6">
        <f>65+(RAND())</f>
        <v>65.05761659</v>
      </c>
      <c r="K59" s="6">
        <f>6+(RAND())</f>
        <v>6.209120354</v>
      </c>
      <c r="L59" s="4">
        <v>1.0</v>
      </c>
      <c r="M59" s="4">
        <v>0.0</v>
      </c>
      <c r="N59" s="4">
        <v>0.0</v>
      </c>
      <c r="O59" s="4">
        <v>3.0</v>
      </c>
    </row>
    <row r="60" ht="14.25" customHeight="1">
      <c r="A60" s="4">
        <v>59.0</v>
      </c>
      <c r="B60" s="5">
        <f>4.3+(RAND())</f>
        <v>5.220572389</v>
      </c>
      <c r="C60" s="5">
        <f>3.24+(RAND())</f>
        <v>3.527934117</v>
      </c>
      <c r="D60" s="5">
        <f>8.92676829827886+(RAND())</f>
        <v>9.290643103</v>
      </c>
      <c r="E60" s="5">
        <f>437.195887247785+(RAND()*10)</f>
        <v>438.2497684</v>
      </c>
      <c r="F60" s="4">
        <f>102182965865.392+(RAND()*100000)</f>
        <v>102182979944</v>
      </c>
      <c r="G60" s="5">
        <f>-0.492140729048877+(RAND()/10)</f>
        <v>-0.3941003986</v>
      </c>
      <c r="H60" s="5">
        <f>6.4496092809684+(RAND()/10)</f>
        <v>6.54067132</v>
      </c>
      <c r="I60" s="4">
        <v>0.0</v>
      </c>
      <c r="J60" s="6">
        <f>46+(RAND())</f>
        <v>46.26068992</v>
      </c>
      <c r="K60" s="6">
        <f>5.6+(RAND())</f>
        <v>6.585708288</v>
      </c>
      <c r="L60" s="4">
        <v>1.0</v>
      </c>
      <c r="M60" s="4">
        <v>0.0</v>
      </c>
      <c r="N60" s="4">
        <v>1.0</v>
      </c>
      <c r="O60" s="4">
        <v>3.0</v>
      </c>
    </row>
    <row r="61" ht="14.25" customHeight="1">
      <c r="A61" s="4">
        <v>60.0</v>
      </c>
      <c r="B61" s="5">
        <f>2.3+(RAND())</f>
        <v>3.251089897</v>
      </c>
      <c r="C61" s="5">
        <f>20.25+(RAND())</f>
        <v>20.74530369</v>
      </c>
      <c r="D61" s="5">
        <f>5.11471564279421+(RAND())</f>
        <v>6.03089633</v>
      </c>
      <c r="E61" s="5">
        <f>175.98533294203+(RAND()*10)</f>
        <v>183.7316289</v>
      </c>
      <c r="F61" s="4">
        <f>9172251094.88042+(RAND()*100000)</f>
        <v>9172278656</v>
      </c>
      <c r="G61" s="5">
        <f>0.336870855594421+(RAND()/10)</f>
        <v>0.3744671551</v>
      </c>
      <c r="H61" s="5">
        <f>0.995652439092878+(RAND()/10)</f>
        <v>1.069336477</v>
      </c>
      <c r="I61" s="4">
        <v>1.0</v>
      </c>
      <c r="J61" s="6">
        <f>50+(RAND())</f>
        <v>50.30990617</v>
      </c>
      <c r="K61" s="6">
        <f>5+(RAND())</f>
        <v>5.365854247</v>
      </c>
      <c r="L61" s="4">
        <v>0.0</v>
      </c>
      <c r="M61" s="4">
        <v>1.0</v>
      </c>
      <c r="N61" s="4">
        <v>1.0</v>
      </c>
      <c r="O61" s="4">
        <v>2.0</v>
      </c>
    </row>
    <row r="62" ht="14.25" customHeight="1">
      <c r="A62" s="4">
        <v>61.0</v>
      </c>
      <c r="B62" s="5">
        <f>3.1+(RAND())</f>
        <v>3.389992656</v>
      </c>
      <c r="C62" s="5">
        <f t="shared" ref="C62:C63" si="4">3.61+(RAND())</f>
        <v>3.941898296</v>
      </c>
      <c r="D62" s="5">
        <f>8.26008195795898+(RAND())</f>
        <v>8.720460218</v>
      </c>
      <c r="E62" s="5">
        <f>382.41460149494+(RAND()*10)</f>
        <v>384.1734369</v>
      </c>
      <c r="F62" s="4">
        <f>62710409996.7012+(RAND()*100000)</f>
        <v>62710412261</v>
      </c>
      <c r="G62" s="5">
        <f>0.265376655736575+(RAND()/10)</f>
        <v>0.3461620307</v>
      </c>
      <c r="H62" s="5">
        <f>4.98292760172077+(RAND()/10)</f>
        <v>5.07466484</v>
      </c>
      <c r="I62" s="4">
        <v>0.0</v>
      </c>
      <c r="J62" s="6">
        <f>54+(RAND())</f>
        <v>54.3260619</v>
      </c>
      <c r="K62" s="6">
        <f>4.8+(RAND())</f>
        <v>5.411647472</v>
      </c>
      <c r="L62" s="4">
        <v>1.0</v>
      </c>
      <c r="M62" s="4">
        <v>0.0</v>
      </c>
      <c r="N62" s="4">
        <v>1.0</v>
      </c>
      <c r="O62" s="4">
        <v>3.0</v>
      </c>
    </row>
    <row r="63" ht="14.25" customHeight="1">
      <c r="A63" s="4">
        <v>62.0</v>
      </c>
      <c r="B63" s="5">
        <f>5.1+(RAND())</f>
        <v>5.30335677</v>
      </c>
      <c r="C63" s="5">
        <f t="shared" si="4"/>
        <v>4.090178245</v>
      </c>
      <c r="D63" s="5">
        <f>12.1693922858518+(RAND())</f>
        <v>13.01757048</v>
      </c>
      <c r="E63" s="5">
        <f>750.785760856518+(RAND()*10)</f>
        <v>759.7758077</v>
      </c>
      <c r="F63" s="4">
        <f>504179532855.496+(RAND()*100000)</f>
        <v>504179538895</v>
      </c>
      <c r="G63" s="5">
        <f>-1.11096881573323+(RAND()/10)</f>
        <v>-1.072366032</v>
      </c>
      <c r="H63" s="5">
        <f>7.36556362447828+(RAND()/10)</f>
        <v>7.407035087</v>
      </c>
      <c r="I63" s="4">
        <v>0.0</v>
      </c>
      <c r="J63" s="6">
        <f>60+(RAND())</f>
        <v>60.07796275</v>
      </c>
      <c r="K63" s="6">
        <f>6.1+(RAND())</f>
        <v>6.215381171</v>
      </c>
      <c r="L63" s="4">
        <v>1.0</v>
      </c>
      <c r="M63" s="4">
        <v>0.0</v>
      </c>
      <c r="N63" s="4">
        <v>0.0</v>
      </c>
      <c r="O63" s="4">
        <v>3.0</v>
      </c>
    </row>
    <row r="64" ht="14.25" customHeight="1">
      <c r="A64" s="4">
        <v>63.0</v>
      </c>
      <c r="B64" s="5">
        <f>4.1+(RAND())</f>
        <v>4.89476707</v>
      </c>
      <c r="C64" s="5">
        <f>1.21+(RAND())</f>
        <v>1.822013392</v>
      </c>
      <c r="D64" s="5">
        <f>8.08552943397618+(RAND())</f>
        <v>9.031673293</v>
      </c>
      <c r="E64" s="5">
        <f>369.463522728941+(RAND()*10)</f>
        <v>369.7825991</v>
      </c>
      <c r="F64" s="4">
        <f>56650051362.1115+(RAND()*100000)</f>
        <v>56650137499</v>
      </c>
      <c r="G64" s="5">
        <f>1.72313972405744+(RAND()/10)</f>
        <v>1.777418409</v>
      </c>
      <c r="H64" s="5">
        <f>4.68390100386243+(RAND()/10)</f>
        <v>4.693954908</v>
      </c>
      <c r="I64" s="4">
        <v>0.0</v>
      </c>
      <c r="J64" s="6">
        <f>47+(RAND())</f>
        <v>47.95080305</v>
      </c>
      <c r="K64" s="6">
        <f>5.3+(RAND())</f>
        <v>6.254227203</v>
      </c>
      <c r="L64" s="4">
        <v>1.0</v>
      </c>
      <c r="M64" s="4">
        <v>0.0</v>
      </c>
      <c r="N64" s="4">
        <v>1.0</v>
      </c>
      <c r="O64" s="4">
        <v>3.0</v>
      </c>
    </row>
    <row r="65" ht="14.25" customHeight="1">
      <c r="A65" s="4">
        <v>64.0</v>
      </c>
      <c r="B65" s="5">
        <f>3+(RAND())</f>
        <v>3.855041173</v>
      </c>
      <c r="C65" s="5">
        <f>14.44+(RAND())</f>
        <v>15.16523006</v>
      </c>
      <c r="D65" s="5">
        <f>8.76111357022699+(RAND())</f>
        <v>9.586260841</v>
      </c>
      <c r="E65" s="5">
        <f>423.228992643343+(RAND()*10)</f>
        <v>426.8854566</v>
      </c>
      <c r="F65" s="4">
        <f>97701709239.382+(RAND()*100000)</f>
        <v>97701748832</v>
      </c>
      <c r="G65" s="5">
        <f>0.577141655706348+(RAND()/10)</f>
        <v>0.6458787822</v>
      </c>
      <c r="H65" s="5">
        <f>5.32561117377782+(RAND()/10)</f>
        <v>5.325718685</v>
      </c>
      <c r="I65" s="4">
        <v>0.0</v>
      </c>
      <c r="J65" s="6">
        <f>36+(RAND())</f>
        <v>36.18270315</v>
      </c>
      <c r="K65" s="6">
        <f>4.2+(RAND())</f>
        <v>5.184389401</v>
      </c>
      <c r="L65" s="4">
        <v>1.0</v>
      </c>
      <c r="M65" s="4">
        <v>1.0</v>
      </c>
      <c r="N65" s="4">
        <v>1.0</v>
      </c>
      <c r="O65" s="4">
        <v>2.0</v>
      </c>
    </row>
    <row r="66" ht="14.25" customHeight="1">
      <c r="A66" s="4">
        <v>65.0</v>
      </c>
      <c r="B66" s="5">
        <f>1.1+(RAND())</f>
        <v>1.693710045</v>
      </c>
      <c r="C66" s="5">
        <f>4+(RAND())</f>
        <v>4.538171195</v>
      </c>
      <c r="D66" s="5">
        <f>3.6802908793965+(RAND())</f>
        <v>3.702561326</v>
      </c>
      <c r="E66" s="5">
        <f>106.369658244587+(RAND()*10)</f>
        <v>114.8293042</v>
      </c>
      <c r="F66" s="4">
        <f>1332478855.74169+(RAND()*100000)</f>
        <v>1332494668</v>
      </c>
      <c r="G66" s="5">
        <f>1.14741253512017+(RAND()/10)</f>
        <v>1.224382095</v>
      </c>
      <c r="H66" s="5">
        <f>1.40085673048097+(RAND()/10)</f>
        <v>1.495186276</v>
      </c>
      <c r="I66" s="4">
        <v>1.0</v>
      </c>
      <c r="J66" s="6">
        <f>40+(RAND())</f>
        <v>40.23743373</v>
      </c>
      <c r="K66" s="6">
        <f>3.4+(RAND())</f>
        <v>4.150426453</v>
      </c>
      <c r="L66" s="4">
        <v>0.0</v>
      </c>
      <c r="M66" s="4">
        <v>1.0</v>
      </c>
      <c r="N66" s="4">
        <v>1.0</v>
      </c>
      <c r="O66" s="4">
        <v>1.0</v>
      </c>
    </row>
    <row r="67" ht="14.25" customHeight="1">
      <c r="A67" s="4">
        <v>66.0</v>
      </c>
      <c r="B67" s="5">
        <f>3700+(RAND())</f>
        <v>3700.286524</v>
      </c>
      <c r="C67" s="5">
        <f>1.96+(RAND())</f>
        <v>2.831704447</v>
      </c>
      <c r="D67" s="5">
        <f>7.73561167863096+(RAND())</f>
        <v>7.972349527</v>
      </c>
      <c r="E67" s="5">
        <f>344.536816081984+(RAND()*10)</f>
        <v>351.7413186</v>
      </c>
      <c r="F67" s="4">
        <f>45993026628.8853+(RAND()*100000)</f>
        <v>45993028545</v>
      </c>
      <c r="G67" s="5">
        <f>0.0329282541643964+(RAND()/10)</f>
        <v>0.03665381652</v>
      </c>
      <c r="H67" s="5">
        <f>4.12150853463936+(RAND()/10)</f>
        <v>4.185629283</v>
      </c>
      <c r="I67" s="4">
        <v>0.0</v>
      </c>
      <c r="J67" s="6">
        <f>45+(RAND())</f>
        <v>45.90417743</v>
      </c>
      <c r="K67" s="6">
        <f>4.9+(RAND())</f>
        <v>5.494756499</v>
      </c>
      <c r="L67" s="4">
        <v>1.0</v>
      </c>
      <c r="M67" s="4">
        <v>0.0</v>
      </c>
      <c r="N67" s="4">
        <v>0.0</v>
      </c>
      <c r="O67" s="4">
        <v>2.0</v>
      </c>
    </row>
    <row r="68" ht="14.25" customHeight="1">
      <c r="A68" s="4">
        <v>67.0</v>
      </c>
      <c r="B68" s="5">
        <f>4.2+(RAND())</f>
        <v>4.719566416</v>
      </c>
      <c r="C68" s="5">
        <f>6.25+(RAND())</f>
        <v>6.723603887</v>
      </c>
      <c r="D68" s="5">
        <f>9.28936258959395+(RAND())</f>
        <v>10.26131794</v>
      </c>
      <c r="E68" s="5">
        <f>468.233473299677+(RAND()*10)</f>
        <v>474.0797888</v>
      </c>
      <c r="F68" s="4">
        <f>126571105315.986+(RAND()*100000)</f>
        <v>126571106786</v>
      </c>
      <c r="G68" s="5">
        <f>0.619457471339872+(RAND()/10)</f>
        <v>0.712134359</v>
      </c>
      <c r="H68" s="5">
        <f>4.72616990280834+(RAND()/10)</f>
        <v>4.761810602</v>
      </c>
      <c r="I68" s="4">
        <v>0.0</v>
      </c>
      <c r="J68" s="6">
        <f>59+(RAND())</f>
        <v>59.50144822</v>
      </c>
      <c r="K68" s="6">
        <f>6+(RAND())</f>
        <v>6.160810885</v>
      </c>
      <c r="L68" s="4">
        <v>1.0</v>
      </c>
      <c r="M68" s="4">
        <v>0.0</v>
      </c>
      <c r="N68" s="4">
        <v>0.0</v>
      </c>
      <c r="O68" s="4">
        <v>3.0</v>
      </c>
    </row>
    <row r="69" ht="14.25" customHeight="1">
      <c r="A69" s="4">
        <v>68.0</v>
      </c>
      <c r="B69" s="5">
        <f>1.6+(RAND())</f>
        <v>1.713700581</v>
      </c>
      <c r="C69" s="5">
        <f>20.25+(RAND())</f>
        <v>20.64364616</v>
      </c>
      <c r="D69" s="5">
        <f>5.33791582759472+(RAND())</f>
        <v>6.248249295</v>
      </c>
      <c r="E69" s="5">
        <f>186.08468022804+(RAND()*10)</f>
        <v>193.073891</v>
      </c>
      <c r="F69" s="4">
        <f>9243293821.9863+(RAND()*100000)</f>
        <v>9243343300</v>
      </c>
      <c r="G69" s="5">
        <f>-0.0592641809269856+(RAND()/10)</f>
        <v>-0.001028749432</v>
      </c>
      <c r="H69" s="5">
        <f>2.19956043856794+(RAND()/10)</f>
        <v>2.225860962</v>
      </c>
      <c r="I69" s="4">
        <v>1.0</v>
      </c>
      <c r="J69" s="6">
        <f>46+(RAND())</f>
        <v>46.19275411</v>
      </c>
      <c r="K69" s="6">
        <f>4.5+(RAND())</f>
        <v>4.736390952</v>
      </c>
      <c r="L69" s="4">
        <v>0.0</v>
      </c>
      <c r="M69" s="4">
        <v>1.0</v>
      </c>
      <c r="N69" s="4">
        <v>0.0</v>
      </c>
      <c r="O69" s="4">
        <v>2.0</v>
      </c>
    </row>
    <row r="70" ht="14.25" customHeight="1">
      <c r="A70" s="4">
        <v>69.0</v>
      </c>
      <c r="B70" s="5">
        <f>5.3+(RAND())</f>
        <v>6.178362021</v>
      </c>
      <c r="C70" s="5">
        <f>2.89+(RAND())</f>
        <v>3.226320397</v>
      </c>
      <c r="D70" s="5">
        <f>12.6367598428715+(RAND())</f>
        <v>13.22807668</v>
      </c>
      <c r="E70" s="5">
        <f>803.185993564174+(RAND()*10)</f>
        <v>804.7820234</v>
      </c>
      <c r="F70" s="4">
        <f>602810858372.811+(RAND()*100000)</f>
        <v>602810911545</v>
      </c>
      <c r="G70" s="5">
        <f>-0.908610210909602+(RAND()/10)</f>
        <v>-0.8224589246</v>
      </c>
      <c r="H70" s="5">
        <f>5.7520619335652+(RAND()/10)</f>
        <v>5.835856382</v>
      </c>
      <c r="I70" s="4">
        <v>0.0</v>
      </c>
      <c r="J70" s="6">
        <f>58+(RAND())</f>
        <v>58.57793748</v>
      </c>
      <c r="K70" s="6">
        <f>4.3+(RAND())</f>
        <v>5.12779622</v>
      </c>
      <c r="L70" s="4">
        <v>1.0</v>
      </c>
      <c r="M70" s="4">
        <v>0.0</v>
      </c>
      <c r="N70" s="4">
        <v>0.0</v>
      </c>
      <c r="O70" s="4">
        <v>3.0</v>
      </c>
    </row>
    <row r="71" ht="14.25" customHeight="1">
      <c r="A71" s="4">
        <v>70.0</v>
      </c>
      <c r="B71" s="5">
        <f>2.3+(RAND())</f>
        <v>3.16129724</v>
      </c>
      <c r="C71" s="5">
        <f>13.69+(RAND())</f>
        <v>13.78559839</v>
      </c>
      <c r="D71" s="5">
        <f>3.47423410110727+(RAND())</f>
        <v>3.834560491</v>
      </c>
      <c r="E71" s="5">
        <f>98.1339059817554+(RAND()*10)</f>
        <v>101.177205</v>
      </c>
      <c r="F71" s="4">
        <f>1872669848.54902+(RAND()*100000)</f>
        <v>1872720820</v>
      </c>
      <c r="G71" s="5">
        <f>0.495341487039436+(RAND()/10)</f>
        <v>0.4963232541</v>
      </c>
      <c r="H71" s="5">
        <f>5.11981512131631+(RAND()/10)</f>
        <v>5.127403441</v>
      </c>
      <c r="I71" s="4">
        <v>1.0</v>
      </c>
      <c r="J71" s="6">
        <f>49+(RAND())</f>
        <v>49.1133286</v>
      </c>
      <c r="K71" s="6">
        <f>4.8+(RAND())</f>
        <v>5.671425347</v>
      </c>
      <c r="L71" s="4">
        <v>0.0</v>
      </c>
      <c r="M71" s="4">
        <v>1.0</v>
      </c>
      <c r="N71" s="4">
        <v>1.0</v>
      </c>
      <c r="O71" s="4">
        <v>2.0</v>
      </c>
    </row>
    <row r="72" ht="14.25" customHeight="1">
      <c r="A72" s="4">
        <v>71.0</v>
      </c>
      <c r="B72" s="5">
        <f>3.6+(RAND())</f>
        <v>3.878777965</v>
      </c>
      <c r="C72" s="5">
        <f>29.16+(RAND())</f>
        <v>29.46912779</v>
      </c>
      <c r="D72" s="5">
        <f>9.9098508977083+(RAND())</f>
        <v>10.69706165</v>
      </c>
      <c r="E72" s="5">
        <f>521.518768949121+(RAND()*10)</f>
        <v>530.8511997</v>
      </c>
      <c r="F72" s="4">
        <f>228535864776.021+(RAND()*100000)</f>
        <v>228535960246</v>
      </c>
      <c r="G72" s="5">
        <f>-0.881215985790652+(RAND()/10)</f>
        <v>-0.829917214</v>
      </c>
      <c r="H72" s="5">
        <f>6.73628040072232+(RAND()/10)</f>
        <v>6.746970766</v>
      </c>
      <c r="I72" s="4">
        <v>1.0</v>
      </c>
      <c r="J72" s="6">
        <f>50+(RAND())</f>
        <v>50.6038994</v>
      </c>
      <c r="K72" s="6">
        <f>5.4+(RAND())</f>
        <v>6.355038482</v>
      </c>
      <c r="L72" s="4">
        <v>0.0</v>
      </c>
      <c r="M72" s="4">
        <v>1.0</v>
      </c>
      <c r="N72" s="4">
        <v>1.0</v>
      </c>
      <c r="O72" s="4">
        <v>2.0</v>
      </c>
    </row>
    <row r="73" ht="14.25" customHeight="1">
      <c r="A73" s="4">
        <v>72.0</v>
      </c>
      <c r="B73" s="5">
        <f>5.6+(RAND())</f>
        <v>6.218590937</v>
      </c>
      <c r="C73" s="5">
        <f t="shared" ref="C73:C74" si="5">4.84+(RAND())</f>
        <v>5.04827576</v>
      </c>
      <c r="D73" s="5">
        <f>11.7565361330404+(RAND())</f>
        <v>12.0524581</v>
      </c>
      <c r="E73" s="5">
        <f>706.468364819308+(RAND()*10)</f>
        <v>715.155892</v>
      </c>
      <c r="F73" s="4">
        <f>453734463350.123+(RAND()*100000)</f>
        <v>453734487152</v>
      </c>
      <c r="G73" s="5">
        <f>-2.35274003807473+(RAND()/10)</f>
        <v>-2.318069395</v>
      </c>
      <c r="H73" s="5">
        <f>6.02104786131177+(RAND()/10)</f>
        <v>6.045267903</v>
      </c>
      <c r="I73" s="4">
        <v>0.0</v>
      </c>
      <c r="J73" s="6">
        <f>55+(RAND())</f>
        <v>55.2159955</v>
      </c>
      <c r="K73" s="6">
        <f>3.9+(RAND())</f>
        <v>4.560457121</v>
      </c>
      <c r="L73" s="4">
        <v>1.0</v>
      </c>
      <c r="M73" s="4">
        <v>0.0</v>
      </c>
      <c r="N73" s="4">
        <v>1.0</v>
      </c>
      <c r="O73" s="4">
        <v>3.0</v>
      </c>
    </row>
    <row r="74" ht="14.25" customHeight="1">
      <c r="A74" s="4">
        <v>73.0</v>
      </c>
      <c r="B74" s="5">
        <f>3.6+(RAND())</f>
        <v>3.905225055</v>
      </c>
      <c r="C74" s="5">
        <f t="shared" si="5"/>
        <v>4.958205634</v>
      </c>
      <c r="D74" s="5">
        <f>8.66243384602145+(RAND())</f>
        <v>8.786075762</v>
      </c>
      <c r="E74" s="5">
        <f>416.426149445646+(RAND()*10)</f>
        <v>422.1438661</v>
      </c>
      <c r="F74" s="4">
        <f>84502312767.7509+(RAND()*100000)</f>
        <v>84502339164</v>
      </c>
      <c r="G74" s="5">
        <f>0.587156074033202+(RAND()/10)</f>
        <v>0.6334323126</v>
      </c>
      <c r="H74" s="5">
        <f>6.71451200327239+(RAND()/10)</f>
        <v>6.758852861</v>
      </c>
      <c r="I74" s="4">
        <v>0.0</v>
      </c>
      <c r="J74" s="6">
        <f>51+(RAND())</f>
        <v>51.79563762</v>
      </c>
      <c r="K74" s="6">
        <f>4.9+(RAND())</f>
        <v>5.51177741</v>
      </c>
      <c r="L74" s="4">
        <v>1.0</v>
      </c>
      <c r="M74" s="4">
        <v>0.0</v>
      </c>
      <c r="N74" s="4">
        <v>0.0</v>
      </c>
      <c r="O74" s="4">
        <v>3.0</v>
      </c>
    </row>
    <row r="75" ht="14.25" customHeight="1">
      <c r="A75" s="4">
        <v>74.0</v>
      </c>
      <c r="B75" s="5">
        <f>5.2+(RAND())</f>
        <v>5.824402274</v>
      </c>
      <c r="C75" s="5">
        <f>1.69+(RAND())</f>
        <v>2.086535253</v>
      </c>
      <c r="D75" s="5">
        <f>11.3189773912367+(RAND())</f>
        <v>12.17108067</v>
      </c>
      <c r="E75" s="5">
        <f>659.254380211015+(RAND()*10)</f>
        <v>662.0108692</v>
      </c>
      <c r="F75" s="4">
        <f>336220825719.709+(RAND()*100000)</f>
        <v>336220865384</v>
      </c>
      <c r="G75" s="5">
        <f>-0.635721973843362+(RAND()/10)</f>
        <v>-0.5745300958</v>
      </c>
      <c r="H75" s="5">
        <f>7.31632122575533+(RAND()/10)</f>
        <v>7.347809504</v>
      </c>
      <c r="I75" s="4">
        <v>0.0</v>
      </c>
      <c r="J75" s="6">
        <f>60+(RAND())</f>
        <v>60.53641038</v>
      </c>
      <c r="K75" s="6">
        <f>5.1+(RAND())</f>
        <v>5.80763026</v>
      </c>
      <c r="L75" s="4">
        <v>1.0</v>
      </c>
      <c r="M75" s="4">
        <v>0.0</v>
      </c>
      <c r="N75" s="4">
        <v>1.0</v>
      </c>
      <c r="O75" s="4">
        <v>3.0</v>
      </c>
    </row>
    <row r="76" ht="14.25" customHeight="1">
      <c r="A76" s="4">
        <v>75.0</v>
      </c>
      <c r="B76" s="5">
        <f>3+(RAND())</f>
        <v>3.907822602</v>
      </c>
      <c r="C76" s="5">
        <f>4+(RAND())</f>
        <v>4.055338432</v>
      </c>
      <c r="D76" s="5">
        <f>5.59551157974796+(RAND())</f>
        <v>5.654746678</v>
      </c>
      <c r="E76" s="5">
        <f>202.97651800998+(RAND()*10)</f>
        <v>211.6923409</v>
      </c>
      <c r="F76" s="4">
        <f>9937409687.33731+(RAND()*100000)</f>
        <v>9937435607</v>
      </c>
      <c r="G76" s="5">
        <f>0.692158378810093+(RAND()/10)</f>
        <v>0.7771009326</v>
      </c>
      <c r="H76" s="5">
        <f>4.42423277352609+(RAND()/10)</f>
        <v>4.466209587</v>
      </c>
      <c r="I76" s="4">
        <v>1.0</v>
      </c>
      <c r="J76" s="6">
        <f>41+(RAND())</f>
        <v>41.81687136</v>
      </c>
      <c r="K76" s="6">
        <f>4.1+(RAND())</f>
        <v>4.817595663</v>
      </c>
      <c r="L76" s="4">
        <v>0.0</v>
      </c>
      <c r="M76" s="4">
        <v>1.0</v>
      </c>
      <c r="N76" s="4">
        <v>0.0</v>
      </c>
      <c r="O76" s="4">
        <v>1.0</v>
      </c>
    </row>
    <row r="77" ht="14.25" customHeight="1">
      <c r="A77" s="4">
        <v>76.0</v>
      </c>
      <c r="B77" s="5">
        <f>4.2+(RAND())</f>
        <v>4.571265537</v>
      </c>
      <c r="C77" s="5">
        <f>5.76+(RAND())</f>
        <v>6.595358988</v>
      </c>
      <c r="D77" s="5">
        <f>10.2702522577424+(RAND())</f>
        <v>10.98391976</v>
      </c>
      <c r="E77" s="5">
        <f>556.792767418293+(RAND()*10)</f>
        <v>564.7811869</v>
      </c>
      <c r="F77" s="4">
        <f>202083149770.186+(RAND()*100000)</f>
        <v>202083228927</v>
      </c>
      <c r="G77" s="5">
        <f>1.92902706295141+(RAND()/10)</f>
        <v>1.985414938</v>
      </c>
      <c r="H77" s="5">
        <f>4.02321189924194+(RAND()/10)</f>
        <v>4.074821373</v>
      </c>
      <c r="I77" s="4">
        <v>0.0</v>
      </c>
      <c r="J77" s="6">
        <f>49+(RAND())</f>
        <v>49.05927302</v>
      </c>
      <c r="K77" s="6">
        <f>5.2+(RAND())</f>
        <v>5.532638231</v>
      </c>
      <c r="L77" s="4">
        <v>1.0</v>
      </c>
      <c r="M77" s="4">
        <v>0.0</v>
      </c>
      <c r="N77" s="4">
        <v>1.0</v>
      </c>
      <c r="O77" s="4">
        <v>2.0</v>
      </c>
    </row>
    <row r="78" ht="14.25" customHeight="1">
      <c r="A78" s="4">
        <v>77.0</v>
      </c>
      <c r="B78" s="5">
        <f>3.8+(RAND())</f>
        <v>3.923960395</v>
      </c>
      <c r="C78" s="5">
        <f>0.64+(RAND())</f>
        <v>0.8598038494</v>
      </c>
      <c r="D78" s="5">
        <f>8.12460338813804+(RAND())</f>
        <v>8.314844605</v>
      </c>
      <c r="E78" s="5">
        <f>372.933177992732+(RAND()*10)</f>
        <v>375.5891892</v>
      </c>
      <c r="F78" s="4">
        <f>55106077839.7256+(RAND()*100000)</f>
        <v>55106142197</v>
      </c>
      <c r="G78" s="5">
        <f>0.0319377706033388+(RAND()/10)</f>
        <v>0.07759201811</v>
      </c>
      <c r="H78" s="5">
        <f>4.15880400186349+(RAND()/10)</f>
        <v>4.258398825</v>
      </c>
      <c r="I78" s="4">
        <v>0.0</v>
      </c>
      <c r="J78" s="6">
        <f>42+(RAND())</f>
        <v>42.33499761</v>
      </c>
      <c r="K78" s="6">
        <f t="shared" ref="K78:K79" si="6">5.1+(RAND())</f>
        <v>5.340681859</v>
      </c>
      <c r="L78" s="4">
        <v>1.0</v>
      </c>
      <c r="M78" s="4">
        <v>0.0</v>
      </c>
      <c r="N78" s="4">
        <v>0.0</v>
      </c>
      <c r="O78" s="4">
        <v>2.0</v>
      </c>
    </row>
    <row r="79" ht="14.25" customHeight="1">
      <c r="A79" s="4">
        <v>78.0</v>
      </c>
      <c r="B79" s="5">
        <f>3.3+(RAND())</f>
        <v>4.147304119</v>
      </c>
      <c r="C79" s="5">
        <f>6.76+(RAND())</f>
        <v>7.146411887</v>
      </c>
      <c r="D79" s="5">
        <f>6.69632214985109+(RAND())</f>
        <v>7.405325841</v>
      </c>
      <c r="E79" s="5">
        <f>269.268313532203+(RAND()*10)</f>
        <v>278.9579106</v>
      </c>
      <c r="F79" s="4">
        <f>25134133630.8663+(RAND()*100000)</f>
        <v>25134164052</v>
      </c>
      <c r="G79" s="5">
        <f>1.00966626480855+(RAND()/10)</f>
        <v>1.049758385</v>
      </c>
      <c r="H79" s="5">
        <f>4.2237658830059+(RAND()/10)</f>
        <v>4.314116677</v>
      </c>
      <c r="I79" s="4">
        <v>0.0</v>
      </c>
      <c r="J79" s="6">
        <f>47+(RAND())</f>
        <v>47.32762732</v>
      </c>
      <c r="K79" s="6">
        <f t="shared" si="6"/>
        <v>5.14908486</v>
      </c>
      <c r="L79" s="4">
        <v>1.0</v>
      </c>
      <c r="M79" s="4">
        <v>0.0</v>
      </c>
      <c r="N79" s="4">
        <v>1.0</v>
      </c>
      <c r="O79" s="4">
        <v>3.0</v>
      </c>
    </row>
    <row r="80" ht="14.25" customHeight="1">
      <c r="A80" s="4">
        <v>79.0</v>
      </c>
      <c r="B80" s="5">
        <f>1+(RAND())</f>
        <v>1.002550106</v>
      </c>
      <c r="C80" s="5">
        <f>3.61+(RAND())</f>
        <v>3.871504863</v>
      </c>
      <c r="D80" s="5">
        <f>1.01149927982139+(RAND())</f>
        <v>1.833403407</v>
      </c>
      <c r="E80" s="5">
        <f>23.9497829644272+(RAND()*10)</f>
        <v>33.7346382</v>
      </c>
      <c r="F80" s="4">
        <f>17614170.6158159+(RAND()*100000)</f>
        <v>17694514.61</v>
      </c>
      <c r="G80" s="5">
        <f>0.716850769411436+(RAND()/10)</f>
        <v>0.7373770302</v>
      </c>
      <c r="H80" s="5">
        <f>3.09572445816075+(RAND()/10)</f>
        <v>3.148746637</v>
      </c>
      <c r="I80" s="4">
        <v>1.0</v>
      </c>
      <c r="J80" s="6">
        <f>39+(RAND())</f>
        <v>39.64681157</v>
      </c>
      <c r="K80" s="6">
        <f>3.3+(RAND())</f>
        <v>3.608994712</v>
      </c>
      <c r="L80" s="4">
        <v>0.0</v>
      </c>
      <c r="M80" s="4">
        <v>1.0</v>
      </c>
      <c r="N80" s="4">
        <v>1.0</v>
      </c>
      <c r="O80" s="4">
        <v>1.0</v>
      </c>
    </row>
    <row r="81" ht="14.25" customHeight="1">
      <c r="A81" s="4">
        <v>80.0</v>
      </c>
      <c r="B81" s="5">
        <f>4.5+(RAND())</f>
        <v>5.414330246</v>
      </c>
      <c r="C81" s="5">
        <f>2.56+(RAND())</f>
        <v>3.369307278</v>
      </c>
      <c r="D81" s="5">
        <f>10.7630753893402+(RAND())</f>
        <v>11.46709762</v>
      </c>
      <c r="E81" s="5">
        <f>602.520546378872+(RAND()*10)</f>
        <v>610.6839307</v>
      </c>
      <c r="F81" s="4">
        <f>250169196181.637+(RAND()*100000)</f>
        <v>250169280883</v>
      </c>
      <c r="G81" s="5">
        <f>1.37562136734381+(RAND()/10)</f>
        <v>1.382996986</v>
      </c>
      <c r="H81" s="5">
        <f>5.89182850284191+(RAND()/10)</f>
        <v>5.962174662</v>
      </c>
      <c r="I81" s="4">
        <v>0.0</v>
      </c>
      <c r="J81" s="6">
        <f>56+(RAND())</f>
        <v>56.37574736</v>
      </c>
      <c r="K81" s="6">
        <f>5.1+(RAND())</f>
        <v>5.743075953</v>
      </c>
      <c r="L81" s="4">
        <v>1.0</v>
      </c>
      <c r="M81" s="4">
        <v>0.0</v>
      </c>
      <c r="N81" s="4">
        <v>0.0</v>
      </c>
      <c r="O81" s="4">
        <v>3.0</v>
      </c>
    </row>
    <row r="82" ht="14.25" customHeight="1">
      <c r="A82" s="4">
        <v>81.0</v>
      </c>
      <c r="B82" s="5">
        <f>5.5+(RAND())</f>
        <v>5.784586775</v>
      </c>
      <c r="C82" s="5">
        <f>3.24+(RAND())</f>
        <v>3.829296829</v>
      </c>
      <c r="D82" s="5">
        <f>11.5857695063851+(RAND())</f>
        <v>11.99979459</v>
      </c>
      <c r="E82" s="5">
        <f>687.639546995382+(RAND()*10)</f>
        <v>691.9035761</v>
      </c>
      <c r="F82" s="4">
        <f>391860140768.104+(RAND()*100000)</f>
        <v>391860190650</v>
      </c>
      <c r="G82" s="5">
        <f>0.188523052429869+(RAND()/10)</f>
        <v>0.2692658913</v>
      </c>
      <c r="H82" s="5">
        <f>5.83825808785994+(RAND()/10)</f>
        <v>5.890675968</v>
      </c>
      <c r="I82" s="4">
        <v>0.0</v>
      </c>
      <c r="J82" s="6">
        <f>59+(RAND())</f>
        <v>59.63046608</v>
      </c>
      <c r="K82" s="6">
        <f>4.5+(RAND())</f>
        <v>4.904539303</v>
      </c>
      <c r="L82" s="4">
        <v>1.0</v>
      </c>
      <c r="M82" s="4">
        <v>0.0</v>
      </c>
      <c r="N82" s="4">
        <v>0.0</v>
      </c>
      <c r="O82" s="4">
        <v>3.0</v>
      </c>
    </row>
    <row r="83" ht="14.25" customHeight="1">
      <c r="A83" s="4">
        <v>82.0</v>
      </c>
      <c r="B83" s="5">
        <f>3.4+(RAND())</f>
        <v>4.121006241</v>
      </c>
      <c r="C83" s="5">
        <f>21.16+(RAND())</f>
        <v>21.59538462</v>
      </c>
      <c r="D83" s="5">
        <f>6.96983611295008+(RAND())</f>
        <v>7.920843918</v>
      </c>
      <c r="E83" s="5">
        <f>288.234851138705+(RAND()*10)</f>
        <v>294.624593</v>
      </c>
      <c r="F83" s="4">
        <f>42469207720.457+(RAND()*100000)</f>
        <v>42469243880</v>
      </c>
      <c r="G83" s="5">
        <f>-0.0812539582720974+(RAND()/10)</f>
        <v>-0.07595309529</v>
      </c>
      <c r="H83" s="5">
        <f>6.51693717896349+(RAND()/10)</f>
        <v>6.56021064</v>
      </c>
      <c r="I83" s="4">
        <v>0.0</v>
      </c>
      <c r="J83" s="6">
        <f>47+(RAND())</f>
        <v>47.80915059</v>
      </c>
      <c r="K83" s="6">
        <f>5.6+(RAND())</f>
        <v>6.064560501</v>
      </c>
      <c r="L83" s="4">
        <v>1.0</v>
      </c>
      <c r="M83" s="4">
        <v>1.0</v>
      </c>
      <c r="N83" s="4">
        <v>1.0</v>
      </c>
      <c r="O83" s="4">
        <v>2.0</v>
      </c>
    </row>
    <row r="84" ht="14.25" customHeight="1">
      <c r="A84" s="4">
        <v>83.0</v>
      </c>
      <c r="B84" s="5">
        <f>1.6+(RAND())</f>
        <v>2.341499411</v>
      </c>
      <c r="C84" s="5">
        <f>7.84+(RAND())</f>
        <v>8.48278636</v>
      </c>
      <c r="D84" s="5">
        <f>3.33463806226389+(RAND())</f>
        <v>4.20031614</v>
      </c>
      <c r="E84" s="5">
        <f>93.4542386012178+(RAND()*10)</f>
        <v>96.82242424</v>
      </c>
      <c r="F84" s="4">
        <f>1182404047.99204+(RAND()*100000)</f>
        <v>1182436149</v>
      </c>
      <c r="G84" s="5">
        <f>0.268642333494658+(RAND()/10)</f>
        <v>0.3349634463</v>
      </c>
      <c r="H84" s="5">
        <f>2.00784359158864+(RAND()/10)</f>
        <v>2.056580476</v>
      </c>
      <c r="I84" s="4">
        <v>1.0</v>
      </c>
      <c r="J84" s="6">
        <f>41+(RAND())</f>
        <v>41.2602388</v>
      </c>
      <c r="K84" s="6">
        <f>4.1+(RAND())</f>
        <v>4.105230241</v>
      </c>
      <c r="L84" s="4">
        <v>0.0</v>
      </c>
      <c r="M84" s="4">
        <v>1.0</v>
      </c>
      <c r="N84" s="4">
        <v>0.0</v>
      </c>
      <c r="O84" s="4">
        <v>1.0</v>
      </c>
    </row>
    <row r="85" ht="14.25" customHeight="1">
      <c r="A85" s="4">
        <v>84.0</v>
      </c>
      <c r="B85" s="5">
        <f>2.3+(RAND())</f>
        <v>2.392617645</v>
      </c>
      <c r="C85" s="5">
        <f>13.69+(RAND())</f>
        <v>13.90308469</v>
      </c>
      <c r="D85" s="5">
        <f>3.55505384858771+(RAND())</f>
        <v>4.548955785</v>
      </c>
      <c r="E85" s="5">
        <f>104.123435111846+(RAND()*10)</f>
        <v>112.2566947</v>
      </c>
      <c r="F85" s="4">
        <f>2168496952.74231+(RAND()*100000)</f>
        <v>2168527594</v>
      </c>
      <c r="G85" s="5">
        <f>-0.536663939668031+(RAND()/10)</f>
        <v>-0.4386524883</v>
      </c>
      <c r="H85" s="5">
        <f>3.95364638629333+(RAND()/10)</f>
        <v>3.959597836</v>
      </c>
      <c r="I85" s="4">
        <v>0.0</v>
      </c>
      <c r="J85" s="6">
        <f>37+(RAND())</f>
        <v>37.9847541</v>
      </c>
      <c r="K85" s="6">
        <f>4.4+(RAND())</f>
        <v>5.156058237</v>
      </c>
      <c r="L85" s="4">
        <v>1.0</v>
      </c>
      <c r="M85" s="4">
        <v>1.0</v>
      </c>
      <c r="N85" s="4">
        <v>0.0</v>
      </c>
      <c r="O85" s="4">
        <v>1.0</v>
      </c>
    </row>
    <row r="86" ht="14.25" customHeight="1">
      <c r="A86" s="4">
        <v>85.0</v>
      </c>
      <c r="B86" s="5">
        <f>2.6+(RAND())</f>
        <v>3.503355038</v>
      </c>
      <c r="C86" s="5">
        <f>9+(RAND())</f>
        <v>9.440492227</v>
      </c>
      <c r="D86" s="5">
        <f>5.72386741592317+(RAND())</f>
        <v>6.377690687</v>
      </c>
      <c r="E86" s="5">
        <f>210.046194495811+(RAND()*10)</f>
        <v>210.4159602</v>
      </c>
      <c r="F86" s="4">
        <f>12338170715.7873+(RAND()*100000)</f>
        <v>12338249067</v>
      </c>
      <c r="G86" s="5">
        <f>-1.32986016409618+(RAND()/10)</f>
        <v>-1.242627925</v>
      </c>
      <c r="H86" s="5">
        <f>3.54942773627857+(RAND()/10)</f>
        <v>3.5724454</v>
      </c>
      <c r="I86" s="4">
        <v>1.0</v>
      </c>
      <c r="J86" s="6">
        <f>53+(RAND())</f>
        <v>53.97058939</v>
      </c>
      <c r="K86" s="6">
        <f>5.6+(RAND())</f>
        <v>6.428599369</v>
      </c>
      <c r="L86" s="4">
        <v>0.0</v>
      </c>
      <c r="M86" s="4">
        <v>1.0</v>
      </c>
      <c r="N86" s="4">
        <v>0.0</v>
      </c>
      <c r="O86" s="4">
        <v>2.0</v>
      </c>
    </row>
    <row r="87" ht="14.25" customHeight="1">
      <c r="A87" s="4">
        <v>86.0</v>
      </c>
      <c r="B87" s="5">
        <f>2.5+(RAND())</f>
        <v>2.849312673</v>
      </c>
      <c r="C87" s="5">
        <f>9.61+(RAND())</f>
        <v>10.58653198</v>
      </c>
      <c r="D87" s="5">
        <f>4.03780788713783+(RAND())</f>
        <v>4.968323281</v>
      </c>
      <c r="E87" s="5">
        <f>122.989063650256+(RAND()*10)</f>
        <v>131.8967611</v>
      </c>
      <c r="F87" s="4">
        <f>3016600262.91585+(RAND()*100000)</f>
        <v>3016672917</v>
      </c>
      <c r="G87" s="5">
        <f>-2.58665689679684+(RAND()/10)</f>
        <v>-2.515112416</v>
      </c>
      <c r="H87" s="5">
        <f>1.4139493764354+(RAND()/10)</f>
        <v>1.426382698</v>
      </c>
      <c r="I87" s="4">
        <v>1.0</v>
      </c>
      <c r="J87" s="6">
        <f>43+(RAND())</f>
        <v>43.26850006</v>
      </c>
      <c r="K87" s="6">
        <f>3.7+(RAND())</f>
        <v>4.316376524</v>
      </c>
      <c r="L87" s="4">
        <v>0.0</v>
      </c>
      <c r="M87" s="4">
        <v>1.0</v>
      </c>
      <c r="N87" s="4">
        <v>1.0</v>
      </c>
      <c r="O87" s="4">
        <v>1.0</v>
      </c>
    </row>
    <row r="88" ht="14.25" customHeight="1">
      <c r="A88" s="4">
        <v>87.0</v>
      </c>
      <c r="B88" s="5">
        <f>2.4+(RAND())</f>
        <v>3.267801195</v>
      </c>
      <c r="C88" s="5">
        <f>8.41+(RAND())</f>
        <v>8.853601493</v>
      </c>
      <c r="D88" s="5">
        <f>4.07832393311018+(RAND())</f>
        <v>4.7370541</v>
      </c>
      <c r="E88" s="5">
        <f>124.761547012811+(RAND()*10)</f>
        <v>129.4667965</v>
      </c>
      <c r="F88" s="4">
        <f>2847822864.8475+(RAND()*100000)</f>
        <v>2847847036</v>
      </c>
      <c r="G88" s="5">
        <f>-0.056674555023304+(RAND()/10)</f>
        <v>-0.02405803144</v>
      </c>
      <c r="H88" s="5">
        <f>2.85972928167005+(RAND()/10)</f>
        <v>2.953408682</v>
      </c>
      <c r="I88" s="4">
        <v>1.0</v>
      </c>
      <c r="J88" s="6">
        <f>51+(RAND())</f>
        <v>51.94498024</v>
      </c>
      <c r="K88" s="6">
        <f>5.5+(RAND())</f>
        <v>6.292105223</v>
      </c>
      <c r="L88" s="4">
        <v>0.0</v>
      </c>
      <c r="M88" s="4">
        <v>1.0</v>
      </c>
      <c r="N88" s="4">
        <v>0.0</v>
      </c>
      <c r="O88" s="4">
        <v>2.0</v>
      </c>
    </row>
    <row r="89" ht="14.25" customHeight="1">
      <c r="A89" s="4">
        <v>88.0</v>
      </c>
      <c r="B89" s="5">
        <f>2.1+(RAND())</f>
        <v>2.360875687</v>
      </c>
      <c r="C89" s="5">
        <f>12.25+(RAND())</f>
        <v>13.24445801</v>
      </c>
      <c r="D89" s="5">
        <f>5.57412994279298+(RAND())</f>
        <v>5.815560508</v>
      </c>
      <c r="E89" s="5">
        <f>199.826718387873+(RAND()*10)</f>
        <v>204.0020045</v>
      </c>
      <c r="F89" s="4">
        <f>10493068693.4189+(RAND()*100000)</f>
        <v>10493087294</v>
      </c>
      <c r="G89" s="5">
        <f>-2.83399143085356+(RAND()/10)</f>
        <v>-2.802973227</v>
      </c>
      <c r="H89" s="5">
        <f>2.37827261195944+(RAND()/10)</f>
        <v>2.381897927</v>
      </c>
      <c r="I89" s="4">
        <v>0.0</v>
      </c>
      <c r="J89" s="6">
        <f>36+(RAND())</f>
        <v>36.00618257</v>
      </c>
      <c r="K89" s="6">
        <f>4.3+(RAND())</f>
        <v>5.226249482</v>
      </c>
      <c r="L89" s="4">
        <v>1.0</v>
      </c>
      <c r="M89" s="4">
        <v>1.0</v>
      </c>
      <c r="N89" s="4">
        <v>0.0</v>
      </c>
      <c r="O89" s="4">
        <v>1.0</v>
      </c>
    </row>
    <row r="90" ht="14.25" customHeight="1">
      <c r="A90" s="4">
        <v>89.0</v>
      </c>
      <c r="B90" s="5">
        <f>2.9+(RAND())</f>
        <v>3.591319677</v>
      </c>
      <c r="C90" s="5">
        <f>1.44+(RAND())</f>
        <v>1.937199403</v>
      </c>
      <c r="D90" s="5">
        <f>7.50926738431957+(RAND())</f>
        <v>7.695746406</v>
      </c>
      <c r="E90" s="5">
        <f>324.868830066675+(RAND()*10)</f>
        <v>327.339696</v>
      </c>
      <c r="F90" s="4">
        <f>36165354022.7242+(RAND()*100000)</f>
        <v>36165392862</v>
      </c>
      <c r="G90" s="5">
        <f>0.450280648530441+(RAND()/10)</f>
        <v>0.5072276535</v>
      </c>
      <c r="H90" s="5">
        <f>3.97363101587122+(RAND()/10)</f>
        <v>3.99854781</v>
      </c>
      <c r="I90" s="4">
        <v>1.0</v>
      </c>
      <c r="J90" s="6">
        <f>34+(RAND())</f>
        <v>34.05506868</v>
      </c>
      <c r="K90" s="6">
        <f>4+(RAND())</f>
        <v>4.464335122</v>
      </c>
      <c r="L90" s="4">
        <v>0.0</v>
      </c>
      <c r="M90" s="4">
        <v>1.0</v>
      </c>
      <c r="N90" s="4">
        <v>1.0</v>
      </c>
      <c r="O90" s="4">
        <v>1.0</v>
      </c>
    </row>
    <row r="91" ht="14.25" customHeight="1">
      <c r="A91" s="4">
        <v>90.0</v>
      </c>
      <c r="B91" s="5">
        <f>4.3+(RAND())</f>
        <v>4.629672992</v>
      </c>
      <c r="C91" s="5">
        <f>6.25+(RAND())</f>
        <v>6.955007371</v>
      </c>
      <c r="D91" s="5">
        <f>9.03641589194761+(RAND())</f>
        <v>9.587427843</v>
      </c>
      <c r="E91" s="5">
        <f>445.037688935855+(RAND()*10)</f>
        <v>447.7711458</v>
      </c>
      <c r="F91" s="4">
        <f>111952893727.702+(RAND()*100000)</f>
        <v>111952985907</v>
      </c>
      <c r="G91" s="5">
        <f>0.353808544265692+(RAND()/10)</f>
        <v>0.3911158847</v>
      </c>
      <c r="H91" s="5">
        <f>7.08232278623495+(RAND()/10)</f>
        <v>7.116279017</v>
      </c>
      <c r="I91" s="4">
        <v>0.0</v>
      </c>
      <c r="J91" s="6">
        <f>60+(RAND())</f>
        <v>60.45309026</v>
      </c>
      <c r="K91" s="6">
        <f>6.1+(RAND())</f>
        <v>6.322152145</v>
      </c>
      <c r="L91" s="4">
        <v>1.0</v>
      </c>
      <c r="M91" s="4">
        <v>0.0</v>
      </c>
      <c r="N91" s="4">
        <v>0.0</v>
      </c>
      <c r="O91" s="4">
        <v>3.0</v>
      </c>
    </row>
    <row r="92" ht="14.25" customHeight="1">
      <c r="A92" s="4">
        <v>91.0</v>
      </c>
      <c r="B92" s="5">
        <f>3+(RAND())</f>
        <v>3.578677842</v>
      </c>
      <c r="C92" s="5">
        <f>7.84+(RAND())</f>
        <v>8.457492293</v>
      </c>
      <c r="D92" s="5">
        <f>7.38209384621289+(RAND())</f>
        <v>7.911396469</v>
      </c>
      <c r="E92" s="5">
        <f>317.736164856424+(RAND()*10)</f>
        <v>323.83321</v>
      </c>
      <c r="F92" s="4">
        <f>39207392071.6136+(RAND()*100000)</f>
        <v>39207487332</v>
      </c>
      <c r="G92" s="5">
        <f>-1.00101209219763+(RAND()/10)</f>
        <v>-0.9533422583</v>
      </c>
      <c r="H92" s="5">
        <f>4.45745194953723+(RAND()/10)</f>
        <v>4.480104113</v>
      </c>
      <c r="I92" s="4">
        <v>0.0</v>
      </c>
      <c r="J92" s="6">
        <f>49+(RAND())</f>
        <v>49.51235418</v>
      </c>
      <c r="K92" s="6">
        <f>4.4+(RAND())</f>
        <v>5.271407064</v>
      </c>
      <c r="L92" s="4">
        <v>1.0</v>
      </c>
      <c r="M92" s="4">
        <v>1.0</v>
      </c>
      <c r="N92" s="4">
        <v>1.0</v>
      </c>
      <c r="O92" s="4">
        <v>2.0</v>
      </c>
    </row>
    <row r="93" ht="14.25" customHeight="1">
      <c r="A93" s="4">
        <v>92.0</v>
      </c>
      <c r="B93" s="5">
        <f>4.8+(RAND())</f>
        <v>5.038905831</v>
      </c>
      <c r="C93" s="5">
        <f>2.89+(RAND())</f>
        <v>3.13126676</v>
      </c>
      <c r="D93" s="5">
        <f>12.2841431871062+(RAND())</f>
        <v>13.23640285</v>
      </c>
      <c r="E93" s="5">
        <f>763.976121081182+(RAND()*10)</f>
        <v>767.621414</v>
      </c>
      <c r="F93" s="4">
        <f>504666312281.788+(RAND()*100000)</f>
        <v>504666334785</v>
      </c>
      <c r="G93" s="5">
        <f>0.60630802547555+(RAND()/10)</f>
        <v>0.60758175</v>
      </c>
      <c r="H93" s="5">
        <f>5.30104360472046+(RAND()/10)</f>
        <v>5.36113679</v>
      </c>
      <c r="I93" s="4">
        <v>0.0</v>
      </c>
      <c r="J93" s="6">
        <f>39+(RAND())</f>
        <v>39.61494597</v>
      </c>
      <c r="K93" s="6">
        <f>5.5+(RAND())</f>
        <v>5.895613918</v>
      </c>
      <c r="L93" s="4">
        <v>1.0</v>
      </c>
      <c r="M93" s="4">
        <v>0.0</v>
      </c>
      <c r="N93" s="4">
        <v>0.0</v>
      </c>
      <c r="O93" s="4">
        <v>2.0</v>
      </c>
    </row>
    <row r="94" ht="14.25" customHeight="1">
      <c r="A94" s="4">
        <v>93.0</v>
      </c>
      <c r="B94" s="5">
        <f>3.1+(RAND())</f>
        <v>3.434285564</v>
      </c>
      <c r="C94" s="5">
        <f>17.64+(RAND())</f>
        <v>17.66500183</v>
      </c>
      <c r="D94" s="5">
        <f>7.27658228898737+(RAND())</f>
        <v>7.411814985</v>
      </c>
      <c r="E94" s="5">
        <f>309.696064443747+(RAND()*10)</f>
        <v>317.4292312</v>
      </c>
      <c r="F94" s="4">
        <f>44021664501.3974+(RAND()*100000)</f>
        <v>44021764350</v>
      </c>
      <c r="G94" s="5">
        <f>1.23387926327726+(RAND()/10)</f>
        <v>1.308540916</v>
      </c>
      <c r="H94" s="5">
        <f>6.24930418202363+(RAND()/10)</f>
        <v>6.329857338</v>
      </c>
      <c r="I94" s="4">
        <v>0.0</v>
      </c>
      <c r="J94" s="6">
        <f>43+(RAND())</f>
        <v>43.09549998</v>
      </c>
      <c r="K94" s="6">
        <f>5.2+(RAND())</f>
        <v>5.42794423</v>
      </c>
      <c r="L94" s="4">
        <v>1.0</v>
      </c>
      <c r="M94" s="4">
        <v>1.0</v>
      </c>
      <c r="N94" s="4">
        <v>1.0</v>
      </c>
      <c r="O94" s="4">
        <v>2.0</v>
      </c>
    </row>
    <row r="95" ht="14.25" customHeight="1">
      <c r="A95" s="4">
        <v>94.0</v>
      </c>
      <c r="B95" s="5">
        <f>1.9+(RAND())</f>
        <v>2.64842272</v>
      </c>
      <c r="C95" s="5">
        <f>7.29+(RAND())</f>
        <v>7.478680668</v>
      </c>
      <c r="D95" s="5">
        <f>5.53972130516352+(RAND())</f>
        <v>6.386315715</v>
      </c>
      <c r="E95" s="5">
        <f>197.932037020701+(RAND()*10)</f>
        <v>206.221223</v>
      </c>
      <c r="F95" s="4">
        <f>8668840350.344+(RAND()*100000)</f>
        <v>8668892761</v>
      </c>
      <c r="G95" s="5">
        <f>-1.16757623573528+(RAND()/10)</f>
        <v>-1.075392384</v>
      </c>
      <c r="H95" s="5">
        <f>3.23641812361752+(RAND()/10)</f>
        <v>3.262796653</v>
      </c>
      <c r="I95" s="4">
        <v>1.0</v>
      </c>
      <c r="J95" s="6">
        <f>36+(RAND())</f>
        <v>36.98010996</v>
      </c>
      <c r="K95" s="6">
        <f>3.6+(RAND())</f>
        <v>3.698060329</v>
      </c>
      <c r="L95" s="4">
        <v>0.0</v>
      </c>
      <c r="M95" s="4">
        <v>1.0</v>
      </c>
      <c r="N95" s="4">
        <v>0.0</v>
      </c>
      <c r="O95" s="4">
        <v>1.0</v>
      </c>
    </row>
    <row r="96" ht="14.25" customHeight="1">
      <c r="A96" s="4">
        <v>95.0</v>
      </c>
      <c r="B96" s="5">
        <f>4+(RAND())</f>
        <v>4.778504235</v>
      </c>
      <c r="C96" s="5">
        <f>0.25+(RAND())</f>
        <v>0.8739287651</v>
      </c>
      <c r="D96" s="5">
        <f>7.66636317321609+(RAND())</f>
        <v>8.205981788</v>
      </c>
      <c r="E96" s="5">
        <f>339.949554151232+(RAND()*10)</f>
        <v>339.9513936</v>
      </c>
      <c r="F96" s="4">
        <f>42110410692.2697+(RAND()*100000)</f>
        <v>42110424795</v>
      </c>
      <c r="G96" s="5">
        <f>0.0690363833691019+(RAND()/10)</f>
        <v>0.1637248768</v>
      </c>
      <c r="H96" s="5">
        <f>4.85559245612489+(RAND()/10)</f>
        <v>4.890462036</v>
      </c>
      <c r="I96" s="4">
        <v>0.0</v>
      </c>
      <c r="J96" s="6">
        <f>3100+(RAND())</f>
        <v>3100.063791</v>
      </c>
      <c r="K96" s="6">
        <f>4+(RAND())</f>
        <v>4.369809249</v>
      </c>
      <c r="L96" s="4">
        <v>1.0</v>
      </c>
      <c r="M96" s="4">
        <v>0.0</v>
      </c>
      <c r="N96" s="4">
        <v>1.0</v>
      </c>
      <c r="O96" s="4">
        <v>1.0</v>
      </c>
    </row>
    <row r="97" ht="14.25" customHeight="1">
      <c r="A97" s="4">
        <v>96.0</v>
      </c>
      <c r="B97" s="5">
        <f>0.6+(RAND())</f>
        <v>0.7559038793</v>
      </c>
      <c r="C97" s="5">
        <f>2.56+(RAND())</f>
        <v>3.163121175</v>
      </c>
      <c r="D97" s="5">
        <f>1.16361934624621+(RAND())</f>
        <v>1.556185252</v>
      </c>
      <c r="E97" s="5">
        <f>27.2964747629296+(RAND()*10)</f>
        <v>31.70197146</v>
      </c>
      <c r="F97" s="4">
        <f>17999543.2931509+(RAND()*100000)</f>
        <v>18001422.69</v>
      </c>
      <c r="G97" s="5">
        <f>0.89070927446506+(RAND()/10)</f>
        <v>0.9377525494</v>
      </c>
      <c r="H97" s="5">
        <f>1.62076237493226+(RAND()/10)</f>
        <v>1.69586592</v>
      </c>
      <c r="I97" s="4">
        <v>1.0</v>
      </c>
      <c r="J97" s="6">
        <f>25+(RAND())</f>
        <v>25.02287352</v>
      </c>
      <c r="K97" s="6">
        <f>3.4+(RAND())</f>
        <v>3.953557981</v>
      </c>
      <c r="L97" s="4">
        <v>0.0</v>
      </c>
      <c r="M97" s="4">
        <v>1.0</v>
      </c>
      <c r="N97" s="4">
        <v>1.0</v>
      </c>
      <c r="O97" s="4">
        <v>1.0</v>
      </c>
    </row>
    <row r="98" ht="14.25" customHeight="1">
      <c r="A98" s="4">
        <v>97.0</v>
      </c>
      <c r="B98" s="5">
        <f>6.1+(RAND())</f>
        <v>6.698940243</v>
      </c>
      <c r="C98" s="5">
        <f>0.25+(RAND())</f>
        <v>0.3439376453</v>
      </c>
      <c r="D98" s="5">
        <f>12.1670210669916+(RAND())</f>
        <v>12.21293531</v>
      </c>
      <c r="E98" s="5">
        <f>753.834577822924+(RAND()*10)</f>
        <v>762.2853687</v>
      </c>
      <c r="F98" s="4">
        <f>488705953419.8+(RAND()*100000)</f>
        <v>488705981676</v>
      </c>
      <c r="G98" s="5">
        <f>0.623371935807255+(RAND()/10)</f>
        <v>0.7195064679</v>
      </c>
      <c r="H98" s="5">
        <f>6.95900878687115+(RAND()/10)</f>
        <v>6.965125416</v>
      </c>
      <c r="I98" s="4">
        <v>0.0</v>
      </c>
      <c r="J98" s="6">
        <f>60+(RAND())</f>
        <v>60.99510614</v>
      </c>
      <c r="K98" s="6">
        <f>5.2+(RAND())</f>
        <v>5.417164642</v>
      </c>
      <c r="L98" s="4">
        <v>1.0</v>
      </c>
      <c r="M98" s="4">
        <v>0.0</v>
      </c>
      <c r="N98" s="4">
        <v>1.0</v>
      </c>
      <c r="O98" s="4">
        <v>3.0</v>
      </c>
    </row>
    <row r="99" ht="14.25" customHeight="1">
      <c r="A99" s="4">
        <v>98.0</v>
      </c>
      <c r="B99" s="5">
        <f>2+(RAND())</f>
        <v>2.461177035</v>
      </c>
      <c r="C99" s="5">
        <f>7.84+(RAND())</f>
        <v>8.689649095</v>
      </c>
      <c r="D99" s="5">
        <f>4.77388078522797+(RAND())</f>
        <v>5.246439216</v>
      </c>
      <c r="E99" s="5">
        <f>158.235348555687+(RAND()*10)</f>
        <v>159.6876318</v>
      </c>
      <c r="F99" s="4">
        <f>4884797136.6248+(RAND()*100000)</f>
        <v>4884812735</v>
      </c>
      <c r="G99" s="5">
        <f>-0.0301870192574615+(RAND()/10)</f>
        <v>0.04076181697</v>
      </c>
      <c r="H99" s="5">
        <f>27835.2250723708+(RAND()/10)</f>
        <v>27835.29937</v>
      </c>
      <c r="I99" s="4">
        <v>1.0</v>
      </c>
      <c r="J99" s="6">
        <f>38+(RAND())</f>
        <v>38.25978841</v>
      </c>
      <c r="K99" s="6">
        <f>3.7+(RAND())</f>
        <v>4.609956734</v>
      </c>
      <c r="L99" s="4">
        <v>0.0</v>
      </c>
      <c r="M99" s="4">
        <v>1.0</v>
      </c>
      <c r="N99" s="4">
        <v>0.0</v>
      </c>
      <c r="O99" s="4">
        <v>1.0</v>
      </c>
    </row>
    <row r="100" ht="14.25" customHeight="1">
      <c r="A100" s="4">
        <v>99.0</v>
      </c>
      <c r="B100" s="5">
        <f>3.1+(RAND())</f>
        <v>3.365650054</v>
      </c>
      <c r="C100" s="5">
        <f>4.84+(RAND())</f>
        <v>5.432694839</v>
      </c>
      <c r="D100" s="5">
        <f>7.46037066741066+(RAND())</f>
        <v>7.79849469</v>
      </c>
      <c r="E100" s="5">
        <f>321.915622165483+(RAND()*10)</f>
        <v>329.2829766</v>
      </c>
      <c r="F100" s="4">
        <f>38816311463.9428+(RAND()*100000)</f>
        <v>38816366209</v>
      </c>
      <c r="G100" s="5">
        <f>-0.372892732216744+(RAND()/10)</f>
        <v>-0.3197808756</v>
      </c>
      <c r="H100" s="5">
        <f>4.4886693215867+(RAND()/10)</f>
        <v>4.559747956</v>
      </c>
      <c r="I100" s="4">
        <v>1.0</v>
      </c>
      <c r="J100" s="6">
        <f>42+(RAND())</f>
        <v>42.93307881</v>
      </c>
      <c r="K100" s="6">
        <f>4.3+(RAND())</f>
        <v>4.835318794</v>
      </c>
      <c r="L100" s="4">
        <v>0.0</v>
      </c>
      <c r="M100" s="4">
        <v>1.0</v>
      </c>
      <c r="N100" s="4">
        <v>0.0</v>
      </c>
      <c r="O100" s="4">
        <v>1.0</v>
      </c>
    </row>
    <row r="101" ht="14.25" customHeight="1">
      <c r="A101" s="4">
        <v>100.0</v>
      </c>
      <c r="B101" s="5">
        <f>2.5+(RAND())</f>
        <v>3.322828485</v>
      </c>
      <c r="C101" s="5">
        <f>3.24+(RAND())</f>
        <v>3.557444507</v>
      </c>
      <c r="D101" s="5">
        <f>4.73559678547691+(RAND())</f>
        <v>5.486185426</v>
      </c>
      <c r="E101" s="5">
        <f>154.772876589904+(RAND()*10)</f>
        <v>164.2513602</v>
      </c>
      <c r="F101" s="4">
        <f>4406097381.85108+(RAND()*100000)</f>
        <v>4406120847</v>
      </c>
      <c r="G101" s="5">
        <f>-0.881427651203103+(RAND()/10)</f>
        <v>-0.8216734189</v>
      </c>
      <c r="H101" s="5">
        <f>4.23730948860252+(RAND()/10)</f>
        <v>4.308900056</v>
      </c>
      <c r="I101" s="4">
        <v>0.0</v>
      </c>
      <c r="J101" s="6">
        <f>33+(RAND())</f>
        <v>33.50336234</v>
      </c>
      <c r="K101" s="6">
        <f>4.4+(RAND())</f>
        <v>4.807075036</v>
      </c>
      <c r="L101" s="4">
        <v>1.0</v>
      </c>
      <c r="M101" s="4">
        <v>0.0</v>
      </c>
      <c r="N101" s="4">
        <v>0.0</v>
      </c>
      <c r="O101" s="4">
        <v>1.0</v>
      </c>
    </row>
  </sheetData>
  <drawing r:id="rId1"/>
</worksheet>
</file>