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30 - Wort Copper 1/"/>
    </mc:Choice>
  </mc:AlternateContent>
  <xr:revisionPtr revIDLastSave="0" documentId="13_ncr:1_{5AB1ABAF-C2F0-3E47-A4EF-D5B42BB00FEE}" xr6:coauthVersionLast="45" xr6:coauthVersionMax="45" xr10:uidLastSave="{00000000-0000-0000-0000-000000000000}"/>
  <bookViews>
    <workbookView xWindow="-9520" yWindow="-21140" windowWidth="25780" windowHeight="21140" firstSheet="1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A61" i="15" s="1"/>
  <c r="F56" i="15"/>
  <c r="A56" i="15" s="1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16" i="15"/>
  <c r="A101" i="15"/>
  <c r="A96" i="15"/>
  <c r="A95" i="15"/>
  <c r="A81" i="15"/>
  <c r="A76" i="15"/>
  <c r="A75" i="15"/>
  <c r="A41" i="15"/>
  <c r="A36" i="15"/>
  <c r="A35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A116" i="14" s="1"/>
  <c r="E115" i="14"/>
  <c r="E112" i="14"/>
  <c r="C112" i="14"/>
  <c r="A112" i="14" s="1"/>
  <c r="F111" i="14"/>
  <c r="E110" i="14"/>
  <c r="E107" i="14"/>
  <c r="C107" i="14"/>
  <c r="A107" i="14" s="1"/>
  <c r="F106" i="14"/>
  <c r="A106" i="14" s="1"/>
  <c r="E105" i="14"/>
  <c r="E102" i="14"/>
  <c r="C102" i="14"/>
  <c r="A102" i="14" s="1"/>
  <c r="F101" i="14"/>
  <c r="E100" i="14"/>
  <c r="E97" i="14"/>
  <c r="C97" i="14"/>
  <c r="A97" i="14" s="1"/>
  <c r="F96" i="14"/>
  <c r="A96" i="14" s="1"/>
  <c r="E95" i="14"/>
  <c r="E92" i="14"/>
  <c r="C92" i="14"/>
  <c r="A92" i="14" s="1"/>
  <c r="F91" i="14"/>
  <c r="E90" i="14"/>
  <c r="E87" i="14"/>
  <c r="C87" i="14"/>
  <c r="A87" i="14" s="1"/>
  <c r="F86" i="14"/>
  <c r="A86" i="14" s="1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A37" i="14" s="1"/>
  <c r="F36" i="14"/>
  <c r="A36" i="14" s="1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5" i="14"/>
  <c r="A111" i="14"/>
  <c r="A110" i="14"/>
  <c r="A105" i="14"/>
  <c r="A101" i="14"/>
  <c r="A100" i="14"/>
  <c r="A95" i="14"/>
  <c r="A91" i="14"/>
  <c r="A90" i="14"/>
  <c r="A85" i="14"/>
  <c r="A80" i="14"/>
  <c r="A75" i="14"/>
  <c r="A70" i="14"/>
  <c r="A65" i="14"/>
  <c r="A60" i="14"/>
  <c r="A55" i="14"/>
  <c r="A50" i="14"/>
  <c r="A45" i="14"/>
  <c r="A40" i="14"/>
  <c r="A35" i="14"/>
  <c r="A30" i="14"/>
  <c r="A2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0" i="13"/>
  <c r="A46" i="13"/>
  <c r="A45" i="13"/>
  <c r="A42" i="13"/>
  <c r="A40" i="13"/>
  <c r="A35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62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<sst xmlns="http://schemas.openxmlformats.org/spreadsheetml/2006/main" count="2358" uniqueCount="408">
  <si>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</si>
  <si>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</si>
  <si>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</si>
  <si>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</si>
  <si>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</si>
  <si>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</si>
  <si>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</si>
  <si>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</si>
  <si>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</si>
  <si>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</si>
  <si>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</si>
  <si>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</si>
  <si>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</si>
  <si>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</si>
  <si>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</si>
  <si>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</si>
  <si>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</si>
  <si>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</si>
  <si>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</si>
  <si>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</si>
  <si>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</si>
  <si>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</si>
  <si>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</si>
  <si>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</si>
  <si>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</si>
  <si>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</si>
  <si>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</si>
  <si>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</si>
  <si>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</si>
  <si>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</si>
  <si>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</si>
  <si>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</si>
  <si>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</si>
  <si>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</si>
  <si>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</si>
  <si>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Tempo di ritardo start pompa</t>
  </si>
  <si>
    <t>Tempo ritardo PID</t>
  </si>
  <si>
    <t>99RP276.536871169SUPPLVA</t>
  </si>
  <si>
    <t>DeltaT Fine</t>
  </si>
  <si>
    <t>DeltaT End</t>
  </si>
  <si>
    <t>002: Volume at Start Boiling</t>
  </si>
  <si>
    <t>002: Volume a inizio bollitura</t>
  </si>
  <si>
    <t>9RP260.536874529SUPPLVA</t>
  </si>
  <si>
    <t>Volume wort in wortkettle</t>
  </si>
  <si>
    <t>99RP276.536871170SUPPLVA</t>
  </si>
  <si>
    <t>Alfa</t>
  </si>
  <si>
    <t>003: Volume at End casting</t>
  </si>
  <si>
    <t>003: Volume caldo accertamento</t>
  </si>
  <si>
    <t>9RP260.536874530SUPPLVA</t>
  </si>
  <si>
    <t>Volume Hot  wort end Boiling</t>
  </si>
  <si>
    <t>99RP276.536871214SUPPLVA</t>
  </si>
  <si>
    <t>PAAR numero canale</t>
  </si>
  <si>
    <t>PAAR channel number</t>
  </si>
  <si>
    <t>013: Extract loses</t>
  </si>
  <si>
    <t>013: Perdite estratto della cotta</t>
  </si>
  <si>
    <t>9RP260.536874584SUPPLVA</t>
  </si>
  <si>
    <t>Perdita di estratto totale  %</t>
  </si>
  <si>
    <t>99RP276.536871433SUPPLVA</t>
  </si>
  <si>
    <t>Luppolo pellet - Quantità acqua iniziale</t>
  </si>
  <si>
    <t>Hop Pellets Prerun quantiy of water</t>
  </si>
  <si>
    <t>014: °P measured at Boiling start</t>
  </si>
  <si>
    <t>014: °P misurato ad inizio bollitura</t>
  </si>
  <si>
    <t>9RP260.536874516SUPPLVA</t>
  </si>
  <si>
    <t>Plato start Boiling (°P)</t>
  </si>
  <si>
    <t>99RP276.536871480SUPPLVA</t>
  </si>
  <si>
    <t>Energia termica</t>
  </si>
  <si>
    <t>Thermal energy</t>
  </si>
  <si>
    <t>019: Final extract</t>
  </si>
  <si>
    <t>019: Estratto finale</t>
  </si>
  <si>
    <t>9RP260.536874580SUPPLVA</t>
  </si>
  <si>
    <t>Extract</t>
  </si>
  <si>
    <t>99RP276.536873716SUPPLVA</t>
  </si>
  <si>
    <t>Gettata materie prime</t>
  </si>
  <si>
    <t>Raw material thrown</t>
  </si>
  <si>
    <t>020: Yield at end of Boiling</t>
  </si>
  <si>
    <t>020: Resa Cotta</t>
  </si>
  <si>
    <t>9RP260.536874582SUPPLVA</t>
  </si>
  <si>
    <t>Yield Brewhouse (%)</t>
  </si>
  <si>
    <t>99RP276.536873951SUPPLVA</t>
  </si>
  <si>
    <t>Value38</t>
  </si>
  <si>
    <t>038: Theoritical Energy setpoint</t>
  </si>
  <si>
    <t>038: SP teorico energia</t>
  </si>
  <si>
    <t>9RP260.536874519SUPPLVA</t>
  </si>
  <si>
    <t xml:space="preserve">Set Point Energia Calcolato </t>
  </si>
  <si>
    <t>99RP276.536874520SUPPLVA</t>
  </si>
  <si>
    <t>040: Final orig Gravity mass per vol %</t>
  </si>
  <si>
    <t>040: Grado °%V a fine cotta</t>
  </si>
  <si>
    <t>9RP260.536874524SUPPLVA</t>
  </si>
  <si>
    <t>°%V end boiling</t>
  </si>
  <si>
    <t>99RP276.536874521SUPPLVA</t>
  </si>
  <si>
    <t>041: Malt Outtake Total Amount</t>
  </si>
  <si>
    <t>041: Quantità totale malto</t>
  </si>
  <si>
    <t>9RP260.536874570SUPPLVA</t>
  </si>
  <si>
    <t>Malt total quantity</t>
  </si>
  <si>
    <t>047: Volume cold wort</t>
  </si>
  <si>
    <t>047: Volume mosto utile</t>
  </si>
  <si>
    <t>9RP260.536874937SUPPLVA</t>
  </si>
  <si>
    <t>Volume cold wort end Boiling</t>
  </si>
  <si>
    <t>058: MES Avg temp inlet boiler</t>
  </si>
  <si>
    <t>058: MES Avg</t>
  </si>
  <si>
    <t>9RP260.536875217SUPPLVA</t>
  </si>
  <si>
    <t>Temperatura SHW ingresso bollitore (media nel passo)</t>
  </si>
  <si>
    <t>059: MES Avg temp outlet boiler</t>
  </si>
  <si>
    <t>Value59</t>
  </si>
  <si>
    <t>9RP260.536875218SUPPLVA</t>
  </si>
  <si>
    <t>Media Temperatura SHW uscita</t>
  </si>
  <si>
    <t>060: Man. colour wort</t>
  </si>
  <si>
    <t>060: Man: Colore Mosto</t>
  </si>
  <si>
    <t>9RP260.536875017SUPPLVA</t>
  </si>
  <si>
    <t>Colour Wort</t>
  </si>
  <si>
    <t>061: Man. pH Wort After Boiling (pH)</t>
  </si>
  <si>
    <t>061: Man: pH mosto dopo bollitura (pH)</t>
  </si>
  <si>
    <t>9RP260.536875019SUPPLVA</t>
  </si>
  <si>
    <t>pH Wort After Boiling (pH)</t>
  </si>
  <si>
    <t>99RP276.536871168SUPPLVA</t>
  </si>
  <si>
    <t>DeltaT Start</t>
  </si>
  <si>
    <t>99RP276.536871171SUPPLVA</t>
  </si>
  <si>
    <t>Velocità ventilatore iniziale</t>
  </si>
  <si>
    <t>Fan Start speed</t>
  </si>
  <si>
    <t>99RP276.536871172SUPPLVA</t>
  </si>
  <si>
    <t>Delta incremento/decremento velocità ventilatore</t>
  </si>
  <si>
    <t>Fan delta increase/decrease speed</t>
  </si>
  <si>
    <t>99RP276.536871207SUPPLVA</t>
  </si>
  <si>
    <t>Quantità luppolo IKE (Isomerised Kettle Extracts)</t>
  </si>
  <si>
    <t>Amount Hop IKE</t>
  </si>
  <si>
    <t>99RP276.536871208SUPPLVA</t>
  </si>
  <si>
    <t>Quantità pellet luppolo Bitter</t>
  </si>
  <si>
    <t>Amount Hop Pellets Bitter</t>
  </si>
  <si>
    <t>99RP276.536871209SUPPLVA</t>
  </si>
  <si>
    <t>Quantità pellet luppolo Aroma 1</t>
  </si>
  <si>
    <t>Amount Hop Pellets Aroma 1</t>
  </si>
  <si>
    <t>99RP276.536871210SUPPLVA</t>
  </si>
  <si>
    <t>Quantità pellet luppolo Aroma 2</t>
  </si>
  <si>
    <t>Amount Hop Pellets Aroma 2</t>
  </si>
  <si>
    <t>99RP276.536871211SUPPLVA</t>
  </si>
  <si>
    <t>Quantità luppolo estratto</t>
  </si>
  <si>
    <t>Amount Hop Extract</t>
  </si>
  <si>
    <t>99RP276.536871212SUPPLVA</t>
  </si>
  <si>
    <t>Quantità dosaggio CaCl2</t>
  </si>
  <si>
    <t>Amount CaCl2</t>
  </si>
  <si>
    <t>99RP276.536871213SUPPLVA</t>
  </si>
  <si>
    <t>Quantità d'acqua per Kg di pellet</t>
  </si>
  <si>
    <t>Amount Water for a every kg Pellets</t>
  </si>
  <si>
    <t>99RP276.536871434SUPPLVA</t>
  </si>
  <si>
    <t>Luppolo pellet - Quantità acqua finale</t>
  </si>
  <si>
    <t>Hop Pellets Postrun quantiy of water</t>
  </si>
  <si>
    <t>99RP276.536871454SUPPLVA</t>
  </si>
  <si>
    <t>Luppolo estratto - Quantità acqua preriscaldamento</t>
  </si>
  <si>
    <t>Hop Extract Preheating quantity of water</t>
  </si>
  <si>
    <t>99RP276.536871455SUPPLVA</t>
  </si>
  <si>
    <t>Luppolo estratto - Quantità linea sala 1</t>
  </si>
  <si>
    <t>Hop Extract Line volume</t>
  </si>
  <si>
    <t>99RP276.536871456SUPPLVA</t>
  </si>
  <si>
    <t>Luppolo estratto - Quantità acqua finale</t>
  </si>
  <si>
    <t>Hop Extract Postrun quantity of water</t>
  </si>
  <si>
    <t>99RP276.536873717SUPPLVA</t>
  </si>
  <si>
    <t>Estratto iniziale</t>
  </si>
  <si>
    <t>Initial extract</t>
  </si>
  <si>
    <t>99RP276.536873718SUPPLVA</t>
  </si>
  <si>
    <t>Plato iniziale</t>
  </si>
  <si>
    <t>Initial density</t>
  </si>
  <si>
    <t>99RP276.536873719SUPPLVA</t>
  </si>
  <si>
    <t>Plato finale</t>
  </si>
  <si>
    <t>Final density</t>
  </si>
  <si>
    <t>99RP276.536873720SUPPLVA</t>
  </si>
  <si>
    <t>Fattore evaporazione</t>
  </si>
  <si>
    <t>Evaporation rate</t>
  </si>
  <si>
    <t>99RP276.536873721SUPPLVA</t>
  </si>
  <si>
    <t>Densità finale per volume</t>
  </si>
  <si>
    <t>Final density per volume</t>
  </si>
  <si>
    <t>99RP276.536873722SUPPLVA</t>
  </si>
  <si>
    <t>Volume finale a caldo</t>
  </si>
  <si>
    <t>Final volume hot</t>
  </si>
  <si>
    <t>99RP276.536873723SUPPLVA</t>
  </si>
  <si>
    <t>Volume finale a freddo</t>
  </si>
  <si>
    <t>Final volume cold</t>
  </si>
  <si>
    <t>99RP276.536873724SUPPLVA</t>
  </si>
  <si>
    <t>Estratto finale</t>
  </si>
  <si>
    <t>Final extract</t>
  </si>
  <si>
    <t>99RP276.536873725SUPPLVA</t>
  </si>
  <si>
    <t>Resa materie prime</t>
  </si>
  <si>
    <t>Raw material yield</t>
  </si>
  <si>
    <t>99RP276.536873726SUPPLVA</t>
  </si>
  <si>
    <t>Bilanciamento di massa cotta</t>
  </si>
  <si>
    <t>Brew mass balance</t>
  </si>
  <si>
    <t>99RP276.536873923SUPPLVA</t>
  </si>
  <si>
    <t>Volume linea CaCl2</t>
  </si>
  <si>
    <t>Cacl2 line volume</t>
  </si>
  <si>
    <t>99RP276.536874484SUPPLVA</t>
  </si>
  <si>
    <t>99RP276.536874560SUPPLVA</t>
  </si>
  <si>
    <t>Final volume at emptying</t>
  </si>
  <si>
    <t>Final volume</t>
  </si>
  <si>
    <t>2 - Option</t>
  </si>
  <si>
    <t>009: 003: Use steam</t>
  </si>
  <si>
    <t>009: 003: Usa vapore</t>
  </si>
  <si>
    <t>9RP260.9406SUPPLOP</t>
  </si>
  <si>
    <t>Cotta con vapore WK1</t>
  </si>
  <si>
    <t>99RP276.6037SUPPLOP</t>
  </si>
  <si>
    <t>001: Selezione bollitura con dT exp.</t>
  </si>
  <si>
    <t>001: Select Boiling exp. dT</t>
  </si>
  <si>
    <t>99RP276.6038SUPPLOP</t>
  </si>
  <si>
    <t>002: Selezione bollitura con dT fisso</t>
  </si>
  <si>
    <t>002: Select Boiling fixed dT</t>
  </si>
  <si>
    <t>99RP276.6126SUPPLOP</t>
  </si>
  <si>
    <t>003: Selezione controllo automatico densità</t>
  </si>
  <si>
    <t>003: Select Automatic density control</t>
  </si>
  <si>
    <t>99RP276.6131SUPPLOP</t>
  </si>
  <si>
    <t>004: Selezione controllo manuale densità</t>
  </si>
  <si>
    <t>004: Select Manual density control</t>
  </si>
  <si>
    <t>99RP276.6132SUPPLOP</t>
  </si>
  <si>
    <t>005: Densità manuale: Nessuna selezione</t>
  </si>
  <si>
    <t>005: Density manual: No selection</t>
  </si>
  <si>
    <t>99RP276.6133SUPPLOP</t>
  </si>
  <si>
    <t>006: Densità manuale: trasferimento a WHP</t>
  </si>
  <si>
    <t>006: Density manual: Transfer to WHP</t>
  </si>
  <si>
    <t>99RP276.7623SUPPLOP</t>
  </si>
  <si>
    <t>020: Less boil active</t>
  </si>
  <si>
    <t>99RP276.7408SUPPLOP</t>
  </si>
  <si>
    <t>CIP active</t>
  </si>
  <si>
    <t>99RP276.1073741919SUPPLFX</t>
  </si>
  <si>
    <t>01: SeqRunTime</t>
  </si>
  <si>
    <t>01: Tempo Marcia Sequenza</t>
  </si>
  <si>
    <t>9RP260.1073741853SUPPLFX</t>
  </si>
  <si>
    <t>Time Total Occupation - Wort copper</t>
  </si>
  <si>
    <t>99RP276.1073742416SUPPLFX</t>
  </si>
  <si>
    <t>Tempo ritardo dopo sonda schiuma</t>
  </si>
  <si>
    <t>Delay time after high foam</t>
  </si>
  <si>
    <t>15: MES: Time casting</t>
  </si>
  <si>
    <t>9RP260.1073743119SUPPLFX</t>
  </si>
  <si>
    <t>Time Casting</t>
  </si>
  <si>
    <t>22: Total SHW</t>
  </si>
  <si>
    <t>22: Totale Acqua surriscaldata</t>
  </si>
  <si>
    <t>9RP260.1073743004SUPPLFX</t>
  </si>
  <si>
    <t>Totalizzazione SHW</t>
  </si>
  <si>
    <t>23: Total energy</t>
  </si>
  <si>
    <t>23: Totale energia</t>
  </si>
  <si>
    <t>9RP260.1073743005SUPPLFX</t>
  </si>
  <si>
    <t>Totalizzazione Energia</t>
  </si>
  <si>
    <t>99RP276.1073741920SUPPLFX</t>
  </si>
  <si>
    <t>Delay time start Pump</t>
  </si>
  <si>
    <t>99RP276.1073742201SUPPLFX</t>
  </si>
  <si>
    <t>tempo incremento/decremento ventilazione</t>
  </si>
  <si>
    <t>Fan time increase/decrease speed</t>
  </si>
  <si>
    <t>99RP276.1073742202SUPPLFX</t>
  </si>
  <si>
    <t>Tempo ritardo controllo schiuma</t>
  </si>
  <si>
    <t>Delay time Foam dedected</t>
  </si>
  <si>
    <t>99RP276.1073742203SUPPLFX</t>
  </si>
  <si>
    <t>Tempo ritardo Start luppolo pellet aroma</t>
  </si>
  <si>
    <t>Delay time Start Hop Pellets Aroma</t>
  </si>
  <si>
    <t>99RP276.1073742204SUPPLFX</t>
  </si>
  <si>
    <t>Tempo dosatura acido</t>
  </si>
  <si>
    <t>Time dosing acid</t>
  </si>
  <si>
    <t>99RP276.1073742205SUPPLFX</t>
  </si>
  <si>
    <t>Livelllo vuoto</t>
  </si>
  <si>
    <t>Level empty</t>
  </si>
  <si>
    <t>99RP276.1073742208SUPPLFX</t>
  </si>
  <si>
    <t>Temperatura Start dosatura luppolo IKE</t>
  </si>
  <si>
    <t>Temp Start Hop Dosing IKE</t>
  </si>
  <si>
    <t>99RP276.1073742212SUPPLFX</t>
  </si>
  <si>
    <t>Temperatura Start preparazione luppolo pellet</t>
  </si>
  <si>
    <t>Temp Start Hop Pellets Preparation</t>
  </si>
  <si>
    <t>99RP276.1073742213SUPPLFX</t>
  </si>
  <si>
    <t>Temperatura Start dosatura Pellet</t>
  </si>
  <si>
    <t>Temp Start Pellets Dosing</t>
  </si>
  <si>
    <t>99RP276.1073742214SUPPLFX</t>
  </si>
  <si>
    <t>Temperatura Start dosatura luppolo estratto</t>
  </si>
  <si>
    <t>Temp Start Hop Extract Dosing</t>
  </si>
  <si>
    <t>99RP276.1073742215SUPPLFX</t>
  </si>
  <si>
    <t>Temperatura Start dosatura CaCl2</t>
  </si>
  <si>
    <t>Temp Start CaCl2 Dosing</t>
  </si>
  <si>
    <t>99RP276.1073742219SUPPLFX</t>
  </si>
  <si>
    <t>99RP276.1073742418SUPPLFX</t>
  </si>
  <si>
    <t>Tempo ritardo close Dearation valve</t>
  </si>
  <si>
    <t>Delay time close Dearation valve</t>
  </si>
  <si>
    <t>99RP276.1073742420SUPPLFX</t>
  </si>
  <si>
    <t>Flushing time density unit</t>
  </si>
  <si>
    <t>99RP276.1073742383SUPPLFX</t>
  </si>
  <si>
    <t>Tempo controllo flussostato tenuta pompa</t>
  </si>
  <si>
    <t>Check time Sealing flow</t>
  </si>
  <si>
    <t>303 - Preparazione alla bollitura</t>
  </si>
  <si>
    <t>303 - Heat to boil</t>
  </si>
  <si>
    <t>5 - Runtime</t>
  </si>
  <si>
    <t>99RP276.2864:617RUNT</t>
  </si>
  <si>
    <t>RunTime</t>
  </si>
  <si>
    <t>Aumento a Bollitura</t>
  </si>
  <si>
    <t>Heat to Boiling</t>
  </si>
  <si>
    <t>Time heating to boiling</t>
  </si>
  <si>
    <t>9RP260.2342:337RUNT</t>
  </si>
  <si>
    <t>7 - Report</t>
  </si>
  <si>
    <t>99RP276.2864RV01</t>
  </si>
  <si>
    <t>Report value 01</t>
  </si>
  <si>
    <t>Quantity Brewing Acid WK (Kg)</t>
  </si>
  <si>
    <t>9RP260.2342RV01</t>
  </si>
  <si>
    <t>99RP276.2864RV02</t>
  </si>
  <si>
    <t>Report value 02</t>
  </si>
  <si>
    <t>HCl Material</t>
  </si>
  <si>
    <t>9RP260.2342RV02</t>
  </si>
  <si>
    <t>99RP276.2864RV03</t>
  </si>
  <si>
    <t>Report value 03</t>
  </si>
  <si>
    <t>CaCl Amount</t>
  </si>
  <si>
    <t>9RP260.2342RV03</t>
  </si>
  <si>
    <t>99RP276.2864RV04</t>
  </si>
  <si>
    <t>Report value 04</t>
  </si>
  <si>
    <t>CaCl Material</t>
  </si>
  <si>
    <t>9RP260.2342RV04</t>
  </si>
  <si>
    <t>99RP276.2864RV05</t>
  </si>
  <si>
    <t>Report value 05</t>
  </si>
  <si>
    <t>Hop extract amount</t>
  </si>
  <si>
    <t>9RP260.2342RV05</t>
  </si>
  <si>
    <t>99RP276.2864RV06</t>
  </si>
  <si>
    <t>Report value 06</t>
  </si>
  <si>
    <t>Hop extract type</t>
  </si>
  <si>
    <t>9RP260.2342RV06</t>
  </si>
  <si>
    <t>99RP276.2864RV07</t>
  </si>
  <si>
    <t>Report value 07</t>
  </si>
  <si>
    <t>Hop pellet amount 1</t>
  </si>
  <si>
    <t>9RP260.2342RV07</t>
  </si>
  <si>
    <t>99RP276.2864RV08</t>
  </si>
  <si>
    <t>Report value 08</t>
  </si>
  <si>
    <t>Hop pellet type 1</t>
  </si>
  <si>
    <t>9RP260.2342RV08</t>
  </si>
  <si>
    <t>6 - VCM</t>
  </si>
  <si>
    <t>Minima temperatura di controllo ventilatore</t>
  </si>
  <si>
    <t>Minimum Temperature fan control</t>
  </si>
  <si>
    <t>Report value 11</t>
  </si>
  <si>
    <t>Report value 09</t>
  </si>
  <si>
    <t>Report value 10</t>
  </si>
  <si>
    <t>Report value 12</t>
  </si>
  <si>
    <t>304 - Bollitura</t>
  </si>
  <si>
    <t>304 - Boiling</t>
  </si>
  <si>
    <t>99RP276.2865:619VCM</t>
  </si>
  <si>
    <t>Tempo bollitura</t>
  </si>
  <si>
    <t>Boiling time</t>
  </si>
  <si>
    <t>Bollitura</t>
  </si>
  <si>
    <t>Boiling</t>
  </si>
  <si>
    <t>Time Boiling</t>
  </si>
  <si>
    <t>9RP260.2343:339VCM</t>
  </si>
  <si>
    <t>Density</t>
  </si>
  <si>
    <t>Plato end Boiling (°P)</t>
  </si>
  <si>
    <t>9RP260.2343:1006VCM</t>
  </si>
  <si>
    <t>99RP276.2865:1552VCM</t>
  </si>
  <si>
    <t>Evapouration Factor</t>
  </si>
  <si>
    <t>Evaporation Rate (%)</t>
  </si>
  <si>
    <t>9RP260.2343:1014VCM</t>
  </si>
  <si>
    <t>Energy</t>
  </si>
  <si>
    <t>Energia</t>
  </si>
  <si>
    <t>01-06-WK-25</t>
  </si>
  <si>
    <t>9RP260.2343:1025VCM</t>
  </si>
  <si>
    <t>99RP276.2865RV01</t>
  </si>
  <si>
    <t>9RP260.2343RV01</t>
  </si>
  <si>
    <t>99RP276.2865RV02</t>
  </si>
  <si>
    <t>9RP260.2343RV02</t>
  </si>
  <si>
    <t>99RP276.2865RV03</t>
  </si>
  <si>
    <t>9RP260.2343RV03</t>
  </si>
  <si>
    <t>99RP276.2865RV04</t>
  </si>
  <si>
    <t>9RP260.2343RV04</t>
  </si>
  <si>
    <t>99RP276.2865RV05</t>
  </si>
  <si>
    <t>9RP260.2343RV05</t>
  </si>
  <si>
    <t>99RP276.2865RV06</t>
  </si>
  <si>
    <t>9RP260.2343RV06</t>
  </si>
  <si>
    <t>99RP276.2865RV07</t>
  </si>
  <si>
    <t>Hop pellet amount 2</t>
  </si>
  <si>
    <t>9RP260.2343RV07</t>
  </si>
  <si>
    <t>99RP276.2865RV08</t>
  </si>
  <si>
    <t>Hop pellet type 2</t>
  </si>
  <si>
    <t>9RP260.2343RV08</t>
  </si>
  <si>
    <t>99RP276.2865RV09</t>
  </si>
  <si>
    <t>Hop pellet amount 3</t>
  </si>
  <si>
    <t>9RP260.2343RV09</t>
  </si>
  <si>
    <t>99RP276.2865RV10</t>
  </si>
  <si>
    <t>Hop pellet type 3</t>
  </si>
  <si>
    <t>9RP260.2343RV10</t>
  </si>
  <si>
    <t>99RP276.2865RV11</t>
  </si>
  <si>
    <t>Hop pellet amount 4</t>
  </si>
  <si>
    <t>9RP260.2343RV11</t>
  </si>
  <si>
    <t>99RP276.2865RV12</t>
  </si>
  <si>
    <t>Hop pellet type 4</t>
  </si>
  <si>
    <t>9RP260.2343RV12</t>
  </si>
  <si>
    <t>ReBollitura</t>
  </si>
  <si>
    <t>Reboiling</t>
  </si>
  <si>
    <t>9RP260.2346:1006VCM</t>
  </si>
  <si>
    <t>9RP260.2346:1014VCM</t>
  </si>
  <si>
    <t>20: MES: Time casting</t>
  </si>
  <si>
    <t>20</t>
  </si>
  <si>
    <t>043: Volume at Start Boiling</t>
  </si>
  <si>
    <t>044: Volume at End casting</t>
  </si>
  <si>
    <t>43</t>
  </si>
  <si>
    <t>44</t>
  </si>
  <si>
    <t>45</t>
  </si>
  <si>
    <t>46</t>
  </si>
  <si>
    <t>47</t>
  </si>
  <si>
    <t>48</t>
  </si>
  <si>
    <t>49</t>
  </si>
  <si>
    <t>045: Extract loses</t>
  </si>
  <si>
    <t>046: °P measured at Boiling start</t>
  </si>
  <si>
    <t>047: Final extract</t>
  </si>
  <si>
    <t>048: Yield at end of Boiling</t>
  </si>
  <si>
    <t>049: Theoritical Energy setpoint</t>
  </si>
  <si>
    <t>050: Final orig Gravity mass per vol %</t>
  </si>
  <si>
    <t>051: Malt Outtake Total Amount</t>
  </si>
  <si>
    <t>057: Volume cold wort</t>
  </si>
  <si>
    <t>50</t>
  </si>
  <si>
    <t>51</t>
  </si>
  <si>
    <t>57</t>
  </si>
  <si>
    <t>Need to be visible in procedure</t>
  </si>
  <si>
    <t>99RP276.2865:1556VCM</t>
  </si>
  <si>
    <t>Thermal energy complete</t>
  </si>
  <si>
    <t>307 - Reboiling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</si>
</sst>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49" fontId="0" fillId="0" borderId="0" xfId="0" applyNumberFormat="1"/>
    <xf numFmtId="49" fontId="0" fillId="10" borderId="0" xfId="0" applyNumberFormat="1" applyFill="1"/>
    <xf numFmtId="49" fontId="0" fillId="11" borderId="0" xfId="0" applyNumberFormat="1" applyFill="1"/>
    <xf numFmtId="0" fontId="0" fillId="2" borderId="5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1"/>
  <sheetViews>
    <sheetView workbookViewId="0">
      <selection sqref="A1:P41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37</v>
      </c>
      <c r="E1" t="s">
        <v>38</v>
      </c>
      <c r="F1" t="s">
        <v>39</v>
      </c>
      <c r="G1">
        <v>0</v>
      </c>
      <c r="H1">
        <v>2</v>
      </c>
      <c r="I1" t="s">
        <v>4</v>
      </c>
      <c r="J1">
        <v>2</v>
      </c>
      <c r="K1">
        <v>1</v>
      </c>
      <c r="L1">
        <v>82000000172</v>
      </c>
      <c r="M1" t="s">
        <v>40</v>
      </c>
      <c r="N1" t="s">
        <v>41</v>
      </c>
      <c r="O1" t="s">
        <v>42</v>
      </c>
      <c r="P1" t="s">
        <v>43</v>
      </c>
    </row>
    <row r="2" spans="1:16" x14ac:dyDescent="0.2">
      <c r="A2" t="s">
        <v>2</v>
      </c>
      <c r="B2" t="s">
        <v>3</v>
      </c>
      <c r="C2" t="s">
        <v>3</v>
      </c>
      <c r="D2" t="s">
        <v>44</v>
      </c>
      <c r="E2" t="s">
        <v>45</v>
      </c>
      <c r="F2" t="s">
        <v>45</v>
      </c>
      <c r="G2">
        <v>0</v>
      </c>
      <c r="H2">
        <v>3</v>
      </c>
      <c r="I2" t="s">
        <v>4</v>
      </c>
      <c r="J2">
        <v>3</v>
      </c>
      <c r="K2">
        <v>1</v>
      </c>
      <c r="L2">
        <v>82000000189</v>
      </c>
      <c r="M2" t="s">
        <v>46</v>
      </c>
      <c r="N2" t="s">
        <v>47</v>
      </c>
      <c r="O2" t="s">
        <v>48</v>
      </c>
      <c r="P2" t="s">
        <v>49</v>
      </c>
    </row>
    <row r="3" spans="1:16" x14ac:dyDescent="0.2">
      <c r="A3" t="s">
        <v>2</v>
      </c>
      <c r="B3" t="s">
        <v>3</v>
      </c>
      <c r="C3" t="s">
        <v>3</v>
      </c>
      <c r="D3" t="s">
        <v>50</v>
      </c>
      <c r="E3" t="s">
        <v>51</v>
      </c>
      <c r="F3" t="s">
        <v>52</v>
      </c>
      <c r="G3">
        <v>0</v>
      </c>
      <c r="H3">
        <v>13</v>
      </c>
      <c r="I3" t="s">
        <v>4</v>
      </c>
      <c r="J3">
        <v>13</v>
      </c>
      <c r="K3">
        <v>1</v>
      </c>
      <c r="L3">
        <v>82000000244</v>
      </c>
      <c r="M3" t="s">
        <v>53</v>
      </c>
      <c r="N3" t="s">
        <v>54</v>
      </c>
      <c r="O3" t="s">
        <v>55</v>
      </c>
      <c r="P3" t="s">
        <v>56</v>
      </c>
    </row>
    <row r="4" spans="1:16" x14ac:dyDescent="0.2">
      <c r="A4" t="s">
        <v>2</v>
      </c>
      <c r="B4" t="s">
        <v>3</v>
      </c>
      <c r="C4" t="s">
        <v>3</v>
      </c>
      <c r="D4" t="s">
        <v>57</v>
      </c>
      <c r="E4" t="s">
        <v>58</v>
      </c>
      <c r="F4" t="s">
        <v>59</v>
      </c>
      <c r="G4">
        <v>0</v>
      </c>
      <c r="H4">
        <v>14</v>
      </c>
      <c r="I4" t="s">
        <v>4</v>
      </c>
      <c r="J4">
        <v>14</v>
      </c>
      <c r="K4">
        <v>1</v>
      </c>
      <c r="L4">
        <v>82000000185</v>
      </c>
      <c r="M4" t="s">
        <v>60</v>
      </c>
      <c r="N4" t="s">
        <v>61</v>
      </c>
      <c r="O4" t="s">
        <v>62</v>
      </c>
      <c r="P4" t="s">
        <v>63</v>
      </c>
    </row>
    <row r="5" spans="1:16" x14ac:dyDescent="0.2">
      <c r="A5" t="s">
        <v>2</v>
      </c>
      <c r="B5" t="s">
        <v>3</v>
      </c>
      <c r="C5" t="s">
        <v>3</v>
      </c>
      <c r="D5" t="s">
        <v>64</v>
      </c>
      <c r="E5" t="s">
        <v>65</v>
      </c>
      <c r="F5" t="s">
        <v>66</v>
      </c>
      <c r="G5">
        <v>0</v>
      </c>
      <c r="H5">
        <v>19</v>
      </c>
      <c r="I5" t="s">
        <v>4</v>
      </c>
      <c r="J5">
        <v>19</v>
      </c>
      <c r="K5">
        <v>1</v>
      </c>
      <c r="L5">
        <v>82000000247</v>
      </c>
      <c r="M5" t="s">
        <v>67</v>
      </c>
      <c r="N5" t="s">
        <v>68</v>
      </c>
      <c r="O5" t="s">
        <v>69</v>
      </c>
      <c r="P5" t="s">
        <v>70</v>
      </c>
    </row>
    <row r="6" spans="1:16" x14ac:dyDescent="0.2">
      <c r="A6" t="s">
        <v>2</v>
      </c>
      <c r="B6" t="s">
        <v>3</v>
      </c>
      <c r="C6" t="s">
        <v>3</v>
      </c>
      <c r="D6" t="s">
        <v>71</v>
      </c>
      <c r="E6" t="s">
        <v>72</v>
      </c>
      <c r="F6" t="s">
        <v>73</v>
      </c>
      <c r="G6">
        <v>0</v>
      </c>
      <c r="H6">
        <v>20</v>
      </c>
      <c r="I6" t="s">
        <v>4</v>
      </c>
      <c r="J6">
        <v>20</v>
      </c>
      <c r="K6">
        <v>1</v>
      </c>
      <c r="L6">
        <v>82000000194</v>
      </c>
      <c r="M6" t="s">
        <v>74</v>
      </c>
      <c r="N6" t="s">
        <v>75</v>
      </c>
      <c r="O6" t="s">
        <v>76</v>
      </c>
      <c r="P6" t="s">
        <v>77</v>
      </c>
    </row>
    <row r="7" spans="1:16" x14ac:dyDescent="0.2">
      <c r="A7" t="s">
        <v>2</v>
      </c>
      <c r="B7" t="s">
        <v>3</v>
      </c>
      <c r="C7" t="s">
        <v>3</v>
      </c>
      <c r="D7" t="s">
        <v>78</v>
      </c>
      <c r="E7" t="s">
        <v>79</v>
      </c>
      <c r="F7" t="s">
        <v>79</v>
      </c>
      <c r="G7">
        <v>0</v>
      </c>
      <c r="H7">
        <v>38</v>
      </c>
      <c r="I7" t="s">
        <v>4</v>
      </c>
      <c r="J7">
        <v>38</v>
      </c>
      <c r="K7">
        <v>1</v>
      </c>
      <c r="L7">
        <v>82000000196</v>
      </c>
      <c r="M7" t="s">
        <v>80</v>
      </c>
      <c r="N7" t="s">
        <v>81</v>
      </c>
      <c r="O7" t="s">
        <v>82</v>
      </c>
      <c r="P7" t="s">
        <v>83</v>
      </c>
    </row>
    <row r="8" spans="1:16" x14ac:dyDescent="0.2">
      <c r="A8" t="s">
        <v>2</v>
      </c>
      <c r="B8" t="s">
        <v>3</v>
      </c>
      <c r="C8" t="s">
        <v>3</v>
      </c>
      <c r="D8" t="s">
        <v>84</v>
      </c>
      <c r="E8" t="s">
        <v>5</v>
      </c>
      <c r="F8" t="s">
        <v>5</v>
      </c>
      <c r="G8">
        <v>0</v>
      </c>
      <c r="H8">
        <v>40</v>
      </c>
      <c r="I8" t="s">
        <v>4</v>
      </c>
      <c r="J8">
        <v>40</v>
      </c>
      <c r="K8">
        <v>1</v>
      </c>
      <c r="L8">
        <v>82000000248</v>
      </c>
      <c r="M8" t="s">
        <v>85</v>
      </c>
      <c r="N8" t="s">
        <v>86</v>
      </c>
      <c r="O8" t="s">
        <v>87</v>
      </c>
      <c r="P8" t="s">
        <v>88</v>
      </c>
    </row>
    <row r="9" spans="1:16" x14ac:dyDescent="0.2">
      <c r="A9" t="s">
        <v>2</v>
      </c>
      <c r="B9" t="s">
        <v>3</v>
      </c>
      <c r="C9" t="s">
        <v>3</v>
      </c>
      <c r="D9" t="s">
        <v>89</v>
      </c>
      <c r="E9" t="s">
        <v>8</v>
      </c>
      <c r="F9" t="s">
        <v>8</v>
      </c>
      <c r="G9">
        <v>0</v>
      </c>
      <c r="H9">
        <v>41</v>
      </c>
      <c r="I9" t="s">
        <v>4</v>
      </c>
      <c r="J9">
        <v>41</v>
      </c>
      <c r="K9">
        <v>1</v>
      </c>
      <c r="L9">
        <v>82000000260</v>
      </c>
      <c r="M9" t="s">
        <v>90</v>
      </c>
      <c r="N9" t="s">
        <v>91</v>
      </c>
      <c r="O9" t="s">
        <v>92</v>
      </c>
      <c r="P9" t="s">
        <v>93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47</v>
      </c>
      <c r="K10">
        <v>1</v>
      </c>
      <c r="L10">
        <v>82000000191</v>
      </c>
      <c r="M10" t="s">
        <v>94</v>
      </c>
      <c r="N10" t="s">
        <v>95</v>
      </c>
      <c r="O10" t="s">
        <v>96</v>
      </c>
      <c r="P10" t="s">
        <v>97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58</v>
      </c>
      <c r="K11">
        <v>1</v>
      </c>
      <c r="L11">
        <v>82000000199</v>
      </c>
      <c r="M11" t="s">
        <v>98</v>
      </c>
      <c r="N11" t="s">
        <v>99</v>
      </c>
      <c r="O11" t="s">
        <v>100</v>
      </c>
      <c r="P11" t="s">
        <v>101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59</v>
      </c>
      <c r="K12">
        <v>1</v>
      </c>
      <c r="L12">
        <v>82000000202</v>
      </c>
      <c r="M12" t="s">
        <v>102</v>
      </c>
      <c r="N12" t="s">
        <v>103</v>
      </c>
      <c r="O12" t="s">
        <v>104</v>
      </c>
      <c r="P12" t="s">
        <v>105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60</v>
      </c>
      <c r="K13">
        <v>1</v>
      </c>
      <c r="L13">
        <v>82000000193</v>
      </c>
      <c r="M13" t="s">
        <v>106</v>
      </c>
      <c r="N13" t="s">
        <v>107</v>
      </c>
      <c r="O13" t="s">
        <v>108</v>
      </c>
      <c r="P13" t="s">
        <v>109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61</v>
      </c>
      <c r="K14">
        <v>1</v>
      </c>
      <c r="L14">
        <v>82000000195</v>
      </c>
      <c r="M14" t="s">
        <v>110</v>
      </c>
      <c r="N14" t="s">
        <v>111</v>
      </c>
      <c r="O14" t="s">
        <v>112</v>
      </c>
      <c r="P14" t="s">
        <v>113</v>
      </c>
    </row>
    <row r="15" spans="1:16" x14ac:dyDescent="0.2">
      <c r="A15" t="s">
        <v>2</v>
      </c>
      <c r="B15" t="s">
        <v>3</v>
      </c>
      <c r="C15" t="s">
        <v>3</v>
      </c>
      <c r="D15" t="s">
        <v>114</v>
      </c>
      <c r="E15" t="s">
        <v>115</v>
      </c>
      <c r="F15" t="s">
        <v>115</v>
      </c>
      <c r="G15">
        <v>0</v>
      </c>
      <c r="H15">
        <v>1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2</v>
      </c>
      <c r="B16" t="s">
        <v>3</v>
      </c>
      <c r="C16" t="s">
        <v>3</v>
      </c>
      <c r="D16" t="s">
        <v>116</v>
      </c>
      <c r="E16" t="s">
        <v>117</v>
      </c>
      <c r="F16" t="s">
        <v>118</v>
      </c>
      <c r="G16">
        <v>0</v>
      </c>
      <c r="H16">
        <v>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119</v>
      </c>
      <c r="E17" t="s">
        <v>120</v>
      </c>
      <c r="F17" t="s">
        <v>121</v>
      </c>
      <c r="G17">
        <v>0</v>
      </c>
      <c r="H17">
        <v>5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122</v>
      </c>
      <c r="E18" t="s">
        <v>123</v>
      </c>
      <c r="F18" t="s">
        <v>124</v>
      </c>
      <c r="G18">
        <v>0</v>
      </c>
      <c r="H18">
        <v>6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2</v>
      </c>
      <c r="B19" t="s">
        <v>3</v>
      </c>
      <c r="C19" t="s">
        <v>3</v>
      </c>
      <c r="D19" t="s">
        <v>125</v>
      </c>
      <c r="E19" t="s">
        <v>126</v>
      </c>
      <c r="F19" t="s">
        <v>127</v>
      </c>
      <c r="G19">
        <v>0</v>
      </c>
      <c r="H19">
        <v>7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2</v>
      </c>
      <c r="B20" t="s">
        <v>3</v>
      </c>
      <c r="C20" t="s">
        <v>3</v>
      </c>
      <c r="D20" t="s">
        <v>128</v>
      </c>
      <c r="E20" t="s">
        <v>129</v>
      </c>
      <c r="F20" t="s">
        <v>130</v>
      </c>
      <c r="G20">
        <v>0</v>
      </c>
      <c r="H20">
        <v>8</v>
      </c>
      <c r="I20" t="s">
        <v>4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2</v>
      </c>
      <c r="B21" t="s">
        <v>3</v>
      </c>
      <c r="C21" t="s">
        <v>3</v>
      </c>
      <c r="D21" t="s">
        <v>131</v>
      </c>
      <c r="E21" t="s">
        <v>132</v>
      </c>
      <c r="F21" t="s">
        <v>133</v>
      </c>
      <c r="G21">
        <v>0</v>
      </c>
      <c r="H21">
        <v>9</v>
      </c>
      <c r="I21" t="s">
        <v>4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2</v>
      </c>
      <c r="B22" t="s">
        <v>3</v>
      </c>
      <c r="C22" t="s">
        <v>3</v>
      </c>
      <c r="D22" t="s">
        <v>134</v>
      </c>
      <c r="E22" t="s">
        <v>135</v>
      </c>
      <c r="F22" t="s">
        <v>136</v>
      </c>
      <c r="G22">
        <v>0</v>
      </c>
      <c r="H22">
        <v>10</v>
      </c>
      <c r="I22" t="s">
        <v>4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2</v>
      </c>
      <c r="B23" t="s">
        <v>3</v>
      </c>
      <c r="C23" t="s">
        <v>3</v>
      </c>
      <c r="D23" t="s">
        <v>137</v>
      </c>
      <c r="E23" t="s">
        <v>138</v>
      </c>
      <c r="F23" t="s">
        <v>139</v>
      </c>
      <c r="G23">
        <v>0</v>
      </c>
      <c r="H23">
        <v>11</v>
      </c>
      <c r="I23" t="s">
        <v>4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2</v>
      </c>
      <c r="B24" t="s">
        <v>3</v>
      </c>
      <c r="C24" t="s">
        <v>3</v>
      </c>
      <c r="D24" t="s">
        <v>140</v>
      </c>
      <c r="E24" t="s">
        <v>141</v>
      </c>
      <c r="F24" t="s">
        <v>142</v>
      </c>
      <c r="G24">
        <v>0</v>
      </c>
      <c r="H24">
        <v>12</v>
      </c>
      <c r="I24" t="s">
        <v>4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2</v>
      </c>
      <c r="B25" t="s">
        <v>3</v>
      </c>
      <c r="C25" t="s">
        <v>3</v>
      </c>
      <c r="D25" t="s">
        <v>143</v>
      </c>
      <c r="E25" t="s">
        <v>144</v>
      </c>
      <c r="F25" t="s">
        <v>145</v>
      </c>
      <c r="G25">
        <v>0</v>
      </c>
      <c r="H25">
        <v>15</v>
      </c>
      <c r="I25" t="s">
        <v>4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2</v>
      </c>
      <c r="B26" t="s">
        <v>3</v>
      </c>
      <c r="C26" t="s">
        <v>3</v>
      </c>
      <c r="D26" t="s">
        <v>146</v>
      </c>
      <c r="E26" t="s">
        <v>147</v>
      </c>
      <c r="F26" t="s">
        <v>148</v>
      </c>
      <c r="G26">
        <v>0</v>
      </c>
      <c r="H26">
        <v>16</v>
      </c>
      <c r="I26" t="s">
        <v>4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2</v>
      </c>
      <c r="B27" t="s">
        <v>3</v>
      </c>
      <c r="C27" t="s">
        <v>3</v>
      </c>
      <c r="D27" t="s">
        <v>149</v>
      </c>
      <c r="E27" t="s">
        <v>150</v>
      </c>
      <c r="F27" t="s">
        <v>151</v>
      </c>
      <c r="G27">
        <v>0</v>
      </c>
      <c r="H27">
        <v>17</v>
      </c>
      <c r="I27" t="s">
        <v>4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2</v>
      </c>
      <c r="B28" t="s">
        <v>3</v>
      </c>
      <c r="C28" t="s">
        <v>3</v>
      </c>
      <c r="D28" t="s">
        <v>152</v>
      </c>
      <c r="E28" t="s">
        <v>153</v>
      </c>
      <c r="F28" t="s">
        <v>154</v>
      </c>
      <c r="G28">
        <v>0</v>
      </c>
      <c r="H28">
        <v>18</v>
      </c>
      <c r="I28" t="s">
        <v>4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2</v>
      </c>
      <c r="B29" t="s">
        <v>3</v>
      </c>
      <c r="C29" t="s">
        <v>3</v>
      </c>
      <c r="D29" t="s">
        <v>155</v>
      </c>
      <c r="E29" t="s">
        <v>156</v>
      </c>
      <c r="F29" t="s">
        <v>157</v>
      </c>
      <c r="G29">
        <v>0</v>
      </c>
      <c r="H29">
        <v>21</v>
      </c>
      <c r="I29" t="s">
        <v>4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1:16" x14ac:dyDescent="0.2">
      <c r="A30" t="s">
        <v>2</v>
      </c>
      <c r="B30" t="s">
        <v>3</v>
      </c>
      <c r="C30" t="s">
        <v>3</v>
      </c>
      <c r="D30" t="s">
        <v>158</v>
      </c>
      <c r="E30" t="s">
        <v>159</v>
      </c>
      <c r="F30" t="s">
        <v>160</v>
      </c>
      <c r="G30">
        <v>0</v>
      </c>
      <c r="H30">
        <v>22</v>
      </c>
      <c r="I30" t="s">
        <v>4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1:16" x14ac:dyDescent="0.2">
      <c r="A31" t="s">
        <v>2</v>
      </c>
      <c r="B31" t="s">
        <v>3</v>
      </c>
      <c r="C31" t="s">
        <v>3</v>
      </c>
      <c r="D31" t="s">
        <v>161</v>
      </c>
      <c r="E31" t="s">
        <v>162</v>
      </c>
      <c r="F31" t="s">
        <v>163</v>
      </c>
      <c r="G31">
        <v>0</v>
      </c>
      <c r="H31">
        <v>23</v>
      </c>
      <c r="I31" t="s">
        <v>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  <row r="32" spans="1:16" x14ac:dyDescent="0.2">
      <c r="A32" t="s">
        <v>2</v>
      </c>
      <c r="B32" t="s">
        <v>3</v>
      </c>
      <c r="C32" t="s">
        <v>3</v>
      </c>
      <c r="D32" t="s">
        <v>164</v>
      </c>
      <c r="E32" t="s">
        <v>165</v>
      </c>
      <c r="F32" t="s">
        <v>166</v>
      </c>
      <c r="G32">
        <v>0</v>
      </c>
      <c r="H32">
        <v>24</v>
      </c>
      <c r="I32" t="s">
        <v>4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</row>
    <row r="33" spans="1:16" x14ac:dyDescent="0.2">
      <c r="A33" t="s">
        <v>2</v>
      </c>
      <c r="B33" t="s">
        <v>3</v>
      </c>
      <c r="C33" t="s">
        <v>3</v>
      </c>
      <c r="D33" t="s">
        <v>167</v>
      </c>
      <c r="E33" t="s">
        <v>168</v>
      </c>
      <c r="F33" t="s">
        <v>169</v>
      </c>
      <c r="G33">
        <v>0</v>
      </c>
      <c r="H33">
        <v>25</v>
      </c>
      <c r="I33" t="s">
        <v>4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</row>
    <row r="34" spans="1:16" x14ac:dyDescent="0.2">
      <c r="A34" t="s">
        <v>2</v>
      </c>
      <c r="B34" t="s">
        <v>3</v>
      </c>
      <c r="C34" t="s">
        <v>3</v>
      </c>
      <c r="D34" t="s">
        <v>170</v>
      </c>
      <c r="E34" t="s">
        <v>171</v>
      </c>
      <c r="F34" t="s">
        <v>172</v>
      </c>
      <c r="G34">
        <v>0</v>
      </c>
      <c r="H34">
        <v>26</v>
      </c>
      <c r="I34" t="s">
        <v>4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</row>
    <row r="35" spans="1:16" x14ac:dyDescent="0.2">
      <c r="A35" t="s">
        <v>2</v>
      </c>
      <c r="B35" t="s">
        <v>3</v>
      </c>
      <c r="C35" t="s">
        <v>3</v>
      </c>
      <c r="D35" t="s">
        <v>173</v>
      </c>
      <c r="E35" t="s">
        <v>174</v>
      </c>
      <c r="F35" t="s">
        <v>175</v>
      </c>
      <c r="G35">
        <v>0</v>
      </c>
      <c r="H35">
        <v>27</v>
      </c>
      <c r="I35" t="s">
        <v>4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</row>
    <row r="36" spans="1:16" x14ac:dyDescent="0.2">
      <c r="A36" t="s">
        <v>2</v>
      </c>
      <c r="B36" t="s">
        <v>3</v>
      </c>
      <c r="C36" t="s">
        <v>3</v>
      </c>
      <c r="D36" t="s">
        <v>176</v>
      </c>
      <c r="E36" t="s">
        <v>177</v>
      </c>
      <c r="F36" t="s">
        <v>178</v>
      </c>
      <c r="G36">
        <v>0</v>
      </c>
      <c r="H36">
        <v>28</v>
      </c>
      <c r="I36" t="s">
        <v>4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</row>
    <row r="37" spans="1:16" x14ac:dyDescent="0.2">
      <c r="A37" t="s">
        <v>2</v>
      </c>
      <c r="B37" t="s">
        <v>3</v>
      </c>
      <c r="C37" t="s">
        <v>3</v>
      </c>
      <c r="D37" t="s">
        <v>179</v>
      </c>
      <c r="E37" t="s">
        <v>180</v>
      </c>
      <c r="F37" t="s">
        <v>181</v>
      </c>
      <c r="G37">
        <v>0</v>
      </c>
      <c r="H37">
        <v>29</v>
      </c>
      <c r="I37" t="s">
        <v>4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</row>
    <row r="38" spans="1:16" x14ac:dyDescent="0.2">
      <c r="A38" t="s">
        <v>2</v>
      </c>
      <c r="B38" t="s">
        <v>3</v>
      </c>
      <c r="C38" t="s">
        <v>3</v>
      </c>
      <c r="D38" t="s">
        <v>182</v>
      </c>
      <c r="E38" t="s">
        <v>183</v>
      </c>
      <c r="F38" t="s">
        <v>184</v>
      </c>
      <c r="G38">
        <v>0</v>
      </c>
      <c r="H38">
        <v>30</v>
      </c>
      <c r="I38" t="s">
        <v>4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</row>
    <row r="39" spans="1:16" x14ac:dyDescent="0.2">
      <c r="A39" t="s">
        <v>2</v>
      </c>
      <c r="B39" t="s">
        <v>3</v>
      </c>
      <c r="C39" t="s">
        <v>3</v>
      </c>
      <c r="D39" t="s">
        <v>185</v>
      </c>
      <c r="E39" t="s">
        <v>186</v>
      </c>
      <c r="F39" t="s">
        <v>187</v>
      </c>
      <c r="G39">
        <v>0</v>
      </c>
      <c r="H39">
        <v>35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188</v>
      </c>
      <c r="E40" t="s">
        <v>6</v>
      </c>
      <c r="F40" t="s">
        <v>7</v>
      </c>
      <c r="G40">
        <v>0</v>
      </c>
      <c r="H40">
        <v>39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189</v>
      </c>
      <c r="E41" t="s">
        <v>190</v>
      </c>
      <c r="F41" t="s">
        <v>191</v>
      </c>
      <c r="G41">
        <v>0</v>
      </c>
      <c r="H41">
        <v>42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Option: Massafra -  009: 003: Use steam | Bergamo - 009: 003: Use steam</v>
      </c>
      <c r="B2" s="21" t="s">
        <v>32</v>
      </c>
      <c r="C2" s="29" t="str">
        <f>IF('01 Option Comparison'!$K$3="NULL","",IF(ISBLANK('01 Option Comparison'!$K$3),"",'01 Option Comparison'!$K$3))</f>
        <v>009: 003: Use steam</v>
      </c>
      <c r="D2" s="25" t="s">
        <v>25</v>
      </c>
      <c r="E2" s="34" t="str">
        <f>IF(ISBLANK('01 Option Comparison'!$G$3),"",'01 Option Comparison'!$G$3)</f>
        <v>009: 003: Use steam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82000000184</v>
      </c>
      <c r="B5" s="12"/>
      <c r="C5" s="26"/>
      <c r="D5" s="27" t="s">
        <v>23</v>
      </c>
      <c r="E5" s="35">
        <f>IF(ISBLANK('01 Option Comparison'!$H$3),"",'01 Option Comparison'!$H$3)</f>
        <v>82000000184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33</v>
      </c>
      <c r="C2" s="29" t="str">
        <f>IF('01 Function Comparison'!$K$3="NULL","",IF(ISBLANK('01 Function Comparison'!$K$3),"",'01 Function Comparison'!$K$3))</f>
        <v>SeqRunTime</v>
      </c>
      <c r="D2" s="25" t="s">
        <v>25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82000000192</v>
      </c>
      <c r="B5" s="12"/>
      <c r="C5" s="26"/>
      <c r="D5" s="27" t="s">
        <v>23</v>
      </c>
      <c r="E5" s="35">
        <f>IF(ISBLANK('01 Function Comparison'!$H$3),"",'01 Function Comparison'!$H$3)</f>
        <v>82000000192</v>
      </c>
      <c r="F5" s="35"/>
    </row>
    <row r="6" spans="1:6" s="24" customFormat="1" ht="17" thickBot="1" x14ac:dyDescent="0.25">
      <c r="A6" s="41" t="str">
        <f>CONCATENATE(D6,"N'",F6,"'")</f>
        <v>WHERE _Name = N'99RP276.1073741919SUPPLFX'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>99RP276.1073741919SUPPLFX</v>
      </c>
    </row>
    <row r="7" spans="1:6" s="22" customFormat="1" x14ac:dyDescent="0.2">
      <c r="A7" s="38" t="str">
        <f>CONCATENATE(B7,C7,D7,E7)</f>
        <v>-- Function: Massafra -  20: MES: Time casting | Bergamo - 15: MES: Time casting</v>
      </c>
      <c r="B7" s="21" t="s">
        <v>33</v>
      </c>
      <c r="C7" s="29" t="str">
        <f>IF('01 Function Comparison'!$K$4="NULL","",IF(ISBLANK('01 Function Comparison'!$K$4),"",'01 Function Comparison'!$K$4))</f>
        <v>20: MES: Time casting</v>
      </c>
      <c r="D7" s="25" t="s">
        <v>25</v>
      </c>
      <c r="E7" s="34" t="str">
        <f>IF(ISBLANK('01 Function Comparison'!$G$4),"",'01 Function Comparison'!$G$4)</f>
        <v>15: MES: Time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82000000187</v>
      </c>
      <c r="B10" s="12"/>
      <c r="C10" s="26"/>
      <c r="D10" s="27" t="s">
        <v>23</v>
      </c>
      <c r="E10" s="35">
        <f>IF(ISBLANK('01 Function Comparison'!$H$4),"",'01 Function Comparison'!$H$4)</f>
        <v>82000000187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22: Total SHW | Bergamo - 22: Total SHW</v>
      </c>
      <c r="B12" s="21" t="s">
        <v>33</v>
      </c>
      <c r="C12" s="29" t="str">
        <f>IF('01 Function Comparison'!$K$5="NULL","",IF(ISBLANK('01 Function Comparison'!$K$5),"",'01 Function Comparison'!$K$5))</f>
        <v>22: Total SHW</v>
      </c>
      <c r="D12" s="25" t="s">
        <v>25</v>
      </c>
      <c r="E12" s="34" t="str">
        <f>IF(ISBLANK('01 Function Comparison'!$G$5),"",'01 Function Comparison'!$G$5)</f>
        <v>22: Total SHW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82000000198</v>
      </c>
      <c r="B15" s="12"/>
      <c r="C15" s="26"/>
      <c r="D15" s="27" t="s">
        <v>23</v>
      </c>
      <c r="E15" s="35">
        <f>IF(ISBLANK('01 Function Comparison'!$H$5),"",'01 Function Comparison'!$H$5)</f>
        <v>82000000198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23: Total energy | Bergamo - 23: Total energy</v>
      </c>
      <c r="B17" s="21" t="s">
        <v>33</v>
      </c>
      <c r="C17" s="29" t="str">
        <f>IF('01 Function Comparison'!$K$6="NULL","",IF(ISBLANK('01 Function Comparison'!$K$6),"",'01 Function Comparison'!$K$6))</f>
        <v>23: Total energy</v>
      </c>
      <c r="D17" s="25" t="s">
        <v>25</v>
      </c>
      <c r="E17" s="34" t="str">
        <f>IF(ISBLANK('01 Function Comparison'!$G$6),"",'01 Function Comparison'!$G$6)</f>
        <v>23: Total energy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82000000197</v>
      </c>
      <c r="B20" s="12"/>
      <c r="C20" s="26"/>
      <c r="D20" s="27" t="s">
        <v>23</v>
      </c>
      <c r="E20" s="35">
        <f>IF(ISBLANK('01 Function Comparison'!$H$6),"",'01 Function Comparison'!$H$6)</f>
        <v>82000000197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Operation: Massafra - 303 - Heat to boil ( RunTime ) | Bergamo - Heat to Boiling ( RunTime )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>303 - Heat to boil ( RunTime )</v>
      </c>
      <c r="D2" s="25" t="s">
        <v>25</v>
      </c>
      <c r="E2" s="34" t="str">
        <f>IF(ISBLANK('01 Operation Comparison'!$I$3),"",CONCATENATE('01 Operation Comparison'!$I$3," ( ",'01 Operation Comparison'!$K$3," )"))</f>
        <v>Heat to Boiling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82000000177</v>
      </c>
      <c r="B5" s="12"/>
      <c r="C5" s="26"/>
      <c r="D5" s="27" t="s">
        <v>23</v>
      </c>
      <c r="E5" s="35">
        <f>IF(ISBLANK('01 Operation Comparison'!$L$3),"",'01 Operation Comparison'!$L$3)</f>
        <v>82000000177</v>
      </c>
      <c r="F5" s="35"/>
    </row>
    <row r="6" spans="1:6" s="24" customFormat="1" ht="17" thickBot="1" x14ac:dyDescent="0.25">
      <c r="A6" s="41" t="str">
        <f>CONCATENATE(D6,"N'",F6,"'")</f>
        <v>WHERE _Name = N'99RP276.2864:617RUNT'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>99RP276.2864:617RUNT</v>
      </c>
    </row>
    <row r="7" spans="1:6" s="22" customFormat="1" x14ac:dyDescent="0.2">
      <c r="A7" s="38" t="str">
        <f>CONCATENATE(B7,C7,D7,E7)</f>
        <v>-- Operation: Massafra - 303 - Heat to boil ( Report value 01 ) | Bergamo - Heat to Boiling ( Report value 01 )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>303 - Heat to boil ( Report value 01 )</v>
      </c>
      <c r="D7" s="25" t="s">
        <v>25</v>
      </c>
      <c r="E7" s="34" t="str">
        <f>IF(ISBLANK('01 Operation Comparison'!$I$4),"",CONCATENATE('01 Operation Comparison'!$I$4," ( ",'01 Operation Comparison'!$K$4," )"))</f>
        <v>Heat to Boiling ( Report value 01 )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82000000087</v>
      </c>
      <c r="B10" s="12"/>
      <c r="C10" s="26"/>
      <c r="D10" s="27" t="s">
        <v>23</v>
      </c>
      <c r="E10" s="35">
        <f>IF(ISBLANK('01 Operation Comparison'!$L$4),"",'01 Operation Comparison'!$L$4)</f>
        <v>82000000087</v>
      </c>
      <c r="F10" s="35"/>
    </row>
    <row r="11" spans="1:6" s="24" customFormat="1" ht="17" thickBot="1" x14ac:dyDescent="0.25">
      <c r="A11" s="41" t="str">
        <f>CONCATENATE(D11,"N'",F11,"'")</f>
        <v>WHERE _Name = N'99RP276.2864RV01'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>99RP276.2864RV01</v>
      </c>
    </row>
    <row r="12" spans="1:6" s="22" customFormat="1" x14ac:dyDescent="0.2">
      <c r="A12" s="38" t="str">
        <f>CONCATENATE(B12,C12,D12,E12)</f>
        <v>-- Operation: Massafra - 303 - Heat to boil ( Report value 02 ) | Bergamo - Heat to Boiling ( Report value 02 )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>303 - Heat to boil ( Report value 02 )</v>
      </c>
      <c r="D12" s="25" t="s">
        <v>25</v>
      </c>
      <c r="E12" s="34" t="str">
        <f>IF(ISBLANK('01 Operation Comparison'!$I$5),"",CONCATENATE('01 Operation Comparison'!$I$5," ( ",'01 Operation Comparison'!$K$5," )"))</f>
        <v>Heat to Boiling ( Report value 02 )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82000012366</v>
      </c>
      <c r="B15" s="12"/>
      <c r="C15" s="26"/>
      <c r="D15" s="27" t="s">
        <v>23</v>
      </c>
      <c r="E15" s="35">
        <f>IF(ISBLANK('01 Operation Comparison'!$L$5),"",'01 Operation Comparison'!$L$5)</f>
        <v>82000012366</v>
      </c>
      <c r="F15" s="35"/>
    </row>
    <row r="16" spans="1:6" s="24" customFormat="1" ht="17" thickBot="1" x14ac:dyDescent="0.25">
      <c r="A16" s="41" t="str">
        <f>CONCATENATE(D16,"N'",F16,"'")</f>
        <v>WHERE _Name = N'99RP276.2864RV02'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>99RP276.2864RV02</v>
      </c>
    </row>
    <row r="17" spans="1:6" s="22" customFormat="1" x14ac:dyDescent="0.2">
      <c r="A17" s="38" t="str">
        <f>CONCATENATE(B17,C17,D17,E17)</f>
        <v>-- Operation: Massafra - 303 - Heat to boil ( Report value 03 ) | Bergamo - Heat to Boiling ( Report value 03 )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>303 - Heat to boil ( Report value 03 )</v>
      </c>
      <c r="D17" s="25" t="s">
        <v>25</v>
      </c>
      <c r="E17" s="34" t="str">
        <f>IF(ISBLANK('01 Operation Comparison'!$I$6),"",CONCATENATE('01 Operation Comparison'!$I$6," ( ",'01 Operation Comparison'!$K$6," )"))</f>
        <v>Heat to Boiling ( Report value 03 )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82000012363</v>
      </c>
      <c r="B20" s="12"/>
      <c r="C20" s="26"/>
      <c r="D20" s="27" t="s">
        <v>23</v>
      </c>
      <c r="E20" s="35">
        <f>IF(ISBLANK('01 Operation Comparison'!$L$6),"",'01 Operation Comparison'!$L$6)</f>
        <v>82000012363</v>
      </c>
      <c r="F20" s="35"/>
    </row>
    <row r="21" spans="1:6" s="24" customFormat="1" ht="17" thickBot="1" x14ac:dyDescent="0.25">
      <c r="A21" s="41" t="str">
        <f>CONCATENATE(D21,"N'",F21,"'")</f>
        <v>WHERE _Name = N'99RP276.2864RV03'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>99RP276.2864RV03</v>
      </c>
    </row>
    <row r="22" spans="1:6" s="22" customFormat="1" x14ac:dyDescent="0.2">
      <c r="A22" s="38" t="str">
        <f>CONCATENATE(B22,C22,D22,E22)</f>
        <v>-- Operation: Massafra - 303 - Heat to boil ( Report value 04 ) | Bergamo - Heat to Boiling ( Report value 04 )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>303 - Heat to boil ( Report value 04 )</v>
      </c>
      <c r="D22" s="25" t="s">
        <v>25</v>
      </c>
      <c r="E22" s="34" t="str">
        <f>IF(ISBLANK('01 Operation Comparison'!$I$7),"",CONCATENATE('01 Operation Comparison'!$I$7," ( ",'01 Operation Comparison'!$K$7," )"))</f>
        <v>Heat to Boiling ( Report value 04 )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82000012364</v>
      </c>
      <c r="B25" s="12"/>
      <c r="C25" s="26"/>
      <c r="D25" s="27" t="s">
        <v>23</v>
      </c>
      <c r="E25" s="35">
        <f>IF(ISBLANK('01 Operation Comparison'!$L$7),"",'01 Operation Comparison'!$L$7)</f>
        <v>82000012364</v>
      </c>
      <c r="F25" s="35"/>
    </row>
    <row r="26" spans="1:6" s="24" customFormat="1" ht="17" thickBot="1" x14ac:dyDescent="0.25">
      <c r="A26" s="41" t="str">
        <f>CONCATENATE(D26,"N'",F26,"'")</f>
        <v>WHERE _Name = N'99RP276.2864RV04'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>99RP276.2864RV04</v>
      </c>
    </row>
    <row r="27" spans="1:6" s="22" customFormat="1" x14ac:dyDescent="0.2">
      <c r="A27" s="38" t="str">
        <f>CONCATENATE(B27,C27,D27,E27)</f>
        <v>-- Operation: Massafra - 303 - Heat to boil ( Report value 05 ) | Bergamo - Heat to Boiling ( Report value 05 )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>303 - Heat to boil ( Report value 05 )</v>
      </c>
      <c r="D27" s="25" t="s">
        <v>25</v>
      </c>
      <c r="E27" s="34" t="str">
        <f>IF(ISBLANK('01 Operation Comparison'!$I$8),"",CONCATENATE('01 Operation Comparison'!$I$8," ( ",'01 Operation Comparison'!$K$8," )"))</f>
        <v>Heat to Boiling ( Report value 05 )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82000012361</v>
      </c>
      <c r="B30" s="12"/>
      <c r="C30" s="26"/>
      <c r="D30" s="27" t="s">
        <v>23</v>
      </c>
      <c r="E30" s="35">
        <f>IF(ISBLANK('01 Operation Comparison'!$L$8),"",'01 Operation Comparison'!$L$8)</f>
        <v>82000012361</v>
      </c>
      <c r="F30" s="35"/>
    </row>
    <row r="31" spans="1:6" s="24" customFormat="1" ht="17" thickBot="1" x14ac:dyDescent="0.25">
      <c r="A31" s="41" t="str">
        <f>CONCATENATE(D31,"N'",F31,"'")</f>
        <v>WHERE _Name = N'99RP276.2864RV05'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>99RP276.2864RV05</v>
      </c>
    </row>
    <row r="32" spans="1:6" s="22" customFormat="1" x14ac:dyDescent="0.2">
      <c r="A32" s="38" t="str">
        <f>CONCATENATE(B32,C32,D32,E32)</f>
        <v>-- Operation: Massafra - 303 - Heat to boil ( Report value 06 ) | Bergamo - Heat to Boiling ( Report value 06 )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>303 - Heat to boil ( Report value 06 )</v>
      </c>
      <c r="D32" s="25" t="s">
        <v>25</v>
      </c>
      <c r="E32" s="34" t="str">
        <f>IF(ISBLANK('01 Operation Comparison'!$I$9),"",CONCATENATE('01 Operation Comparison'!$I$9," ( ",'01 Operation Comparison'!$K$9," )"))</f>
        <v>Heat to Boiling ( Report value 06 )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82000012360</v>
      </c>
      <c r="B35" s="12"/>
      <c r="C35" s="26"/>
      <c r="D35" s="27" t="s">
        <v>23</v>
      </c>
      <c r="E35" s="35">
        <f>IF(ISBLANK('01 Operation Comparison'!$L$9),"",'01 Operation Comparison'!$L$9)</f>
        <v>82000012360</v>
      </c>
      <c r="F35" s="35"/>
    </row>
    <row r="36" spans="1:6" s="24" customFormat="1" ht="17" thickBot="1" x14ac:dyDescent="0.25">
      <c r="A36" s="41" t="str">
        <f>CONCATENATE(D36,"N'",F36,"'")</f>
        <v>WHERE _Name = N'99RP276.2864RV06'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>99RP276.2864RV06</v>
      </c>
    </row>
    <row r="37" spans="1:6" s="22" customFormat="1" x14ac:dyDescent="0.2">
      <c r="A37" s="38" t="str">
        <f>CONCATENATE(B37,C37,D37,E37)</f>
        <v>-- Operation: Massafra - 303 - Heat to boil ( Report value 07 ) | Bergamo - Heat to Boiling ( Report value 07 )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>303 - Heat to boil ( Report value 07 )</v>
      </c>
      <c r="D37" s="25" t="s">
        <v>25</v>
      </c>
      <c r="E37" s="34" t="str">
        <f>IF(ISBLANK('01 Operation Comparison'!$I$10),"",CONCATENATE('01 Operation Comparison'!$I$10," ( ",'01 Operation Comparison'!$K$10," )"))</f>
        <v>Heat to Boiling ( Report value 07 )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82000012362</v>
      </c>
      <c r="B40" s="12"/>
      <c r="C40" s="26"/>
      <c r="D40" s="27" t="s">
        <v>23</v>
      </c>
      <c r="E40" s="35">
        <f>IF(ISBLANK('01 Operation Comparison'!$L$10),"",'01 Operation Comparison'!$L$10)</f>
        <v>82000012362</v>
      </c>
      <c r="F40" s="35"/>
    </row>
    <row r="41" spans="1:6" s="24" customFormat="1" ht="17" thickBot="1" x14ac:dyDescent="0.25">
      <c r="A41" s="41" t="str">
        <f>CONCATENATE(D41,"N'",F41,"'")</f>
        <v>WHERE _Name = N'99RP276.2864RV07'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>99RP276.2864RV07</v>
      </c>
    </row>
    <row r="42" spans="1:6" s="22" customFormat="1" x14ac:dyDescent="0.2">
      <c r="A42" s="38" t="str">
        <f>CONCATENATE(B42,C42,D42,E42)</f>
        <v>-- Operation: Massafra - 303 - Heat to boil ( Report value 08 ) | Bergamo - Heat to Boiling ( Report value 08 )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>303 - Heat to boil ( Report value 08 )</v>
      </c>
      <c r="D42" s="25" t="s">
        <v>25</v>
      </c>
      <c r="E42" s="34" t="str">
        <f>IF(ISBLANK('01 Operation Comparison'!$I$11),"",CONCATENATE('01 Operation Comparison'!$I$11," ( ",'01 Operation Comparison'!$K$11," )"))</f>
        <v>Heat to Boiling ( Report value 08 )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82000012359</v>
      </c>
      <c r="B45" s="12"/>
      <c r="C45" s="26"/>
      <c r="D45" s="27" t="s">
        <v>23</v>
      </c>
      <c r="E45" s="35">
        <f>IF(ISBLANK('01 Operation Comparison'!$L$11),"",'01 Operation Comparison'!$L$11)</f>
        <v>82000012359</v>
      </c>
      <c r="F45" s="35"/>
    </row>
    <row r="46" spans="1:6" s="24" customFormat="1" ht="17" thickBot="1" x14ac:dyDescent="0.25">
      <c r="A46" s="41" t="str">
        <f>CONCATENATE(D46,"N'",F46,"'")</f>
        <v>WHERE _Name = N'99RP276.2864RV08'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>99RP276.2864RV08</v>
      </c>
    </row>
    <row r="47" spans="1:6" s="22" customFormat="1" x14ac:dyDescent="0.2">
      <c r="A47" s="38" t="str">
        <f>CONCATENATE(B47,C47,D47,E47)</f>
        <v>-- Operation: Massafra - 304 - Boiling ( Boiling time ) | Bergamo - Boiling ( Boiling time )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>304 - Boiling ( Boiling time )</v>
      </c>
      <c r="D47" s="25" t="s">
        <v>25</v>
      </c>
      <c r="E47" s="34" t="str">
        <f>IF(ISBLANK('01 Operation Comparison'!$I$12),"",CONCATENATE('01 Operation Comparison'!$I$12," ( ",'01 Operation Comparison'!$K$12," )"))</f>
        <v>Boiling ( Boiling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82000000186</v>
      </c>
      <c r="B50" s="12"/>
      <c r="C50" s="26"/>
      <c r="D50" s="27" t="s">
        <v>23</v>
      </c>
      <c r="E50" s="35">
        <f>IF(ISBLANK('01 Operation Comparison'!$L$12),"",'01 Operation Comparison'!$L$12)</f>
        <v>82000000186</v>
      </c>
      <c r="F50" s="35"/>
    </row>
    <row r="51" spans="1:6" s="24" customFormat="1" ht="17" thickBot="1" x14ac:dyDescent="0.25">
      <c r="A51" s="41" t="str">
        <f>CONCATENATE(D51,"N'",F51,"'")</f>
        <v>WHERE _Name = N'99RP276.2865:619VCM'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>99RP276.2865:619VCM</v>
      </c>
    </row>
    <row r="52" spans="1:6" s="22" customFormat="1" x14ac:dyDescent="0.2">
      <c r="A52" s="38" t="str">
        <f>CONCATENATE(B52,C52,D52,E52)</f>
        <v>-- Operation: Massafra - 304 - Boiling ( Density ) | Bergamo - Boiling ( Density )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>304 - Boiling ( Density )</v>
      </c>
      <c r="D52" s="25" t="s">
        <v>25</v>
      </c>
      <c r="E52" s="34" t="str">
        <f>IF(ISBLANK('01 Operation Comparison'!$I$13),"",CONCATENATE('01 Operation Comparison'!$I$13," ( ",'01 Operation Comparison'!$K$13," )"))</f>
        <v>Boiling ( Density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82000000188</v>
      </c>
      <c r="B55" s="12"/>
      <c r="C55" s="26"/>
      <c r="D55" s="27" t="s">
        <v>23</v>
      </c>
      <c r="E55" s="35">
        <f>IF(ISBLANK('01 Operation Comparison'!$L$13),"",'01 Operation Comparison'!$L$13)</f>
        <v>82000000188</v>
      </c>
      <c r="F55" s="35"/>
    </row>
    <row r="56" spans="1:6" s="24" customFormat="1" ht="17" thickBot="1" x14ac:dyDescent="0.25">
      <c r="A56" s="41" t="str">
        <f>CONCATENATE(D56,"N'",F56,"'")</f>
        <v>WHERE _Name = N'Need to be visible in procedure'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>Need to be visible in procedure</v>
      </c>
    </row>
    <row r="57" spans="1:6" s="22" customFormat="1" x14ac:dyDescent="0.2">
      <c r="A57" s="38" t="str">
        <f>CONCATENATE(B57,C57,D57,E57)</f>
        <v>-- Operation: Massafra -  | Bergamo - Boiling ( Evapouration Factor )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25</v>
      </c>
      <c r="E57" s="34" t="str">
        <f>IF(ISBLANK('01 Operation Comparison'!$I$14),"",CONCATENATE('01 Operation Comparison'!$I$14," ( ",'01 Operation Comparison'!$K$14," )"))</f>
        <v>Boiling ( Evapouration Factor )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82000000190</v>
      </c>
      <c r="B60" s="12"/>
      <c r="C60" s="26"/>
      <c r="D60" s="27" t="s">
        <v>23</v>
      </c>
      <c r="E60" s="35">
        <f>IF(ISBLANK('01 Operation Comparison'!$L$14),"",'01 Operation Comparison'!$L$14)</f>
        <v>82000000190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>-- Operation: Massafra - 304 - Boiling ( Thermal energy complete ) | Bergamo - Boiling ( Energy )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>304 - Boiling ( Thermal energy complete )</v>
      </c>
      <c r="D62" s="25" t="s">
        <v>25</v>
      </c>
      <c r="E62" s="34" t="str">
        <f>IF(ISBLANK('01 Operation Comparison'!$I$15),"",CONCATENATE('01 Operation Comparison'!$I$15," ( ",'01 Operation Comparison'!$K$15," )"))</f>
        <v>Boiling ( Energy )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82000012386</v>
      </c>
      <c r="B65" s="12"/>
      <c r="C65" s="26"/>
      <c r="D65" s="27" t="s">
        <v>23</v>
      </c>
      <c r="E65" s="35">
        <f>IF(ISBLANK('01 Operation Comparison'!$L$15),"",'01 Operation Comparison'!$L$15)</f>
        <v>82000012386</v>
      </c>
      <c r="F65" s="35"/>
    </row>
    <row r="66" spans="1:6" s="24" customFormat="1" ht="17" thickBot="1" x14ac:dyDescent="0.25">
      <c r="A66" s="41" t="str">
        <f>CONCATENATE(D66,"N'",F66,"'")</f>
        <v>WHERE _Name = N'99RP276.2865:1556VCM'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>99RP276.2865:1556VCM</v>
      </c>
    </row>
    <row r="67" spans="1:6" s="22" customFormat="1" x14ac:dyDescent="0.2">
      <c r="A67" s="38" t="str">
        <f>CONCATENATE(B67,C67,D67,E67)</f>
        <v>-- Operation: Massafra - 304 - Boiling ( Report value 01 ) | Bergamo - Boiling ( Report value 01 )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>304 - Boiling ( Report value 01 )</v>
      </c>
      <c r="D67" s="25" t="s">
        <v>25</v>
      </c>
      <c r="E67" s="34" t="str">
        <f>IF(ISBLANK('01 Operation Comparison'!$I$16),"",CONCATENATE('01 Operation Comparison'!$I$16," ( ",'01 Operation Comparison'!$K$16," )"))</f>
        <v>Boiling ( Report value 01 )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82000000087</v>
      </c>
      <c r="B70" s="12"/>
      <c r="C70" s="26"/>
      <c r="D70" s="27" t="s">
        <v>23</v>
      </c>
      <c r="E70" s="35">
        <f>IF(ISBLANK('01 Operation Comparison'!$L$16),"",'01 Operation Comparison'!$L$16)</f>
        <v>82000000087</v>
      </c>
      <c r="F70" s="35"/>
    </row>
    <row r="71" spans="1:6" s="24" customFormat="1" ht="17" thickBot="1" x14ac:dyDescent="0.25">
      <c r="A71" s="41" t="str">
        <f>CONCATENATE(D71,"N'",F71,"'")</f>
        <v>WHERE _Name = N'99RP276.2865RV01'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>99RP276.2865RV01</v>
      </c>
    </row>
    <row r="72" spans="1:6" s="22" customFormat="1" x14ac:dyDescent="0.2">
      <c r="A72" s="38" t="str">
        <f>CONCATENATE(B72,C72,D72,E72)</f>
        <v>-- Operation: Massafra - 304 - Boiling ( Report value 02 ) | Bergamo - Boiling ( Report value 02 )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>304 - Boiling ( Report value 02 )</v>
      </c>
      <c r="D72" s="25" t="s">
        <v>25</v>
      </c>
      <c r="E72" s="34" t="str">
        <f>IF(ISBLANK('01 Operation Comparison'!$I$17),"",CONCATENATE('01 Operation Comparison'!$I$17," ( ",'01 Operation Comparison'!$K$17," )"))</f>
        <v>Boiling ( Report value 02 )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82000012366</v>
      </c>
      <c r="B75" s="12"/>
      <c r="C75" s="26"/>
      <c r="D75" s="27" t="s">
        <v>23</v>
      </c>
      <c r="E75" s="35">
        <f>IF(ISBLANK('01 Operation Comparison'!$L$17),"",'01 Operation Comparison'!$L$17)</f>
        <v>82000012366</v>
      </c>
      <c r="F75" s="35"/>
    </row>
    <row r="76" spans="1:6" s="24" customFormat="1" ht="17" thickBot="1" x14ac:dyDescent="0.25">
      <c r="A76" s="41" t="str">
        <f>CONCATENATE(D76,"N'",F76,"'")</f>
        <v>WHERE _Name = N'99RP276.2865RV02'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>99RP276.2865RV02</v>
      </c>
    </row>
    <row r="77" spans="1:6" s="22" customFormat="1" x14ac:dyDescent="0.2">
      <c r="A77" s="38" t="str">
        <f>CONCATENATE(B77,C77,D77,E77)</f>
        <v>-- Operation: Massafra - 304 - Boiling ( Report value 03 ) | Bergamo - Boiling ( Report value 03 )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>304 - Boiling ( Report value 03 )</v>
      </c>
      <c r="D77" s="25" t="s">
        <v>25</v>
      </c>
      <c r="E77" s="34" t="str">
        <f>IF(ISBLANK('01 Operation Comparison'!$I$18),"",CONCATENATE('01 Operation Comparison'!$I$18," ( ",'01 Operation Comparison'!$K$18," )"))</f>
        <v>Boiling ( Report value 03 )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82000012363</v>
      </c>
      <c r="B80" s="12"/>
      <c r="C80" s="26"/>
      <c r="D80" s="27" t="s">
        <v>23</v>
      </c>
      <c r="E80" s="35">
        <f>IF(ISBLANK('01 Operation Comparison'!$L$18),"",'01 Operation Comparison'!$L$18)</f>
        <v>82000012363</v>
      </c>
      <c r="F80" s="35"/>
    </row>
    <row r="81" spans="1:6" s="24" customFormat="1" ht="17" thickBot="1" x14ac:dyDescent="0.25">
      <c r="A81" s="41" t="str">
        <f>CONCATENATE(D81,"N'",F81,"'")</f>
        <v>WHERE _Name = N'99RP276.2865RV03'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>99RP276.2865RV03</v>
      </c>
    </row>
    <row r="82" spans="1:6" s="22" customFormat="1" x14ac:dyDescent="0.2">
      <c r="A82" s="38" t="str">
        <f>CONCATENATE(B82,C82,D82,E82)</f>
        <v>-- Operation: Massafra - 304 - Boiling ( Report value 04 ) | Bergamo - Boiling ( Report value 04 )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>304 - Boiling ( Report value 04 )</v>
      </c>
      <c r="D82" s="25" t="s">
        <v>25</v>
      </c>
      <c r="E82" s="34" t="str">
        <f>IF(ISBLANK('01 Operation Comparison'!$I$19),"",CONCATENATE('01 Operation Comparison'!$I$19," ( ",'01 Operation Comparison'!$K$19," )"))</f>
        <v>Boiling ( Report value 04 )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82000012364</v>
      </c>
      <c r="B85" s="12"/>
      <c r="C85" s="26"/>
      <c r="D85" s="27" t="s">
        <v>23</v>
      </c>
      <c r="E85" s="35">
        <f>IF(ISBLANK('01 Operation Comparison'!$L$19),"",'01 Operation Comparison'!$L$19)</f>
        <v>82000012364</v>
      </c>
      <c r="F85" s="35"/>
    </row>
    <row r="86" spans="1:6" s="24" customFormat="1" ht="17" thickBot="1" x14ac:dyDescent="0.25">
      <c r="A86" s="41" t="str">
        <f>CONCATENATE(D86,"N'",F86,"'")</f>
        <v>WHERE _Name = N'99RP276.2865RV04'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>99RP276.2865RV04</v>
      </c>
    </row>
    <row r="87" spans="1:6" s="22" customFormat="1" x14ac:dyDescent="0.2">
      <c r="A87" s="38" t="str">
        <f>CONCATENATE(B87,C87,D87,E87)</f>
        <v>-- Operation: Massafra - 304 - Boiling ( Report value 06 ) | Bergamo - Boiling ( Report value 05 )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>304 - Boiling ( Report value 06 )</v>
      </c>
      <c r="D87" s="25" t="s">
        <v>25</v>
      </c>
      <c r="E87" s="34" t="str">
        <f>IF(ISBLANK('01 Operation Comparison'!$I$20),"",CONCATENATE('01 Operation Comparison'!$I$20," ( ",'01 Operation Comparison'!$K$20," )"))</f>
        <v>Boiling ( Report value 05 )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82000012361</v>
      </c>
      <c r="B90" s="12"/>
      <c r="C90" s="26"/>
      <c r="D90" s="27" t="s">
        <v>23</v>
      </c>
      <c r="E90" s="35">
        <f>IF(ISBLANK('01 Operation Comparison'!$L$20),"",'01 Operation Comparison'!$L$20)</f>
        <v>82000012361</v>
      </c>
      <c r="F90" s="35"/>
    </row>
    <row r="91" spans="1:6" s="24" customFormat="1" ht="17" thickBot="1" x14ac:dyDescent="0.25">
      <c r="A91" s="41" t="str">
        <f>CONCATENATE(D91,"N'",F91,"'")</f>
        <v>WHERE _Name = N'99RP276.2865RV05'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>99RP276.2865RV05</v>
      </c>
    </row>
    <row r="92" spans="1:6" s="22" customFormat="1" x14ac:dyDescent="0.2">
      <c r="A92" s="38" t="str">
        <f>CONCATENATE(B92,C92,D92,E92)</f>
        <v>-- Operation: Massafra - 304 - Boiling ( Report value 07 ) | Bergamo - Boiling ( Report value 06 )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>304 - Boiling ( Report value 07 )</v>
      </c>
      <c r="D92" s="25" t="s">
        <v>25</v>
      </c>
      <c r="E92" s="34" t="str">
        <f>IF(ISBLANK('01 Operation Comparison'!$I$21),"",CONCATENATE('01 Operation Comparison'!$I$21," ( ",'01 Operation Comparison'!$K$21," )"))</f>
        <v>Boiling ( Report value 06 )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82000012360</v>
      </c>
      <c r="B95" s="12"/>
      <c r="C95" s="26"/>
      <c r="D95" s="27" t="s">
        <v>23</v>
      </c>
      <c r="E95" s="35">
        <f>IF(ISBLANK('01 Operation Comparison'!$L$21),"",'01 Operation Comparison'!$L$21)</f>
        <v>82000012360</v>
      </c>
      <c r="F95" s="35"/>
    </row>
    <row r="96" spans="1:6" s="24" customFormat="1" ht="17" thickBot="1" x14ac:dyDescent="0.25">
      <c r="A96" s="41" t="str">
        <f>CONCATENATE(D96,"N'",F96,"'")</f>
        <v>WHERE _Name = N'99RP276.2865RV06'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>99RP276.2865RV06</v>
      </c>
    </row>
    <row r="97" spans="1:6" s="22" customFormat="1" x14ac:dyDescent="0.2">
      <c r="A97" s="38" t="str">
        <f>CONCATENATE(B97,C97,D97,E97)</f>
        <v>-- Operation: Massafra - 304 - Boiling ( Report value 08 ) | Bergamo - Boiling ( Report value 07 )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>304 - Boiling ( Report value 08 )</v>
      </c>
      <c r="D97" s="25" t="s">
        <v>25</v>
      </c>
      <c r="E97" s="34" t="str">
        <f>IF(ISBLANK('01 Operation Comparison'!$I$22),"",CONCATENATE('01 Operation Comparison'!$I$22," ( ",'01 Operation Comparison'!$K$22," )"))</f>
        <v>Boiling ( Report value 07 )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82000012374</v>
      </c>
      <c r="B100" s="12"/>
      <c r="C100" s="26"/>
      <c r="D100" s="27" t="s">
        <v>23</v>
      </c>
      <c r="E100" s="35">
        <f>IF(ISBLANK('01 Operation Comparison'!$L$22),"",'01 Operation Comparison'!$L$22)</f>
        <v>82000012374</v>
      </c>
      <c r="F100" s="35"/>
    </row>
    <row r="101" spans="1:6" s="24" customFormat="1" ht="17" thickBot="1" x14ac:dyDescent="0.25">
      <c r="A101" s="41" t="str">
        <f>CONCATENATE(D101,"N'",F101,"'")</f>
        <v>WHERE _Name = N'99RP276.2865RV07'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>99RP276.2865RV07</v>
      </c>
    </row>
    <row r="102" spans="1:6" s="22" customFormat="1" x14ac:dyDescent="0.2">
      <c r="A102" s="38" t="str">
        <f>CONCATENATE(B102,C102,D102,E102)</f>
        <v>-- Operation: Massafra - 304 - Boiling ( Report value 09 ) | Bergamo - Boiling ( Report value 08 )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>304 - Boiling ( Report value 09 )</v>
      </c>
      <c r="D102" s="25" t="s">
        <v>25</v>
      </c>
      <c r="E102" s="34" t="str">
        <f>IF(ISBLANK('01 Operation Comparison'!$I$23),"",CONCATENATE('01 Operation Comparison'!$I$23," ( ",'01 Operation Comparison'!$K$23," )"))</f>
        <v>Boiling ( Report value 08 )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82000012375</v>
      </c>
      <c r="B105" s="12"/>
      <c r="C105" s="26"/>
      <c r="D105" s="27" t="s">
        <v>23</v>
      </c>
      <c r="E105" s="35">
        <f>IF(ISBLANK('01 Operation Comparison'!$L$23),"",'01 Operation Comparison'!$L$23)</f>
        <v>82000012375</v>
      </c>
      <c r="F105" s="35"/>
    </row>
    <row r="106" spans="1:6" s="24" customFormat="1" ht="17" thickBot="1" x14ac:dyDescent="0.25">
      <c r="A106" s="41" t="str">
        <f>CONCATENATE(D106,"N'",F106,"'")</f>
        <v>WHERE _Name = N'99RP276.2865RV08'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>99RP276.2865RV08</v>
      </c>
    </row>
    <row r="107" spans="1:6" s="22" customFormat="1" x14ac:dyDescent="0.2">
      <c r="A107" s="38" t="str">
        <f>CONCATENATE(B107,C107,D107,E107)</f>
        <v>-- Operation: Massafra - 304 - Boiling ( Report value 10 ) | Bergamo - Boiling ( Report value 09 )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>304 - Boiling ( Report value 10 )</v>
      </c>
      <c r="D107" s="25" t="s">
        <v>25</v>
      </c>
      <c r="E107" s="34" t="str">
        <f>IF(ISBLANK('01 Operation Comparison'!$I$24),"",CONCATENATE('01 Operation Comparison'!$I$24," ( ",'01 Operation Comparison'!$K$24," )"))</f>
        <v>Boiling ( Report value 09 )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82000012377</v>
      </c>
      <c r="B110" s="12"/>
      <c r="C110" s="26"/>
      <c r="D110" s="27" t="s">
        <v>23</v>
      </c>
      <c r="E110" s="35">
        <f>IF(ISBLANK('01 Operation Comparison'!$L$24),"",'01 Operation Comparison'!$L$24)</f>
        <v>82000012377</v>
      </c>
      <c r="F110" s="35"/>
    </row>
    <row r="111" spans="1:6" s="24" customFormat="1" ht="17" thickBot="1" x14ac:dyDescent="0.25">
      <c r="A111" s="41" t="str">
        <f>CONCATENATE(D111,"N'",F111,"'")</f>
        <v>WHERE _Name = N'99RP276.2865RV09'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>99RP276.2865RV09</v>
      </c>
    </row>
    <row r="112" spans="1:6" s="22" customFormat="1" x14ac:dyDescent="0.2">
      <c r="A112" s="38" t="str">
        <f>CONCATENATE(B112,C112,D112,E112)</f>
        <v>-- Operation: Massafra - 304 - Boiling ( Report value 10 ) | Bergamo - Boiling ( Report value 10 )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>304 - Boiling ( Report value 10 )</v>
      </c>
      <c r="D112" s="25" t="s">
        <v>25</v>
      </c>
      <c r="E112" s="34" t="str">
        <f>IF(ISBLANK('01 Operation Comparison'!$I$25),"",CONCATENATE('01 Operation Comparison'!$I$25," ( ",'01 Operation Comparison'!$K$25," )"))</f>
        <v>Boiling ( Report value 10 )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82000012376</v>
      </c>
      <c r="B115" s="12"/>
      <c r="C115" s="26"/>
      <c r="D115" s="27" t="s">
        <v>23</v>
      </c>
      <c r="E115" s="35">
        <f>IF(ISBLANK('01 Operation Comparison'!$L$25),"",'01 Operation Comparison'!$L$25)</f>
        <v>82000012376</v>
      </c>
      <c r="F115" s="35"/>
    </row>
    <row r="116" spans="1:6" s="24" customFormat="1" ht="17" thickBot="1" x14ac:dyDescent="0.25">
      <c r="A116" s="41" t="str">
        <f>CONCATENATE(D116,"N'",F116,"'")</f>
        <v>WHERE _Name = N'99RP276.2865RV10'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>99RP276.2865RV10</v>
      </c>
    </row>
    <row r="117" spans="1:6" s="22" customFormat="1" x14ac:dyDescent="0.2">
      <c r="A117" s="38" t="str">
        <f>CONCATENATE(B117,C117,D117,E117)</f>
        <v>-- Operation: Massafra - 304 - Boiling ( Report value 11 ) | Bergamo - Boiling ( Report value 11 )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>304 - Boiling ( Report value 11 )</v>
      </c>
      <c r="D117" s="25" t="s">
        <v>25</v>
      </c>
      <c r="E117" s="34" t="str">
        <f>IF(ISBLANK('01 Operation Comparison'!$I$26),"",CONCATENATE('01 Operation Comparison'!$I$26," ( ",'01 Operation Comparison'!$K$26," )"))</f>
        <v>Boiling ( Report value 11 )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82000012378</v>
      </c>
      <c r="B120" s="12"/>
      <c r="C120" s="26"/>
      <c r="D120" s="27" t="s">
        <v>23</v>
      </c>
      <c r="E120" s="35">
        <f>IF(ISBLANK('01 Operation Comparison'!$L$26),"",'01 Operation Comparison'!$L$26)</f>
        <v>82000012378</v>
      </c>
      <c r="F120" s="35"/>
    </row>
    <row r="121" spans="1:6" s="24" customFormat="1" ht="17" thickBot="1" x14ac:dyDescent="0.25">
      <c r="A121" s="41" t="str">
        <f>CONCATENATE(D121,"N'",F121,"'")</f>
        <v>WHERE _Name = N'99RP276.2865RV11'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>99RP276.2865RV11</v>
      </c>
    </row>
    <row r="122" spans="1:6" s="22" customFormat="1" x14ac:dyDescent="0.2">
      <c r="A122" s="38" t="str">
        <f>CONCATENATE(B122,C122,D122,E122)</f>
        <v>-- Operation: Massafra - 304 - Boiling ( Report value 12 ) | Bergamo - Boiling ( Report value 12 )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>304 - Boiling ( Report value 12 )</v>
      </c>
      <c r="D122" s="25" t="s">
        <v>25</v>
      </c>
      <c r="E122" s="34" t="str">
        <f>IF(ISBLANK('01 Operation Comparison'!$I$27),"",CONCATENATE('01 Operation Comparison'!$I$27," ( ",'01 Operation Comparison'!$K$27," )"))</f>
        <v>Boiling ( Report value 12 )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82000012379</v>
      </c>
      <c r="B125" s="12"/>
      <c r="C125" s="26"/>
      <c r="D125" s="27" t="s">
        <v>23</v>
      </c>
      <c r="E125" s="35">
        <f>IF(ISBLANK('01 Operation Comparison'!$L$27),"",'01 Operation Comparison'!$L$27)</f>
        <v>82000012379</v>
      </c>
      <c r="F125" s="35"/>
    </row>
    <row r="126" spans="1:6" s="24" customFormat="1" ht="17" thickBot="1" x14ac:dyDescent="0.25">
      <c r="A126" s="41" t="str">
        <f>CONCATENATE(D126,"N'",F126,"'")</f>
        <v>WHERE _Name = N'99RP276.2865RV12'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>99RP276.2865RV12</v>
      </c>
    </row>
    <row r="127" spans="1:6" s="22" customFormat="1" x14ac:dyDescent="0.2">
      <c r="A127" s="38" t="str">
        <f>CONCATENATE(B127,C127,D127,E127)</f>
        <v>-- Operation: Massafra - 307 - Reboiling ( Density ) | Bergamo - Reboiling ( Density )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>307 - Reboiling ( Density )</v>
      </c>
      <c r="D127" s="25" t="s">
        <v>25</v>
      </c>
      <c r="E127" s="34" t="str">
        <f>IF(ISBLANK('01 Operation Comparison'!$I$28),"",CONCATENATE('01 Operation Comparison'!$I$28," ( ",'01 Operation Comparison'!$K$28," )"))</f>
        <v>Reboiling ( Density )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82000000188</v>
      </c>
      <c r="B130" s="12"/>
      <c r="C130" s="26"/>
      <c r="D130" s="27" t="s">
        <v>23</v>
      </c>
      <c r="E130" s="35">
        <f>IF(ISBLANK('01 Operation Comparison'!$L$28),"",'01 Operation Comparison'!$L$28)</f>
        <v>82000000188</v>
      </c>
      <c r="F130" s="35"/>
    </row>
    <row r="131" spans="1:6" s="24" customFormat="1" ht="17" thickBot="1" x14ac:dyDescent="0.25">
      <c r="A131" s="41" t="str">
        <f>CONCATENATE(D131,"N'",F131,"'")</f>
        <v>WHERE _Name = N'Need to be visible in procedure'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>Need to be visible in procedure</v>
      </c>
    </row>
    <row r="132" spans="1:6" s="22" customFormat="1" x14ac:dyDescent="0.2">
      <c r="A132" s="38" t="str">
        <f>CONCATENATE(B132,C132,D132,E132)</f>
        <v>-- Operation: Massafra -  | Bergamo - Reboiling ( Evapouration Factor )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>Reboiling ( Evapouration Factor )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82000000190</v>
      </c>
      <c r="B135" s="12"/>
      <c r="C135" s="26"/>
      <c r="D135" s="27" t="s">
        <v>23</v>
      </c>
      <c r="E135" s="35">
        <f>IF(ISBLANK('01 Operation Comparison'!$L$29),"",'01 Operation Comparison'!$L$29)</f>
        <v>82000000190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9"/>
  <sheetViews>
    <sheetView workbookViewId="0">
      <selection activeCell="Q30" sqref="Q30"/>
    </sheetView>
  </sheetViews>
  <sheetFormatPr baseColWidth="10" defaultRowHeight="16" x14ac:dyDescent="0.2"/>
  <cols>
    <col min="4" max="4" width="24.5" customWidth="1"/>
  </cols>
  <sheetData>
    <row r="1" spans="1:16" x14ac:dyDescent="0.2">
      <c r="A1" t="s">
        <v>192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9</v>
      </c>
      <c r="K1">
        <v>1</v>
      </c>
      <c r="L1">
        <v>82000000184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">
      <c r="A2" t="s">
        <v>192</v>
      </c>
      <c r="B2" t="s">
        <v>3</v>
      </c>
      <c r="C2" t="s">
        <v>3</v>
      </c>
      <c r="D2" t="s">
        <v>197</v>
      </c>
      <c r="E2" t="s">
        <v>198</v>
      </c>
      <c r="F2" t="s">
        <v>199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192</v>
      </c>
      <c r="B3" t="s">
        <v>3</v>
      </c>
      <c r="C3" t="s">
        <v>3</v>
      </c>
      <c r="D3" t="s">
        <v>200</v>
      </c>
      <c r="E3" t="s">
        <v>201</v>
      </c>
      <c r="F3" t="s">
        <v>202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192</v>
      </c>
      <c r="B4" t="s">
        <v>3</v>
      </c>
      <c r="C4" t="s">
        <v>3</v>
      </c>
      <c r="D4" t="s">
        <v>203</v>
      </c>
      <c r="E4" t="s">
        <v>204</v>
      </c>
      <c r="F4" t="s">
        <v>205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192</v>
      </c>
      <c r="B5" t="s">
        <v>3</v>
      </c>
      <c r="C5" t="s">
        <v>3</v>
      </c>
      <c r="D5" t="s">
        <v>206</v>
      </c>
      <c r="E5" t="s">
        <v>207</v>
      </c>
      <c r="F5" t="s">
        <v>208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192</v>
      </c>
      <c r="B6" t="s">
        <v>3</v>
      </c>
      <c r="C6" t="s">
        <v>3</v>
      </c>
      <c r="D6" t="s">
        <v>209</v>
      </c>
      <c r="E6" t="s">
        <v>210</v>
      </c>
      <c r="F6" t="s">
        <v>211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192</v>
      </c>
      <c r="B7" t="s">
        <v>3</v>
      </c>
      <c r="C7" t="s">
        <v>3</v>
      </c>
      <c r="D7" t="s">
        <v>212</v>
      </c>
      <c r="E7" t="s">
        <v>213</v>
      </c>
      <c r="F7" t="s">
        <v>214</v>
      </c>
      <c r="G7">
        <v>0</v>
      </c>
      <c r="H7">
        <v>6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192</v>
      </c>
      <c r="B8" t="s">
        <v>3</v>
      </c>
      <c r="C8" t="s">
        <v>3</v>
      </c>
      <c r="D8" t="s">
        <v>215</v>
      </c>
      <c r="E8" t="s">
        <v>216</v>
      </c>
      <c r="F8" t="s">
        <v>216</v>
      </c>
      <c r="G8">
        <v>0</v>
      </c>
      <c r="H8">
        <v>20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192</v>
      </c>
      <c r="B9" t="s">
        <v>3</v>
      </c>
      <c r="C9" t="s">
        <v>3</v>
      </c>
      <c r="D9" t="s">
        <v>217</v>
      </c>
      <c r="E9" t="s">
        <v>218</v>
      </c>
      <c r="F9" t="s">
        <v>218</v>
      </c>
      <c r="G9">
        <v>0</v>
      </c>
      <c r="H9">
        <v>60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9"/>
  <sheetViews>
    <sheetView workbookViewId="0">
      <selection sqref="A1:P19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219</v>
      </c>
      <c r="E1" t="s">
        <v>18</v>
      </c>
      <c r="F1" t="s">
        <v>19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82000000192</v>
      </c>
      <c r="M1" t="s">
        <v>220</v>
      </c>
      <c r="N1" t="s">
        <v>221</v>
      </c>
      <c r="O1" t="s">
        <v>222</v>
      </c>
      <c r="P1" t="s">
        <v>223</v>
      </c>
    </row>
    <row r="2" spans="1:16" x14ac:dyDescent="0.2">
      <c r="A2" t="s">
        <v>17</v>
      </c>
      <c r="B2" t="s">
        <v>3</v>
      </c>
      <c r="C2" t="s">
        <v>3</v>
      </c>
      <c r="D2" t="s">
        <v>224</v>
      </c>
      <c r="E2" t="s">
        <v>225</v>
      </c>
      <c r="F2" t="s">
        <v>226</v>
      </c>
      <c r="G2">
        <v>0</v>
      </c>
      <c r="H2">
        <v>15</v>
      </c>
      <c r="I2" t="s">
        <v>4</v>
      </c>
      <c r="J2">
        <v>15</v>
      </c>
      <c r="K2">
        <v>1</v>
      </c>
      <c r="L2">
        <v>82000000187</v>
      </c>
      <c r="M2" t="s">
        <v>227</v>
      </c>
      <c r="N2" t="s">
        <v>227</v>
      </c>
      <c r="O2" t="s">
        <v>228</v>
      </c>
      <c r="P2" t="s">
        <v>229</v>
      </c>
    </row>
    <row r="3" spans="1:16" x14ac:dyDescent="0.2">
      <c r="A3" t="s">
        <v>17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22</v>
      </c>
      <c r="K3">
        <v>1</v>
      </c>
      <c r="L3">
        <v>82000000198</v>
      </c>
      <c r="M3" t="s">
        <v>230</v>
      </c>
      <c r="N3" t="s">
        <v>231</v>
      </c>
      <c r="O3" t="s">
        <v>232</v>
      </c>
      <c r="P3" t="s">
        <v>233</v>
      </c>
    </row>
    <row r="4" spans="1:16" x14ac:dyDescent="0.2">
      <c r="A4" t="s">
        <v>17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23</v>
      </c>
      <c r="K4">
        <v>1</v>
      </c>
      <c r="L4">
        <v>82000000197</v>
      </c>
      <c r="M4" t="s">
        <v>234</v>
      </c>
      <c r="N4" t="s">
        <v>235</v>
      </c>
      <c r="O4" t="s">
        <v>236</v>
      </c>
      <c r="P4" t="s">
        <v>237</v>
      </c>
    </row>
    <row r="5" spans="1:16" x14ac:dyDescent="0.2">
      <c r="A5" t="s">
        <v>17</v>
      </c>
      <c r="B5" t="s">
        <v>3</v>
      </c>
      <c r="C5" t="s">
        <v>3</v>
      </c>
      <c r="D5" t="s">
        <v>238</v>
      </c>
      <c r="E5" t="s">
        <v>35</v>
      </c>
      <c r="F5" t="s">
        <v>239</v>
      </c>
      <c r="G5">
        <v>0</v>
      </c>
      <c r="H5">
        <v>2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240</v>
      </c>
      <c r="E6" t="s">
        <v>241</v>
      </c>
      <c r="F6" t="s">
        <v>242</v>
      </c>
      <c r="G6">
        <v>0</v>
      </c>
      <c r="H6">
        <v>4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17</v>
      </c>
      <c r="B7" t="s">
        <v>3</v>
      </c>
      <c r="C7" t="s">
        <v>3</v>
      </c>
      <c r="D7" t="s">
        <v>243</v>
      </c>
      <c r="E7" t="s">
        <v>244</v>
      </c>
      <c r="F7" t="s">
        <v>245</v>
      </c>
      <c r="G7">
        <v>0</v>
      </c>
      <c r="H7">
        <v>5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17</v>
      </c>
      <c r="B8" t="s">
        <v>3</v>
      </c>
      <c r="C8" t="s">
        <v>3</v>
      </c>
      <c r="D8" t="s">
        <v>246</v>
      </c>
      <c r="E8" t="s">
        <v>247</v>
      </c>
      <c r="F8" t="s">
        <v>248</v>
      </c>
      <c r="G8">
        <v>0</v>
      </c>
      <c r="H8">
        <v>6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17</v>
      </c>
      <c r="B9" t="s">
        <v>3</v>
      </c>
      <c r="C9" t="s">
        <v>3</v>
      </c>
      <c r="D9" t="s">
        <v>249</v>
      </c>
      <c r="E9" t="s">
        <v>250</v>
      </c>
      <c r="F9" t="s">
        <v>251</v>
      </c>
      <c r="G9">
        <v>0</v>
      </c>
      <c r="H9">
        <v>7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17</v>
      </c>
      <c r="B10" t="s">
        <v>3</v>
      </c>
      <c r="C10" t="s">
        <v>3</v>
      </c>
      <c r="D10" t="s">
        <v>252</v>
      </c>
      <c r="E10" t="s">
        <v>253</v>
      </c>
      <c r="F10" t="s">
        <v>254</v>
      </c>
      <c r="G10">
        <v>0</v>
      </c>
      <c r="H10">
        <v>8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17</v>
      </c>
      <c r="B11" t="s">
        <v>3</v>
      </c>
      <c r="C11" t="s">
        <v>3</v>
      </c>
      <c r="D11" t="s">
        <v>255</v>
      </c>
      <c r="E11" t="s">
        <v>256</v>
      </c>
      <c r="F11" t="s">
        <v>257</v>
      </c>
      <c r="G11">
        <v>0</v>
      </c>
      <c r="H11">
        <v>9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17</v>
      </c>
      <c r="B12" t="s">
        <v>3</v>
      </c>
      <c r="C12" t="s">
        <v>3</v>
      </c>
      <c r="D12" t="s">
        <v>258</v>
      </c>
      <c r="E12" t="s">
        <v>259</v>
      </c>
      <c r="F12" t="s">
        <v>260</v>
      </c>
      <c r="G12">
        <v>0</v>
      </c>
      <c r="H12">
        <v>10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17</v>
      </c>
      <c r="B13" t="s">
        <v>3</v>
      </c>
      <c r="C13" t="s">
        <v>3</v>
      </c>
      <c r="D13" t="s">
        <v>261</v>
      </c>
      <c r="E13" t="s">
        <v>262</v>
      </c>
      <c r="F13" t="s">
        <v>263</v>
      </c>
      <c r="G13">
        <v>0</v>
      </c>
      <c r="H13">
        <v>11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17</v>
      </c>
      <c r="B14" t="s">
        <v>3</v>
      </c>
      <c r="C14" t="s">
        <v>3</v>
      </c>
      <c r="D14" t="s">
        <v>264</v>
      </c>
      <c r="E14" t="s">
        <v>265</v>
      </c>
      <c r="F14" t="s">
        <v>266</v>
      </c>
      <c r="G14">
        <v>0</v>
      </c>
      <c r="H14">
        <v>12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17</v>
      </c>
      <c r="B15" t="s">
        <v>3</v>
      </c>
      <c r="C15" t="s">
        <v>3</v>
      </c>
      <c r="D15" t="s">
        <v>267</v>
      </c>
      <c r="E15" t="s">
        <v>268</v>
      </c>
      <c r="F15" t="s">
        <v>269</v>
      </c>
      <c r="G15">
        <v>0</v>
      </c>
      <c r="H15">
        <v>13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17</v>
      </c>
      <c r="B16" t="s">
        <v>3</v>
      </c>
      <c r="C16" t="s">
        <v>3</v>
      </c>
      <c r="D16" t="s">
        <v>270</v>
      </c>
      <c r="E16" t="s">
        <v>36</v>
      </c>
      <c r="F16" t="s">
        <v>20</v>
      </c>
      <c r="G16">
        <v>0</v>
      </c>
      <c r="H16">
        <v>14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17</v>
      </c>
      <c r="B17" t="s">
        <v>3</v>
      </c>
      <c r="C17" t="s">
        <v>3</v>
      </c>
      <c r="D17" t="s">
        <v>271</v>
      </c>
      <c r="E17" t="s">
        <v>272</v>
      </c>
      <c r="F17" t="s">
        <v>273</v>
      </c>
      <c r="G17">
        <v>0</v>
      </c>
      <c r="H17">
        <v>16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17</v>
      </c>
      <c r="B18" t="s">
        <v>3</v>
      </c>
      <c r="C18" t="s">
        <v>3</v>
      </c>
      <c r="D18" t="s">
        <v>274</v>
      </c>
      <c r="E18" t="s">
        <v>275</v>
      </c>
      <c r="F18" t="s">
        <v>275</v>
      </c>
      <c r="G18">
        <v>0</v>
      </c>
      <c r="H18">
        <v>17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17</v>
      </c>
      <c r="B19" t="s">
        <v>3</v>
      </c>
      <c r="C19" t="s">
        <v>3</v>
      </c>
      <c r="D19" t="s">
        <v>276</v>
      </c>
      <c r="E19" t="s">
        <v>277</v>
      </c>
      <c r="F19" t="s">
        <v>278</v>
      </c>
      <c r="G19">
        <v>0</v>
      </c>
      <c r="H19">
        <v>30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7"/>
  <sheetViews>
    <sheetView workbookViewId="0">
      <selection activeCell="T36" sqref="T36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4</v>
      </c>
      <c r="B1" t="s">
        <v>279</v>
      </c>
      <c r="C1" t="s">
        <v>280</v>
      </c>
      <c r="D1" t="s">
        <v>281</v>
      </c>
      <c r="E1" t="s">
        <v>3</v>
      </c>
      <c r="F1" t="s">
        <v>3</v>
      </c>
      <c r="G1" t="s">
        <v>282</v>
      </c>
      <c r="H1" t="s">
        <v>283</v>
      </c>
      <c r="I1" t="s">
        <v>283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82000000177</v>
      </c>
      <c r="P1" t="s">
        <v>283</v>
      </c>
      <c r="Q1" t="s">
        <v>283</v>
      </c>
      <c r="R1" t="s">
        <v>281</v>
      </c>
      <c r="S1" t="s">
        <v>284</v>
      </c>
      <c r="T1" t="s">
        <v>285</v>
      </c>
      <c r="U1" t="s">
        <v>286</v>
      </c>
      <c r="V1" t="s">
        <v>287</v>
      </c>
      <c r="W1">
        <v>4</v>
      </c>
    </row>
    <row r="2" spans="1:23" x14ac:dyDescent="0.2">
      <c r="A2">
        <v>4</v>
      </c>
      <c r="B2" t="s">
        <v>279</v>
      </c>
      <c r="C2" t="s">
        <v>280</v>
      </c>
      <c r="D2" t="s">
        <v>288</v>
      </c>
      <c r="E2" t="s">
        <v>3</v>
      </c>
      <c r="F2" t="s">
        <v>3</v>
      </c>
      <c r="G2" t="s">
        <v>289</v>
      </c>
      <c r="H2" t="s">
        <v>290</v>
      </c>
      <c r="I2" t="s">
        <v>290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82000000087</v>
      </c>
      <c r="P2" t="s">
        <v>290</v>
      </c>
      <c r="Q2" t="s">
        <v>290</v>
      </c>
      <c r="R2" t="s">
        <v>288</v>
      </c>
      <c r="S2" t="s">
        <v>284</v>
      </c>
      <c r="T2" t="s">
        <v>285</v>
      </c>
      <c r="U2" t="s">
        <v>291</v>
      </c>
      <c r="V2" t="s">
        <v>292</v>
      </c>
      <c r="W2">
        <v>4</v>
      </c>
    </row>
    <row r="3" spans="1:23" x14ac:dyDescent="0.2">
      <c r="A3">
        <v>4</v>
      </c>
      <c r="B3" t="s">
        <v>279</v>
      </c>
      <c r="C3" t="s">
        <v>280</v>
      </c>
      <c r="D3" t="s">
        <v>288</v>
      </c>
      <c r="E3" t="s">
        <v>3</v>
      </c>
      <c r="F3" t="s">
        <v>3</v>
      </c>
      <c r="G3" t="s">
        <v>293</v>
      </c>
      <c r="H3" t="s">
        <v>294</v>
      </c>
      <c r="I3" t="s">
        <v>294</v>
      </c>
      <c r="J3">
        <v>0</v>
      </c>
      <c r="K3">
        <v>2</v>
      </c>
      <c r="L3" t="s">
        <v>4</v>
      </c>
      <c r="M3">
        <v>2</v>
      </c>
      <c r="N3">
        <v>1</v>
      </c>
      <c r="O3">
        <v>82000012366</v>
      </c>
      <c r="P3" t="s">
        <v>294</v>
      </c>
      <c r="Q3" t="s">
        <v>294</v>
      </c>
      <c r="R3" t="s">
        <v>288</v>
      </c>
      <c r="S3" t="s">
        <v>284</v>
      </c>
      <c r="T3" t="s">
        <v>285</v>
      </c>
      <c r="U3" t="s">
        <v>295</v>
      </c>
      <c r="V3" t="s">
        <v>296</v>
      </c>
      <c r="W3">
        <v>4</v>
      </c>
    </row>
    <row r="4" spans="1:23" x14ac:dyDescent="0.2">
      <c r="A4">
        <v>4</v>
      </c>
      <c r="B4" t="s">
        <v>279</v>
      </c>
      <c r="C4" t="s">
        <v>280</v>
      </c>
      <c r="D4" t="s">
        <v>288</v>
      </c>
      <c r="E4" t="s">
        <v>3</v>
      </c>
      <c r="F4" t="s">
        <v>3</v>
      </c>
      <c r="G4" t="s">
        <v>297</v>
      </c>
      <c r="H4" t="s">
        <v>298</v>
      </c>
      <c r="I4" t="s">
        <v>298</v>
      </c>
      <c r="J4">
        <v>0</v>
      </c>
      <c r="K4">
        <v>3</v>
      </c>
      <c r="L4" t="s">
        <v>4</v>
      </c>
      <c r="M4">
        <v>3</v>
      </c>
      <c r="N4">
        <v>1</v>
      </c>
      <c r="O4">
        <v>82000012363</v>
      </c>
      <c r="P4" t="s">
        <v>298</v>
      </c>
      <c r="Q4" t="s">
        <v>298</v>
      </c>
      <c r="R4" t="s">
        <v>288</v>
      </c>
      <c r="S4" t="s">
        <v>284</v>
      </c>
      <c r="T4" t="s">
        <v>285</v>
      </c>
      <c r="U4" t="s">
        <v>299</v>
      </c>
      <c r="V4" t="s">
        <v>300</v>
      </c>
      <c r="W4">
        <v>4</v>
      </c>
    </row>
    <row r="5" spans="1:23" x14ac:dyDescent="0.2">
      <c r="A5">
        <v>4</v>
      </c>
      <c r="B5" t="s">
        <v>279</v>
      </c>
      <c r="C5" t="s">
        <v>280</v>
      </c>
      <c r="D5" t="s">
        <v>288</v>
      </c>
      <c r="E5" t="s">
        <v>3</v>
      </c>
      <c r="F5" t="s">
        <v>3</v>
      </c>
      <c r="G5" t="s">
        <v>301</v>
      </c>
      <c r="H5" t="s">
        <v>302</v>
      </c>
      <c r="I5" t="s">
        <v>302</v>
      </c>
      <c r="J5">
        <v>0</v>
      </c>
      <c r="K5">
        <v>4</v>
      </c>
      <c r="L5" t="s">
        <v>4</v>
      </c>
      <c r="M5">
        <v>4</v>
      </c>
      <c r="N5">
        <v>1</v>
      </c>
      <c r="O5">
        <v>82000012364</v>
      </c>
      <c r="P5" t="s">
        <v>302</v>
      </c>
      <c r="Q5" t="s">
        <v>302</v>
      </c>
      <c r="R5" t="s">
        <v>288</v>
      </c>
      <c r="S5" t="s">
        <v>284</v>
      </c>
      <c r="T5" t="s">
        <v>285</v>
      </c>
      <c r="U5" t="s">
        <v>303</v>
      </c>
      <c r="V5" t="s">
        <v>304</v>
      </c>
      <c r="W5">
        <v>4</v>
      </c>
    </row>
    <row r="6" spans="1:23" x14ac:dyDescent="0.2">
      <c r="A6">
        <v>4</v>
      </c>
      <c r="B6" t="s">
        <v>279</v>
      </c>
      <c r="C6" t="s">
        <v>280</v>
      </c>
      <c r="D6" t="s">
        <v>288</v>
      </c>
      <c r="E6" t="s">
        <v>3</v>
      </c>
      <c r="F6" t="s">
        <v>3</v>
      </c>
      <c r="G6" t="s">
        <v>305</v>
      </c>
      <c r="H6" t="s">
        <v>306</v>
      </c>
      <c r="I6" t="s">
        <v>306</v>
      </c>
      <c r="J6">
        <v>0</v>
      </c>
      <c r="K6">
        <v>5</v>
      </c>
      <c r="L6" t="s">
        <v>4</v>
      </c>
      <c r="M6">
        <v>5</v>
      </c>
      <c r="N6">
        <v>1</v>
      </c>
      <c r="O6">
        <v>82000012361</v>
      </c>
      <c r="P6" t="s">
        <v>306</v>
      </c>
      <c r="Q6" t="s">
        <v>306</v>
      </c>
      <c r="R6" t="s">
        <v>288</v>
      </c>
      <c r="S6" t="s">
        <v>284</v>
      </c>
      <c r="T6" t="s">
        <v>285</v>
      </c>
      <c r="U6" t="s">
        <v>307</v>
      </c>
      <c r="V6" t="s">
        <v>308</v>
      </c>
      <c r="W6">
        <v>4</v>
      </c>
    </row>
    <row r="7" spans="1:23" x14ac:dyDescent="0.2">
      <c r="A7">
        <v>4</v>
      </c>
      <c r="B7" t="s">
        <v>279</v>
      </c>
      <c r="C7" t="s">
        <v>280</v>
      </c>
      <c r="D7" t="s">
        <v>288</v>
      </c>
      <c r="E7" t="s">
        <v>3</v>
      </c>
      <c r="F7" t="s">
        <v>3</v>
      </c>
      <c r="G7" t="s">
        <v>309</v>
      </c>
      <c r="H7" t="s">
        <v>310</v>
      </c>
      <c r="I7" t="s">
        <v>310</v>
      </c>
      <c r="J7">
        <v>0</v>
      </c>
      <c r="K7">
        <v>6</v>
      </c>
      <c r="L7" t="s">
        <v>4</v>
      </c>
      <c r="M7">
        <v>6</v>
      </c>
      <c r="N7">
        <v>1</v>
      </c>
      <c r="O7">
        <v>82000012360</v>
      </c>
      <c r="P7" t="s">
        <v>310</v>
      </c>
      <c r="Q7" t="s">
        <v>310</v>
      </c>
      <c r="R7" t="s">
        <v>288</v>
      </c>
      <c r="S7" t="s">
        <v>284</v>
      </c>
      <c r="T7" t="s">
        <v>285</v>
      </c>
      <c r="U7" t="s">
        <v>311</v>
      </c>
      <c r="V7" t="s">
        <v>312</v>
      </c>
      <c r="W7">
        <v>4</v>
      </c>
    </row>
    <row r="8" spans="1:23" x14ac:dyDescent="0.2">
      <c r="A8">
        <v>4</v>
      </c>
      <c r="B8" t="s">
        <v>279</v>
      </c>
      <c r="C8" t="s">
        <v>280</v>
      </c>
      <c r="D8" t="s">
        <v>288</v>
      </c>
      <c r="E8" t="s">
        <v>3</v>
      </c>
      <c r="F8" t="s">
        <v>3</v>
      </c>
      <c r="G8" t="s">
        <v>313</v>
      </c>
      <c r="H8" t="s">
        <v>314</v>
      </c>
      <c r="I8" t="s">
        <v>314</v>
      </c>
      <c r="J8">
        <v>0</v>
      </c>
      <c r="K8">
        <v>7</v>
      </c>
      <c r="L8" t="s">
        <v>4</v>
      </c>
      <c r="M8">
        <v>7</v>
      </c>
      <c r="N8">
        <v>1</v>
      </c>
      <c r="O8">
        <v>82000012362</v>
      </c>
      <c r="P8" t="s">
        <v>314</v>
      </c>
      <c r="Q8" t="s">
        <v>314</v>
      </c>
      <c r="R8" t="s">
        <v>288</v>
      </c>
      <c r="S8" t="s">
        <v>284</v>
      </c>
      <c r="T8" t="s">
        <v>285</v>
      </c>
      <c r="U8" t="s">
        <v>315</v>
      </c>
      <c r="V8" t="s">
        <v>316</v>
      </c>
      <c r="W8">
        <v>4</v>
      </c>
    </row>
    <row r="9" spans="1:23" x14ac:dyDescent="0.2">
      <c r="A9">
        <v>4</v>
      </c>
      <c r="B9" t="s">
        <v>279</v>
      </c>
      <c r="C9" t="s">
        <v>280</v>
      </c>
      <c r="D9" t="s">
        <v>288</v>
      </c>
      <c r="E9" t="s">
        <v>3</v>
      </c>
      <c r="F9" t="s">
        <v>3</v>
      </c>
      <c r="G9" t="s">
        <v>317</v>
      </c>
      <c r="H9" t="s">
        <v>318</v>
      </c>
      <c r="I9" t="s">
        <v>318</v>
      </c>
      <c r="J9">
        <v>0</v>
      </c>
      <c r="K9">
        <v>8</v>
      </c>
      <c r="L9" t="s">
        <v>4</v>
      </c>
      <c r="M9">
        <v>8</v>
      </c>
      <c r="N9">
        <v>1</v>
      </c>
      <c r="O9">
        <v>82000012359</v>
      </c>
      <c r="P9" t="s">
        <v>318</v>
      </c>
      <c r="Q9" t="s">
        <v>318</v>
      </c>
      <c r="R9" t="s">
        <v>288</v>
      </c>
      <c r="S9" t="s">
        <v>284</v>
      </c>
      <c r="T9" t="s">
        <v>285</v>
      </c>
      <c r="U9" t="s">
        <v>319</v>
      </c>
      <c r="V9" t="s">
        <v>320</v>
      </c>
      <c r="W9">
        <v>4</v>
      </c>
    </row>
    <row r="10" spans="1:23" x14ac:dyDescent="0.2">
      <c r="A10">
        <v>5</v>
      </c>
      <c r="B10" t="s">
        <v>328</v>
      </c>
      <c r="C10" t="s">
        <v>329</v>
      </c>
      <c r="D10" t="s">
        <v>321</v>
      </c>
      <c r="E10" t="s">
        <v>3</v>
      </c>
      <c r="F10" t="s">
        <v>3</v>
      </c>
      <c r="G10" t="s">
        <v>330</v>
      </c>
      <c r="H10" t="s">
        <v>331</v>
      </c>
      <c r="I10" t="s">
        <v>332</v>
      </c>
      <c r="J10">
        <v>0</v>
      </c>
      <c r="K10">
        <v>1</v>
      </c>
      <c r="L10" t="s">
        <v>4</v>
      </c>
      <c r="M10">
        <v>1</v>
      </c>
      <c r="N10">
        <v>1</v>
      </c>
      <c r="O10">
        <v>82000000186</v>
      </c>
      <c r="P10" t="s">
        <v>332</v>
      </c>
      <c r="Q10" t="s">
        <v>332</v>
      </c>
      <c r="R10" t="s">
        <v>321</v>
      </c>
      <c r="S10" t="s">
        <v>333</v>
      </c>
      <c r="T10" t="s">
        <v>334</v>
      </c>
      <c r="U10" t="s">
        <v>335</v>
      </c>
      <c r="V10" t="s">
        <v>336</v>
      </c>
      <c r="W10">
        <v>5</v>
      </c>
    </row>
    <row r="11" spans="1:23" x14ac:dyDescent="0.2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>
        <v>7</v>
      </c>
      <c r="N11">
        <v>1</v>
      </c>
      <c r="O11">
        <v>82000000188</v>
      </c>
      <c r="P11" t="s">
        <v>337</v>
      </c>
      <c r="Q11" t="s">
        <v>337</v>
      </c>
      <c r="R11" t="s">
        <v>321</v>
      </c>
      <c r="S11" t="s">
        <v>333</v>
      </c>
      <c r="T11" t="s">
        <v>334</v>
      </c>
      <c r="U11" t="s">
        <v>338</v>
      </c>
      <c r="V11" t="s">
        <v>339</v>
      </c>
      <c r="W11">
        <v>5</v>
      </c>
    </row>
    <row r="12" spans="1:23" x14ac:dyDescent="0.2">
      <c r="A12">
        <v>5</v>
      </c>
      <c r="B12" t="s">
        <v>328</v>
      </c>
      <c r="C12" t="s">
        <v>329</v>
      </c>
      <c r="D12" t="s">
        <v>321</v>
      </c>
      <c r="E12" t="s">
        <v>3</v>
      </c>
      <c r="F12" t="s">
        <v>3</v>
      </c>
      <c r="G12" t="s">
        <v>340</v>
      </c>
      <c r="H12" t="s">
        <v>322</v>
      </c>
      <c r="I12" t="s">
        <v>323</v>
      </c>
      <c r="J12">
        <v>0</v>
      </c>
      <c r="K12">
        <v>11</v>
      </c>
      <c r="L12" t="s">
        <v>4</v>
      </c>
      <c r="M12">
        <v>11</v>
      </c>
      <c r="N12">
        <v>1</v>
      </c>
      <c r="O12">
        <v>82000000190</v>
      </c>
      <c r="P12" t="s">
        <v>341</v>
      </c>
      <c r="Q12" t="s">
        <v>341</v>
      </c>
      <c r="R12" t="s">
        <v>321</v>
      </c>
      <c r="S12" t="s">
        <v>333</v>
      </c>
      <c r="T12" t="s">
        <v>334</v>
      </c>
      <c r="U12" t="s">
        <v>342</v>
      </c>
      <c r="V12" t="s">
        <v>343</v>
      </c>
      <c r="W12">
        <v>5</v>
      </c>
    </row>
    <row r="13" spans="1:23" x14ac:dyDescent="0.2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4</v>
      </c>
      <c r="M13">
        <v>15</v>
      </c>
      <c r="N13">
        <v>1</v>
      </c>
      <c r="O13">
        <v>82000012386</v>
      </c>
      <c r="P13" t="s">
        <v>344</v>
      </c>
      <c r="Q13" t="s">
        <v>345</v>
      </c>
      <c r="R13" t="s">
        <v>321</v>
      </c>
      <c r="S13" t="s">
        <v>333</v>
      </c>
      <c r="T13" t="s">
        <v>334</v>
      </c>
      <c r="U13" t="s">
        <v>346</v>
      </c>
      <c r="V13" t="s">
        <v>347</v>
      </c>
      <c r="W13">
        <v>5</v>
      </c>
    </row>
    <row r="14" spans="1:23" x14ac:dyDescent="0.2">
      <c r="A14">
        <v>5</v>
      </c>
      <c r="B14" t="s">
        <v>328</v>
      </c>
      <c r="C14" t="s">
        <v>329</v>
      </c>
      <c r="D14" t="s">
        <v>288</v>
      </c>
      <c r="E14" t="s">
        <v>3</v>
      </c>
      <c r="F14" t="s">
        <v>3</v>
      </c>
      <c r="G14" t="s">
        <v>348</v>
      </c>
      <c r="H14" t="s">
        <v>290</v>
      </c>
      <c r="I14" t="s">
        <v>290</v>
      </c>
      <c r="J14">
        <v>0</v>
      </c>
      <c r="K14">
        <v>1</v>
      </c>
      <c r="L14" t="s">
        <v>4</v>
      </c>
      <c r="M14">
        <v>1</v>
      </c>
      <c r="N14">
        <v>1</v>
      </c>
      <c r="O14">
        <v>82000000087</v>
      </c>
      <c r="P14" t="s">
        <v>290</v>
      </c>
      <c r="Q14" t="s">
        <v>290</v>
      </c>
      <c r="R14" t="s">
        <v>288</v>
      </c>
      <c r="S14" t="s">
        <v>333</v>
      </c>
      <c r="T14" t="s">
        <v>334</v>
      </c>
      <c r="U14" t="s">
        <v>291</v>
      </c>
      <c r="V14" t="s">
        <v>349</v>
      </c>
      <c r="W14">
        <v>5</v>
      </c>
    </row>
    <row r="15" spans="1:23" x14ac:dyDescent="0.2">
      <c r="A15">
        <v>5</v>
      </c>
      <c r="B15" t="s">
        <v>328</v>
      </c>
      <c r="C15" t="s">
        <v>329</v>
      </c>
      <c r="D15" t="s">
        <v>288</v>
      </c>
      <c r="E15" t="s">
        <v>3</v>
      </c>
      <c r="F15" t="s">
        <v>3</v>
      </c>
      <c r="G15" t="s">
        <v>350</v>
      </c>
      <c r="H15" t="s">
        <v>294</v>
      </c>
      <c r="I15" t="s">
        <v>294</v>
      </c>
      <c r="J15">
        <v>0</v>
      </c>
      <c r="K15">
        <v>2</v>
      </c>
      <c r="L15" t="s">
        <v>4</v>
      </c>
      <c r="M15">
        <v>2</v>
      </c>
      <c r="N15">
        <v>1</v>
      </c>
      <c r="O15">
        <v>82000012366</v>
      </c>
      <c r="P15" t="s">
        <v>294</v>
      </c>
      <c r="Q15" t="s">
        <v>294</v>
      </c>
      <c r="R15" t="s">
        <v>288</v>
      </c>
      <c r="S15" t="s">
        <v>333</v>
      </c>
      <c r="T15" t="s">
        <v>334</v>
      </c>
      <c r="U15" t="s">
        <v>295</v>
      </c>
      <c r="V15" t="s">
        <v>351</v>
      </c>
      <c r="W15">
        <v>5</v>
      </c>
    </row>
    <row r="16" spans="1:23" x14ac:dyDescent="0.2">
      <c r="A16">
        <v>5</v>
      </c>
      <c r="B16" t="s">
        <v>328</v>
      </c>
      <c r="C16" t="s">
        <v>329</v>
      </c>
      <c r="D16" t="s">
        <v>288</v>
      </c>
      <c r="E16" t="s">
        <v>3</v>
      </c>
      <c r="F16" t="s">
        <v>3</v>
      </c>
      <c r="G16" t="s">
        <v>352</v>
      </c>
      <c r="H16" t="s">
        <v>298</v>
      </c>
      <c r="I16" t="s">
        <v>298</v>
      </c>
      <c r="J16">
        <v>0</v>
      </c>
      <c r="K16">
        <v>3</v>
      </c>
      <c r="L16" t="s">
        <v>4</v>
      </c>
      <c r="M16">
        <v>3</v>
      </c>
      <c r="N16">
        <v>1</v>
      </c>
      <c r="O16">
        <v>82000012363</v>
      </c>
      <c r="P16" t="s">
        <v>298</v>
      </c>
      <c r="Q16" t="s">
        <v>298</v>
      </c>
      <c r="R16" t="s">
        <v>288</v>
      </c>
      <c r="S16" t="s">
        <v>333</v>
      </c>
      <c r="T16" t="s">
        <v>334</v>
      </c>
      <c r="U16" t="s">
        <v>299</v>
      </c>
      <c r="V16" t="s">
        <v>353</v>
      </c>
      <c r="W16">
        <v>5</v>
      </c>
    </row>
    <row r="17" spans="1:23" x14ac:dyDescent="0.2">
      <c r="A17">
        <v>5</v>
      </c>
      <c r="B17" t="s">
        <v>328</v>
      </c>
      <c r="C17" t="s">
        <v>329</v>
      </c>
      <c r="D17" t="s">
        <v>288</v>
      </c>
      <c r="E17" t="s">
        <v>3</v>
      </c>
      <c r="F17" t="s">
        <v>3</v>
      </c>
      <c r="G17" t="s">
        <v>354</v>
      </c>
      <c r="H17" t="s">
        <v>302</v>
      </c>
      <c r="I17" t="s">
        <v>302</v>
      </c>
      <c r="J17">
        <v>0</v>
      </c>
      <c r="K17">
        <v>4</v>
      </c>
      <c r="L17" t="s">
        <v>4</v>
      </c>
      <c r="M17">
        <v>4</v>
      </c>
      <c r="N17">
        <v>1</v>
      </c>
      <c r="O17">
        <v>82000012364</v>
      </c>
      <c r="P17" t="s">
        <v>302</v>
      </c>
      <c r="Q17" t="s">
        <v>302</v>
      </c>
      <c r="R17" t="s">
        <v>288</v>
      </c>
      <c r="S17" t="s">
        <v>333</v>
      </c>
      <c r="T17" t="s">
        <v>334</v>
      </c>
      <c r="U17" t="s">
        <v>303</v>
      </c>
      <c r="V17" t="s">
        <v>355</v>
      </c>
      <c r="W17">
        <v>5</v>
      </c>
    </row>
    <row r="18" spans="1:23" x14ac:dyDescent="0.2">
      <c r="A18">
        <v>5</v>
      </c>
      <c r="B18" t="s">
        <v>328</v>
      </c>
      <c r="C18" t="s">
        <v>329</v>
      </c>
      <c r="D18" t="s">
        <v>288</v>
      </c>
      <c r="E18" t="s">
        <v>3</v>
      </c>
      <c r="F18" t="s">
        <v>3</v>
      </c>
      <c r="G18" t="s">
        <v>356</v>
      </c>
      <c r="H18" t="s">
        <v>306</v>
      </c>
      <c r="I18" t="s">
        <v>306</v>
      </c>
      <c r="J18">
        <v>0</v>
      </c>
      <c r="K18">
        <v>5</v>
      </c>
      <c r="L18" t="s">
        <v>4</v>
      </c>
      <c r="M18">
        <v>5</v>
      </c>
      <c r="N18">
        <v>1</v>
      </c>
      <c r="O18">
        <v>82000012361</v>
      </c>
      <c r="P18" t="s">
        <v>306</v>
      </c>
      <c r="Q18" t="s">
        <v>306</v>
      </c>
      <c r="R18" t="s">
        <v>288</v>
      </c>
      <c r="S18" t="s">
        <v>333</v>
      </c>
      <c r="T18" t="s">
        <v>334</v>
      </c>
      <c r="U18" t="s">
        <v>307</v>
      </c>
      <c r="V18" t="s">
        <v>357</v>
      </c>
      <c r="W18">
        <v>5</v>
      </c>
    </row>
    <row r="19" spans="1:23" x14ac:dyDescent="0.2">
      <c r="A19">
        <v>5</v>
      </c>
      <c r="B19" t="s">
        <v>328</v>
      </c>
      <c r="C19" t="s">
        <v>329</v>
      </c>
      <c r="D19" t="s">
        <v>288</v>
      </c>
      <c r="E19" t="s">
        <v>3</v>
      </c>
      <c r="F19" t="s">
        <v>3</v>
      </c>
      <c r="G19" t="s">
        <v>358</v>
      </c>
      <c r="H19" t="s">
        <v>310</v>
      </c>
      <c r="I19" t="s">
        <v>310</v>
      </c>
      <c r="J19">
        <v>0</v>
      </c>
      <c r="K19">
        <v>6</v>
      </c>
      <c r="L19" t="s">
        <v>4</v>
      </c>
      <c r="M19">
        <v>6</v>
      </c>
      <c r="N19">
        <v>1</v>
      </c>
      <c r="O19">
        <v>82000012360</v>
      </c>
      <c r="P19" t="s">
        <v>310</v>
      </c>
      <c r="Q19" t="s">
        <v>310</v>
      </c>
      <c r="R19" t="s">
        <v>288</v>
      </c>
      <c r="S19" t="s">
        <v>333</v>
      </c>
      <c r="T19" t="s">
        <v>334</v>
      </c>
      <c r="U19" t="s">
        <v>311</v>
      </c>
      <c r="V19" t="s">
        <v>359</v>
      </c>
      <c r="W19">
        <v>5</v>
      </c>
    </row>
    <row r="20" spans="1:23" x14ac:dyDescent="0.2">
      <c r="A20">
        <v>5</v>
      </c>
      <c r="B20" t="s">
        <v>328</v>
      </c>
      <c r="C20" t="s">
        <v>329</v>
      </c>
      <c r="D20" t="s">
        <v>288</v>
      </c>
      <c r="E20" t="s">
        <v>3</v>
      </c>
      <c r="F20" t="s">
        <v>3</v>
      </c>
      <c r="G20" t="s">
        <v>360</v>
      </c>
      <c r="H20" t="s">
        <v>314</v>
      </c>
      <c r="I20" t="s">
        <v>314</v>
      </c>
      <c r="J20">
        <v>0</v>
      </c>
      <c r="K20">
        <v>7</v>
      </c>
      <c r="L20" t="s">
        <v>4</v>
      </c>
      <c r="M20">
        <v>7</v>
      </c>
      <c r="N20">
        <v>1</v>
      </c>
      <c r="O20">
        <v>82000012374</v>
      </c>
      <c r="P20" t="s">
        <v>314</v>
      </c>
      <c r="Q20" t="s">
        <v>314</v>
      </c>
      <c r="R20" t="s">
        <v>288</v>
      </c>
      <c r="S20" t="s">
        <v>333</v>
      </c>
      <c r="T20" t="s">
        <v>334</v>
      </c>
      <c r="U20" t="s">
        <v>361</v>
      </c>
      <c r="V20" t="s">
        <v>362</v>
      </c>
      <c r="W20">
        <v>5</v>
      </c>
    </row>
    <row r="21" spans="1:23" x14ac:dyDescent="0.2">
      <c r="A21">
        <v>5</v>
      </c>
      <c r="B21" t="s">
        <v>328</v>
      </c>
      <c r="C21" t="s">
        <v>329</v>
      </c>
      <c r="D21" t="s">
        <v>288</v>
      </c>
      <c r="E21" t="s">
        <v>3</v>
      </c>
      <c r="F21" t="s">
        <v>3</v>
      </c>
      <c r="G21" t="s">
        <v>363</v>
      </c>
      <c r="H21" t="s">
        <v>318</v>
      </c>
      <c r="I21" t="s">
        <v>318</v>
      </c>
      <c r="J21">
        <v>0</v>
      </c>
      <c r="K21">
        <v>8</v>
      </c>
      <c r="L21" t="s">
        <v>4</v>
      </c>
      <c r="M21">
        <v>8</v>
      </c>
      <c r="N21">
        <v>1</v>
      </c>
      <c r="O21">
        <v>82000012375</v>
      </c>
      <c r="P21" t="s">
        <v>318</v>
      </c>
      <c r="Q21" t="s">
        <v>318</v>
      </c>
      <c r="R21" t="s">
        <v>288</v>
      </c>
      <c r="S21" t="s">
        <v>333</v>
      </c>
      <c r="T21" t="s">
        <v>334</v>
      </c>
      <c r="U21" t="s">
        <v>364</v>
      </c>
      <c r="V21" t="s">
        <v>365</v>
      </c>
      <c r="W21">
        <v>5</v>
      </c>
    </row>
    <row r="22" spans="1:23" x14ac:dyDescent="0.2">
      <c r="A22">
        <v>5</v>
      </c>
      <c r="B22" t="s">
        <v>328</v>
      </c>
      <c r="C22" t="s">
        <v>329</v>
      </c>
      <c r="D22" t="s">
        <v>288</v>
      </c>
      <c r="E22" t="s">
        <v>3</v>
      </c>
      <c r="F22" t="s">
        <v>3</v>
      </c>
      <c r="G22" t="s">
        <v>366</v>
      </c>
      <c r="H22" t="s">
        <v>325</v>
      </c>
      <c r="I22" t="s">
        <v>325</v>
      </c>
      <c r="J22">
        <v>0</v>
      </c>
      <c r="K22">
        <v>9</v>
      </c>
      <c r="L22" t="s">
        <v>4</v>
      </c>
      <c r="M22">
        <v>9</v>
      </c>
      <c r="N22">
        <v>1</v>
      </c>
      <c r="O22">
        <v>82000012377</v>
      </c>
      <c r="P22" t="s">
        <v>325</v>
      </c>
      <c r="Q22" t="s">
        <v>325</v>
      </c>
      <c r="R22" t="s">
        <v>288</v>
      </c>
      <c r="S22" t="s">
        <v>333</v>
      </c>
      <c r="T22" t="s">
        <v>334</v>
      </c>
      <c r="U22" t="s">
        <v>367</v>
      </c>
      <c r="V22" t="s">
        <v>368</v>
      </c>
      <c r="W22">
        <v>5</v>
      </c>
    </row>
    <row r="23" spans="1:23" x14ac:dyDescent="0.2">
      <c r="A23">
        <v>5</v>
      </c>
      <c r="B23" t="s">
        <v>328</v>
      </c>
      <c r="C23" t="s">
        <v>329</v>
      </c>
      <c r="D23" t="s">
        <v>288</v>
      </c>
      <c r="E23" t="s">
        <v>3</v>
      </c>
      <c r="F23" t="s">
        <v>3</v>
      </c>
      <c r="G23" t="s">
        <v>369</v>
      </c>
      <c r="H23" t="s">
        <v>326</v>
      </c>
      <c r="I23" t="s">
        <v>326</v>
      </c>
      <c r="J23">
        <v>0</v>
      </c>
      <c r="K23">
        <v>10</v>
      </c>
      <c r="L23" t="s">
        <v>4</v>
      </c>
      <c r="M23">
        <v>10</v>
      </c>
      <c r="N23">
        <v>1</v>
      </c>
      <c r="O23">
        <v>82000012376</v>
      </c>
      <c r="P23" t="s">
        <v>326</v>
      </c>
      <c r="Q23" t="s">
        <v>326</v>
      </c>
      <c r="R23" t="s">
        <v>288</v>
      </c>
      <c r="S23" t="s">
        <v>333</v>
      </c>
      <c r="T23" t="s">
        <v>334</v>
      </c>
      <c r="U23" t="s">
        <v>370</v>
      </c>
      <c r="V23" t="s">
        <v>371</v>
      </c>
      <c r="W23">
        <v>5</v>
      </c>
    </row>
    <row r="24" spans="1:23" x14ac:dyDescent="0.2">
      <c r="A24">
        <v>5</v>
      </c>
      <c r="B24" t="s">
        <v>328</v>
      </c>
      <c r="C24" t="s">
        <v>329</v>
      </c>
      <c r="D24" t="s">
        <v>288</v>
      </c>
      <c r="E24" t="s">
        <v>3</v>
      </c>
      <c r="F24" t="s">
        <v>3</v>
      </c>
      <c r="G24" t="s">
        <v>372</v>
      </c>
      <c r="H24" t="s">
        <v>324</v>
      </c>
      <c r="I24" t="s">
        <v>324</v>
      </c>
      <c r="J24">
        <v>0</v>
      </c>
      <c r="K24">
        <v>11</v>
      </c>
      <c r="L24" t="s">
        <v>4</v>
      </c>
      <c r="M24">
        <v>11</v>
      </c>
      <c r="N24">
        <v>1</v>
      </c>
      <c r="O24">
        <v>82000012378</v>
      </c>
      <c r="P24" t="s">
        <v>324</v>
      </c>
      <c r="Q24" t="s">
        <v>324</v>
      </c>
      <c r="R24" t="s">
        <v>288</v>
      </c>
      <c r="S24" t="s">
        <v>333</v>
      </c>
      <c r="T24" t="s">
        <v>334</v>
      </c>
      <c r="U24" t="s">
        <v>373</v>
      </c>
      <c r="V24" t="s">
        <v>374</v>
      </c>
      <c r="W24">
        <v>5</v>
      </c>
    </row>
    <row r="25" spans="1:23" x14ac:dyDescent="0.2">
      <c r="A25">
        <v>5</v>
      </c>
      <c r="B25" t="s">
        <v>328</v>
      </c>
      <c r="C25" t="s">
        <v>329</v>
      </c>
      <c r="D25" t="s">
        <v>288</v>
      </c>
      <c r="E25" t="s">
        <v>3</v>
      </c>
      <c r="F25" t="s">
        <v>3</v>
      </c>
      <c r="G25" t="s">
        <v>375</v>
      </c>
      <c r="H25" t="s">
        <v>327</v>
      </c>
      <c r="I25" t="s">
        <v>327</v>
      </c>
      <c r="J25">
        <v>0</v>
      </c>
      <c r="K25">
        <v>12</v>
      </c>
      <c r="L25" t="s">
        <v>4</v>
      </c>
      <c r="M25">
        <v>12</v>
      </c>
      <c r="N25">
        <v>1</v>
      </c>
      <c r="O25">
        <v>82000012379</v>
      </c>
      <c r="P25" t="s">
        <v>327</v>
      </c>
      <c r="Q25" t="s">
        <v>327</v>
      </c>
      <c r="R25" t="s">
        <v>288</v>
      </c>
      <c r="S25" t="s">
        <v>333</v>
      </c>
      <c r="T25" t="s">
        <v>334</v>
      </c>
      <c r="U25" t="s">
        <v>376</v>
      </c>
      <c r="V25" t="s">
        <v>377</v>
      </c>
      <c r="W25">
        <v>5</v>
      </c>
    </row>
    <row r="26" spans="1:23" x14ac:dyDescent="0.2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>
        <v>7</v>
      </c>
      <c r="N26">
        <v>1</v>
      </c>
      <c r="O26">
        <v>82000000188</v>
      </c>
      <c r="P26" t="s">
        <v>337</v>
      </c>
      <c r="Q26" t="s">
        <v>337</v>
      </c>
      <c r="R26" t="s">
        <v>321</v>
      </c>
      <c r="S26" t="s">
        <v>378</v>
      </c>
      <c r="T26" t="s">
        <v>379</v>
      </c>
      <c r="U26" t="s">
        <v>338</v>
      </c>
      <c r="V26" t="s">
        <v>380</v>
      </c>
      <c r="W26">
        <v>8</v>
      </c>
    </row>
    <row r="27" spans="1:23" x14ac:dyDescent="0.2">
      <c r="A27" t="s">
        <v>3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>
        <v>11</v>
      </c>
      <c r="N27">
        <v>1</v>
      </c>
      <c r="O27">
        <v>82000000190</v>
      </c>
      <c r="P27" t="s">
        <v>341</v>
      </c>
      <c r="Q27" t="s">
        <v>341</v>
      </c>
      <c r="R27" t="s">
        <v>321</v>
      </c>
      <c r="S27" t="s">
        <v>378</v>
      </c>
      <c r="T27" t="s">
        <v>379</v>
      </c>
      <c r="U27" t="s">
        <v>342</v>
      </c>
      <c r="V27" t="s">
        <v>381</v>
      </c>
      <c r="W2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J3" sqref="J3:K16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47.332031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7" t="s">
        <v>14</v>
      </c>
      <c r="B1" s="48"/>
      <c r="C1" s="48"/>
      <c r="D1" s="49"/>
      <c r="F1" s="50" t="s">
        <v>9</v>
      </c>
      <c r="G1" s="51"/>
      <c r="H1" s="51"/>
      <c r="I1" s="52"/>
      <c r="J1" s="53" t="s">
        <v>15</v>
      </c>
      <c r="K1" s="54"/>
      <c r="L1" s="55"/>
      <c r="N1" s="56" t="s">
        <v>15</v>
      </c>
      <c r="O1" s="57"/>
      <c r="P1" s="58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2</v>
      </c>
      <c r="B3" s="12" t="str">
        <f>'00 Value Source'!M1</f>
        <v>002: Volume at Start Boiling</v>
      </c>
      <c r="C3" s="12">
        <f>'00 Value Source'!L1</f>
        <v>82000000172</v>
      </c>
      <c r="D3" s="13" t="str">
        <f>'00 Value Source'!P1</f>
        <v>Volume wort in wortkettle</v>
      </c>
      <c r="F3" s="2">
        <v>2</v>
      </c>
      <c r="G3" s="3" t="s">
        <v>40</v>
      </c>
      <c r="H3" s="3">
        <v>82000000172</v>
      </c>
      <c r="I3" s="4" t="s">
        <v>43</v>
      </c>
      <c r="J3" s="45" t="s">
        <v>386</v>
      </c>
      <c r="K3" s="44" t="s">
        <v>384</v>
      </c>
      <c r="N3" s="11">
        <f>'00 Value Source'!H1</f>
        <v>2</v>
      </c>
      <c r="O3" s="12" t="str">
        <f>'00 Value Source'!F1</f>
        <v>DeltaT End</v>
      </c>
      <c r="P3" s="13" t="str">
        <f>'00 Value Source'!D1</f>
        <v>99RP276.536871169SUPPLVA</v>
      </c>
    </row>
    <row r="4" spans="1:16" x14ac:dyDescent="0.2">
      <c r="A4" s="11">
        <f>'00 Value Source'!J2</f>
        <v>3</v>
      </c>
      <c r="B4" s="12" t="str">
        <f>'00 Value Source'!M2</f>
        <v>003: Volume at End casting</v>
      </c>
      <c r="C4" s="12">
        <f>'00 Value Source'!L2</f>
        <v>82000000189</v>
      </c>
      <c r="D4" s="13" t="str">
        <f>'00 Value Source'!P2</f>
        <v>Volume Hot  wort end Boiling</v>
      </c>
      <c r="F4" s="2">
        <v>3</v>
      </c>
      <c r="G4" s="3" t="s">
        <v>46</v>
      </c>
      <c r="H4" s="3">
        <v>82000000189</v>
      </c>
      <c r="I4" s="4" t="s">
        <v>49</v>
      </c>
      <c r="J4" s="45" t="s">
        <v>387</v>
      </c>
      <c r="K4" s="44" t="s">
        <v>385</v>
      </c>
      <c r="N4" s="11">
        <f>'00 Value Source'!H2</f>
        <v>3</v>
      </c>
      <c r="O4" s="12" t="str">
        <f>'00 Value Source'!F2</f>
        <v>Alfa</v>
      </c>
      <c r="P4" s="13" t="str">
        <f>'00 Value Source'!D2</f>
        <v>99RP276.536871170SUPPLVA</v>
      </c>
    </row>
    <row r="5" spans="1:16" x14ac:dyDescent="0.2">
      <c r="A5" s="11">
        <f>'00 Value Source'!J3</f>
        <v>13</v>
      </c>
      <c r="B5" s="12" t="str">
        <f>'00 Value Source'!M3</f>
        <v>013: Extract loses</v>
      </c>
      <c r="C5" s="12">
        <f>'00 Value Source'!L3</f>
        <v>82000000244</v>
      </c>
      <c r="D5" s="13" t="str">
        <f>'00 Value Source'!P3</f>
        <v>Perdita di estratto totale  %</v>
      </c>
      <c r="F5" s="2">
        <v>13</v>
      </c>
      <c r="G5" s="3" t="s">
        <v>53</v>
      </c>
      <c r="H5" s="3">
        <v>82000000244</v>
      </c>
      <c r="I5" s="4" t="s">
        <v>56</v>
      </c>
      <c r="J5" s="45" t="s">
        <v>388</v>
      </c>
      <c r="K5" s="44" t="s">
        <v>393</v>
      </c>
      <c r="N5" s="11">
        <f>'00 Value Source'!H3</f>
        <v>13</v>
      </c>
      <c r="O5" s="12" t="str">
        <f>'00 Value Source'!F3</f>
        <v>PAAR channel number</v>
      </c>
      <c r="P5" s="13" t="str">
        <f>'00 Value Source'!D3</f>
        <v>99RP276.536871214SUPPLVA</v>
      </c>
    </row>
    <row r="6" spans="1:16" x14ac:dyDescent="0.2">
      <c r="A6" s="11">
        <f>'00 Value Source'!J4</f>
        <v>14</v>
      </c>
      <c r="B6" s="12" t="str">
        <f>'00 Value Source'!M4</f>
        <v>014: °P measured at Boiling start</v>
      </c>
      <c r="C6" s="12">
        <f>'00 Value Source'!L4</f>
        <v>82000000185</v>
      </c>
      <c r="D6" s="13" t="str">
        <f>'00 Value Source'!P4</f>
        <v>Plato start Boiling (°P)</v>
      </c>
      <c r="F6" s="2">
        <v>14</v>
      </c>
      <c r="G6" s="3" t="s">
        <v>60</v>
      </c>
      <c r="H6" s="3">
        <v>82000000185</v>
      </c>
      <c r="I6" s="4" t="s">
        <v>63</v>
      </c>
      <c r="J6" s="45" t="s">
        <v>389</v>
      </c>
      <c r="K6" s="44" t="s">
        <v>394</v>
      </c>
      <c r="N6" s="11">
        <f>'00 Value Source'!H4</f>
        <v>14</v>
      </c>
      <c r="O6" s="12" t="str">
        <f>'00 Value Source'!F4</f>
        <v>Hop Pellets Prerun quantiy of water</v>
      </c>
      <c r="P6" s="13" t="str">
        <f>'00 Value Source'!D4</f>
        <v>99RP276.536871433SUPPLVA</v>
      </c>
    </row>
    <row r="7" spans="1:16" x14ac:dyDescent="0.2">
      <c r="A7" s="11">
        <f>'00 Value Source'!J5</f>
        <v>19</v>
      </c>
      <c r="B7" s="12" t="str">
        <f>'00 Value Source'!M5</f>
        <v>019: Final extract</v>
      </c>
      <c r="C7" s="12">
        <f>'00 Value Source'!L5</f>
        <v>82000000247</v>
      </c>
      <c r="D7" s="13" t="str">
        <f>'00 Value Source'!P5</f>
        <v>Extract</v>
      </c>
      <c r="F7" s="2">
        <v>19</v>
      </c>
      <c r="G7" s="3" t="s">
        <v>67</v>
      </c>
      <c r="H7" s="3">
        <v>82000000247</v>
      </c>
      <c r="I7" s="4" t="s">
        <v>70</v>
      </c>
      <c r="J7" s="45" t="s">
        <v>390</v>
      </c>
      <c r="K7" s="44" t="s">
        <v>395</v>
      </c>
      <c r="N7" s="11">
        <f>'00 Value Source'!H5</f>
        <v>19</v>
      </c>
      <c r="O7" s="12" t="str">
        <f>'00 Value Source'!F5</f>
        <v>Thermal energy</v>
      </c>
      <c r="P7" s="13" t="str">
        <f>'00 Value Source'!D5</f>
        <v>99RP276.536871480SUPPLVA</v>
      </c>
    </row>
    <row r="8" spans="1:16" x14ac:dyDescent="0.2">
      <c r="A8" s="11">
        <f>'00 Value Source'!J6</f>
        <v>20</v>
      </c>
      <c r="B8" s="12" t="str">
        <f>'00 Value Source'!M6</f>
        <v>020: Yield at end of Boiling</v>
      </c>
      <c r="C8" s="12">
        <f>'00 Value Source'!L6</f>
        <v>82000000194</v>
      </c>
      <c r="D8" s="13" t="str">
        <f>'00 Value Source'!P6</f>
        <v>Yield Brewhouse (%)</v>
      </c>
      <c r="F8" s="2">
        <v>20</v>
      </c>
      <c r="G8" s="3" t="s">
        <v>74</v>
      </c>
      <c r="H8" s="3">
        <v>82000000194</v>
      </c>
      <c r="I8" s="4" t="s">
        <v>77</v>
      </c>
      <c r="J8" s="45" t="s">
        <v>391</v>
      </c>
      <c r="K8" s="44" t="s">
        <v>396</v>
      </c>
      <c r="N8" s="11">
        <f>'00 Value Source'!H6</f>
        <v>20</v>
      </c>
      <c r="O8" s="12" t="str">
        <f>'00 Value Source'!F6</f>
        <v>Raw material thrown</v>
      </c>
      <c r="P8" s="13" t="str">
        <f>'00 Value Source'!D6</f>
        <v>99RP276.536873716SUPPLVA</v>
      </c>
    </row>
    <row r="9" spans="1:16" x14ac:dyDescent="0.2">
      <c r="A9" s="11">
        <f>'00 Value Source'!J7</f>
        <v>38</v>
      </c>
      <c r="B9" s="12" t="str">
        <f>'00 Value Source'!M7</f>
        <v>038: Theoritical Energy setpoint</v>
      </c>
      <c r="C9" s="12">
        <f>'00 Value Source'!L7</f>
        <v>82000000196</v>
      </c>
      <c r="D9" s="13" t="str">
        <f>'00 Value Source'!P7</f>
        <v xml:space="preserve">Set Point Energia Calcolato </v>
      </c>
      <c r="F9" s="2">
        <v>38</v>
      </c>
      <c r="G9" s="3" t="s">
        <v>80</v>
      </c>
      <c r="H9" s="3">
        <v>82000000196</v>
      </c>
      <c r="I9" s="4" t="s">
        <v>83</v>
      </c>
      <c r="J9" s="45" t="s">
        <v>392</v>
      </c>
      <c r="K9" s="44" t="s">
        <v>397</v>
      </c>
      <c r="N9" s="11">
        <f>'00 Value Source'!H7</f>
        <v>38</v>
      </c>
      <c r="O9" s="12" t="str">
        <f>'00 Value Source'!F7</f>
        <v>Value38</v>
      </c>
      <c r="P9" s="13" t="str">
        <f>'00 Value Source'!D7</f>
        <v>99RP276.536873951SUPPLVA</v>
      </c>
    </row>
    <row r="10" spans="1:16" x14ac:dyDescent="0.2">
      <c r="A10" s="11">
        <f>'00 Value Source'!J8</f>
        <v>40</v>
      </c>
      <c r="B10" s="12" t="str">
        <f>'00 Value Source'!M8</f>
        <v>040: Final orig Gravity mass per vol %</v>
      </c>
      <c r="C10" s="12">
        <f>'00 Value Source'!L8</f>
        <v>82000000248</v>
      </c>
      <c r="D10" s="13" t="str">
        <f>'00 Value Source'!P8</f>
        <v>°%V end boiling</v>
      </c>
      <c r="F10" s="2">
        <v>40</v>
      </c>
      <c r="G10" s="3" t="s">
        <v>85</v>
      </c>
      <c r="H10" s="3">
        <v>82000000248</v>
      </c>
      <c r="I10" s="4" t="s">
        <v>88</v>
      </c>
      <c r="J10" s="45" t="s">
        <v>401</v>
      </c>
      <c r="K10" s="44" t="s">
        <v>398</v>
      </c>
      <c r="N10" s="11">
        <f>'00 Value Source'!H8</f>
        <v>40</v>
      </c>
      <c r="O10" s="12" t="str">
        <f>'00 Value Source'!F8</f>
        <v>Less boil - Initial density</v>
      </c>
      <c r="P10" s="13" t="str">
        <f>'00 Value Source'!D8</f>
        <v>99RP276.536874520SUPPLVA</v>
      </c>
    </row>
    <row r="11" spans="1:16" x14ac:dyDescent="0.2">
      <c r="A11" s="11">
        <f>'00 Value Source'!J9</f>
        <v>41</v>
      </c>
      <c r="B11" s="12" t="str">
        <f>'00 Value Source'!M9</f>
        <v>041: Malt Outtake Total Amount</v>
      </c>
      <c r="C11" s="12">
        <f>'00 Value Source'!L9</f>
        <v>82000000260</v>
      </c>
      <c r="D11" s="13" t="str">
        <f>'00 Value Source'!P9</f>
        <v>Malt total quantity</v>
      </c>
      <c r="F11" s="2">
        <v>41</v>
      </c>
      <c r="G11" s="3" t="s">
        <v>90</v>
      </c>
      <c r="H11" s="3">
        <v>82000000260</v>
      </c>
      <c r="I11" s="4" t="s">
        <v>93</v>
      </c>
      <c r="J11" s="45" t="s">
        <v>402</v>
      </c>
      <c r="K11" s="44" t="s">
        <v>399</v>
      </c>
      <c r="N11" s="11">
        <f>'00 Value Source'!H9</f>
        <v>41</v>
      </c>
      <c r="O11" s="12" t="str">
        <f>'00 Value Source'!F9</f>
        <v>MPDS5 Product</v>
      </c>
      <c r="P11" s="13" t="str">
        <f>'00 Value Source'!D9</f>
        <v>99RP276.536874521SUPPLVA</v>
      </c>
    </row>
    <row r="12" spans="1:16" x14ac:dyDescent="0.2">
      <c r="A12" s="11">
        <f>'00 Value Source'!J10</f>
        <v>47</v>
      </c>
      <c r="B12" s="12" t="str">
        <f>'00 Value Source'!M10</f>
        <v>047: Volume cold wort</v>
      </c>
      <c r="C12" s="12">
        <f>'00 Value Source'!L10</f>
        <v>82000000191</v>
      </c>
      <c r="D12" s="13" t="str">
        <f>'00 Value Source'!P10</f>
        <v>Volume cold wort end Boiling</v>
      </c>
      <c r="F12" s="2">
        <v>47</v>
      </c>
      <c r="G12" s="3" t="s">
        <v>94</v>
      </c>
      <c r="H12" s="3">
        <v>82000000191</v>
      </c>
      <c r="I12" s="4" t="s">
        <v>97</v>
      </c>
      <c r="J12" s="45" t="s">
        <v>403</v>
      </c>
      <c r="K12" s="44" t="s">
        <v>400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58</v>
      </c>
      <c r="B13" s="12" t="str">
        <f>'00 Value Source'!M11</f>
        <v>058: MES Avg temp inlet boiler</v>
      </c>
      <c r="C13" s="12">
        <f>'00 Value Source'!L11</f>
        <v>82000000199</v>
      </c>
      <c r="D13" s="13" t="str">
        <f>'00 Value Source'!P11</f>
        <v>Temperatura SHW ingresso bollitore (media nel passo)</v>
      </c>
      <c r="F13" s="2">
        <v>58</v>
      </c>
      <c r="G13" s="3" t="s">
        <v>98</v>
      </c>
      <c r="H13" s="3">
        <v>82000000199</v>
      </c>
      <c r="I13" s="4" t="s">
        <v>101</v>
      </c>
      <c r="J13" s="43">
        <v>58</v>
      </c>
      <c r="K13" s="44" t="s">
        <v>98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59</v>
      </c>
      <c r="B14" s="12" t="str">
        <f>'00 Value Source'!M12</f>
        <v>059: MES Avg temp outlet boiler</v>
      </c>
      <c r="C14" s="12">
        <f>'00 Value Source'!L12</f>
        <v>82000000202</v>
      </c>
      <c r="D14" s="13" t="str">
        <f>'00 Value Source'!P12</f>
        <v>Media Temperatura SHW uscita</v>
      </c>
      <c r="F14" s="2">
        <v>59</v>
      </c>
      <c r="G14" s="3" t="s">
        <v>102</v>
      </c>
      <c r="H14" s="3">
        <v>82000000202</v>
      </c>
      <c r="I14" s="4" t="s">
        <v>105</v>
      </c>
      <c r="J14" s="43">
        <v>59</v>
      </c>
      <c r="K14" s="44" t="s">
        <v>102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60</v>
      </c>
      <c r="B15" s="12" t="str">
        <f>'00 Value Source'!M13</f>
        <v>060: Man. colour wort</v>
      </c>
      <c r="C15" s="12">
        <f>'00 Value Source'!L13</f>
        <v>82000000193</v>
      </c>
      <c r="D15" s="13" t="str">
        <f>'00 Value Source'!P13</f>
        <v>Colour Wort</v>
      </c>
      <c r="F15" s="2">
        <v>60</v>
      </c>
      <c r="G15" s="3" t="s">
        <v>106</v>
      </c>
      <c r="H15" s="3">
        <v>82000000193</v>
      </c>
      <c r="I15" s="4" t="s">
        <v>109</v>
      </c>
      <c r="J15" s="43">
        <v>60</v>
      </c>
      <c r="K15" s="44" t="s">
        <v>106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61</v>
      </c>
      <c r="B16" s="12" t="str">
        <f>'00 Value Source'!M14</f>
        <v>061: Man. pH Wort After Boiling (pH)</v>
      </c>
      <c r="C16" s="12">
        <f>'00 Value Source'!L14</f>
        <v>82000000195</v>
      </c>
      <c r="D16" s="13" t="str">
        <f>'00 Value Source'!P14</f>
        <v>pH Wort After Boiling (pH)</v>
      </c>
      <c r="F16" s="2">
        <v>61</v>
      </c>
      <c r="G16" s="3" t="s">
        <v>110</v>
      </c>
      <c r="H16" s="3">
        <v>82000000195</v>
      </c>
      <c r="I16" s="4" t="s">
        <v>113</v>
      </c>
      <c r="J16" s="43">
        <v>61</v>
      </c>
      <c r="K16" s="44" t="s">
        <v>110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</v>
      </c>
      <c r="O17" s="12" t="str">
        <f>'00 Value Source'!F15</f>
        <v>DeltaT Start</v>
      </c>
      <c r="P17" s="13" t="str">
        <f>'00 Value Source'!D15</f>
        <v>99RP276.536871168SUPPLVA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4</v>
      </c>
      <c r="O18" s="12" t="str">
        <f>'00 Value Source'!F16</f>
        <v>Fan Start speed</v>
      </c>
      <c r="P18" s="13" t="str">
        <f>'00 Value Source'!D16</f>
        <v>99RP276.536871171SUPPLVA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5</v>
      </c>
      <c r="O19" s="12" t="str">
        <f>'00 Value Source'!F17</f>
        <v>Fan delta increase/decrease speed</v>
      </c>
      <c r="P19" s="13" t="str">
        <f>'00 Value Source'!D17</f>
        <v>99RP276.536871172SUPPLVA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6</v>
      </c>
      <c r="O20" s="12" t="str">
        <f>'00 Value Source'!F18</f>
        <v>Amount Hop IKE</v>
      </c>
      <c r="P20" s="13" t="str">
        <f>'00 Value Source'!D18</f>
        <v>99RP276.536871207SUPPLVA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7</v>
      </c>
      <c r="O21" s="12" t="str">
        <f>'00 Value Source'!F19</f>
        <v>Amount Hop Pellets Bitter</v>
      </c>
      <c r="P21" s="13" t="str">
        <f>'00 Value Source'!D19</f>
        <v>99RP276.536871208SUPPLVA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8</v>
      </c>
      <c r="O22" s="12" t="str">
        <f>'00 Value Source'!F20</f>
        <v>Amount Hop Pellets Aroma 1</v>
      </c>
      <c r="P22" s="13" t="str">
        <f>'00 Value Source'!D20</f>
        <v>99RP276.536871209SUPPLVA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9</v>
      </c>
      <c r="O23" s="12" t="str">
        <f>'00 Value Source'!F21</f>
        <v>Amount Hop Pellets Aroma 2</v>
      </c>
      <c r="P23" s="13" t="str">
        <f>'00 Value Source'!D21</f>
        <v>99RP276.536871210SUPPLVA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10</v>
      </c>
      <c r="O24" s="12" t="str">
        <f>'00 Value Source'!F22</f>
        <v>Amount Hop Extract</v>
      </c>
      <c r="P24" s="13" t="str">
        <f>'00 Value Source'!D22</f>
        <v>99RP276.536871211SUPPLVA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11</v>
      </c>
      <c r="O25" s="12" t="str">
        <f>'00 Value Source'!F23</f>
        <v>Amount CaCl2</v>
      </c>
      <c r="P25" s="13" t="str">
        <f>'00 Value Source'!D23</f>
        <v>99RP276.536871212SUPPLVA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12</v>
      </c>
      <c r="O26" s="12" t="str">
        <f>'00 Value Source'!F24</f>
        <v>Amount Water for a every kg Pellets</v>
      </c>
      <c r="P26" s="13" t="str">
        <f>'00 Value Source'!D24</f>
        <v>99RP276.536871213SUPPLVA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15</v>
      </c>
      <c r="O27" s="12" t="str">
        <f>'00 Value Source'!F25</f>
        <v>Hop Pellets Postrun quantiy of water</v>
      </c>
      <c r="P27" s="13" t="str">
        <f>'00 Value Source'!D25</f>
        <v>99RP276.536871434SUPPLVA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16</v>
      </c>
      <c r="O28" s="12" t="str">
        <f>'00 Value Source'!F26</f>
        <v>Hop Extract Preheating quantity of water</v>
      </c>
      <c r="P28" s="13" t="str">
        <f>'00 Value Source'!D26</f>
        <v>99RP276.536871454SUPPLVA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17</v>
      </c>
      <c r="O29" s="12" t="str">
        <f>'00 Value Source'!F27</f>
        <v>Hop Extract Line volume</v>
      </c>
      <c r="P29" s="13" t="str">
        <f>'00 Value Source'!D27</f>
        <v>99RP276.536871455SUPPLVA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18</v>
      </c>
      <c r="O30" s="12" t="str">
        <f>'00 Value Source'!F28</f>
        <v>Hop Extract Postrun quantity of water</v>
      </c>
      <c r="P30" s="13" t="str">
        <f>'00 Value Source'!D28</f>
        <v>99RP276.536871456SUPPLVA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21</v>
      </c>
      <c r="O31" s="12" t="str">
        <f>'00 Value Source'!F29</f>
        <v>Initial extract</v>
      </c>
      <c r="P31" s="13" t="str">
        <f>'00 Value Source'!D29</f>
        <v>99RP276.536873717SUPPLVA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22</v>
      </c>
      <c r="O32" s="12" t="str">
        <f>'00 Value Source'!F30</f>
        <v>Initial density</v>
      </c>
      <c r="P32" s="13" t="str">
        <f>'00 Value Source'!D30</f>
        <v>99RP276.536873718SUPPLVA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23</v>
      </c>
      <c r="O33" s="12" t="str">
        <f>'00 Value Source'!F31</f>
        <v>Final density</v>
      </c>
      <c r="P33" s="13" t="str">
        <f>'00 Value Source'!D31</f>
        <v>99RP276.536873719SUPPLVA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N34" s="11">
        <f>'00 Value Source'!H32</f>
        <v>24</v>
      </c>
      <c r="O34" s="12" t="str">
        <f>'00 Value Source'!F32</f>
        <v>Evaporation rate</v>
      </c>
      <c r="P34" s="13" t="str">
        <f>'00 Value Source'!D32</f>
        <v>99RP276.536873720SUPPLVA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N35" s="11">
        <f>'00 Value Source'!H33</f>
        <v>25</v>
      </c>
      <c r="O35" s="12" t="str">
        <f>'00 Value Source'!F33</f>
        <v>Final density per volume</v>
      </c>
      <c r="P35" s="13" t="str">
        <f>'00 Value Source'!D33</f>
        <v>99RP276.536873721SUPPLVA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N36" s="11">
        <f>'00 Value Source'!H34</f>
        <v>26</v>
      </c>
      <c r="O36" s="12" t="str">
        <f>'00 Value Source'!F34</f>
        <v>Final volume hot</v>
      </c>
      <c r="P36" s="13" t="str">
        <f>'00 Value Source'!D34</f>
        <v>99RP276.536873722SUPPLVA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N37" s="11">
        <f>'00 Value Source'!H35</f>
        <v>27</v>
      </c>
      <c r="O37" s="12" t="str">
        <f>'00 Value Source'!F35</f>
        <v>Final volume cold</v>
      </c>
      <c r="P37" s="13" t="str">
        <f>'00 Value Source'!D35</f>
        <v>99RP276.536873723SUPPLVA</v>
      </c>
    </row>
    <row r="38" spans="1:16" x14ac:dyDescent="0.2">
      <c r="A38" s="11" t="str">
        <f>'00 Value Source'!J36</f>
        <v>NULL</v>
      </c>
      <c r="B38" s="12" t="str">
        <f>'00 Value Source'!M36</f>
        <v>NULL</v>
      </c>
      <c r="C38" s="12" t="str">
        <f>'00 Value Source'!L36</f>
        <v>NULL</v>
      </c>
      <c r="D38" s="13" t="str">
        <f>'00 Value Source'!P36</f>
        <v>NULL</v>
      </c>
      <c r="N38" s="11">
        <f>'00 Value Source'!H36</f>
        <v>28</v>
      </c>
      <c r="O38" s="12" t="str">
        <f>'00 Value Source'!F36</f>
        <v>Final extract</v>
      </c>
      <c r="P38" s="13" t="str">
        <f>'00 Value Source'!D36</f>
        <v>99RP276.536873724SUPPLVA</v>
      </c>
    </row>
    <row r="39" spans="1:16" x14ac:dyDescent="0.2">
      <c r="A39" s="11" t="str">
        <f>'00 Value Source'!J37</f>
        <v>NULL</v>
      </c>
      <c r="B39" s="12" t="str">
        <f>'00 Value Source'!M37</f>
        <v>NULL</v>
      </c>
      <c r="C39" s="12" t="str">
        <f>'00 Value Source'!L37</f>
        <v>NULL</v>
      </c>
      <c r="D39" s="13" t="str">
        <f>'00 Value Source'!P37</f>
        <v>NULL</v>
      </c>
      <c r="N39" s="11">
        <f>'00 Value Source'!H37</f>
        <v>29</v>
      </c>
      <c r="O39" s="12" t="str">
        <f>'00 Value Source'!F37</f>
        <v>Raw material yield</v>
      </c>
      <c r="P39" s="13" t="str">
        <f>'00 Value Source'!D37</f>
        <v>99RP276.536873725SUPPLVA</v>
      </c>
    </row>
    <row r="40" spans="1:16" x14ac:dyDescent="0.2">
      <c r="A40" s="11" t="str">
        <f>'00 Value Source'!J38</f>
        <v>NULL</v>
      </c>
      <c r="B40" s="12" t="str">
        <f>'00 Value Source'!M38</f>
        <v>NULL</v>
      </c>
      <c r="C40" s="12" t="str">
        <f>'00 Value Source'!L38</f>
        <v>NULL</v>
      </c>
      <c r="D40" s="13" t="str">
        <f>'00 Value Source'!P38</f>
        <v>NULL</v>
      </c>
      <c r="N40" s="11">
        <f>'00 Value Source'!H38</f>
        <v>30</v>
      </c>
      <c r="O40" s="12" t="str">
        <f>'00 Value Source'!F38</f>
        <v>Brew mass balance</v>
      </c>
      <c r="P40" s="13" t="str">
        <f>'00 Value Source'!D38</f>
        <v>99RP276.536873726SUPPLVA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35</v>
      </c>
      <c r="O41" s="12" t="str">
        <f>'00 Value Source'!F39</f>
        <v>Cacl2 line volume</v>
      </c>
      <c r="P41" s="13" t="str">
        <f>'00 Value Source'!D39</f>
        <v>99RP276.536873923SUPPLVA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39</v>
      </c>
      <c r="O42" s="12" t="str">
        <f>'00 Value Source'!F40</f>
        <v>Batchnumber repair</v>
      </c>
      <c r="P42" s="13" t="str">
        <f>'00 Value Source'!D40</f>
        <v>99RP276.536874484SUPPLVA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42</v>
      </c>
      <c r="O43" s="12" t="str">
        <f>'00 Value Source'!F41</f>
        <v>Final volume</v>
      </c>
      <c r="P43" s="13" t="str">
        <f>'00 Value Source'!D41</f>
        <v>99RP276.536874560SUPPLVA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I1" zoomScale="110" zoomScaleNormal="110" workbookViewId="0">
      <selection activeCell="K3" sqref="K3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7" t="s">
        <v>14</v>
      </c>
      <c r="B1" s="48"/>
      <c r="C1" s="48"/>
      <c r="D1" s="49"/>
      <c r="F1" s="50" t="s">
        <v>9</v>
      </c>
      <c r="G1" s="51"/>
      <c r="H1" s="51"/>
      <c r="I1" s="52"/>
      <c r="J1" s="53" t="s">
        <v>15</v>
      </c>
      <c r="K1" s="54"/>
      <c r="L1" s="55"/>
      <c r="N1" s="56" t="s">
        <v>15</v>
      </c>
      <c r="O1" s="57"/>
      <c r="P1" s="58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9</v>
      </c>
      <c r="B3" s="12" t="str">
        <f>'00 Option Source'!M1</f>
        <v>009: 003: Use steam</v>
      </c>
      <c r="C3" s="12">
        <f>'00 Option Source'!L1</f>
        <v>82000000184</v>
      </c>
      <c r="D3" s="13" t="str">
        <f>'00 Option Source'!P1</f>
        <v>Cotta con vapore WK1</v>
      </c>
      <c r="F3" s="2">
        <v>9</v>
      </c>
      <c r="G3" s="3" t="s">
        <v>193</v>
      </c>
      <c r="H3" s="3">
        <v>82000000184</v>
      </c>
      <c r="I3" s="4" t="s">
        <v>196</v>
      </c>
      <c r="K3" s="44" t="s">
        <v>193</v>
      </c>
      <c r="N3" s="11" t="str">
        <f>'00 Option Source'!H1</f>
        <v>NULL</v>
      </c>
      <c r="O3" s="12" t="str">
        <f>'00 Option Source'!F1</f>
        <v>NULL</v>
      </c>
      <c r="P3" s="13" t="str">
        <f>'00 Option Source'!D1</f>
        <v>NULL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1</v>
      </c>
      <c r="O4" s="12" t="str">
        <f>'00 Option Source'!F2</f>
        <v>001: Select Boiling exp. dT</v>
      </c>
      <c r="P4" s="13" t="str">
        <f>'00 Option Source'!D2</f>
        <v>99RP276.6037SUPPLOP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2</v>
      </c>
      <c r="O5" s="12" t="str">
        <f>'00 Option Source'!F3</f>
        <v>002: Select Boiling fixed dT</v>
      </c>
      <c r="P5" s="13" t="str">
        <f>'00 Option Source'!D3</f>
        <v>99RP276.6038SUPPLOP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3</v>
      </c>
      <c r="O6" s="12" t="str">
        <f>'00 Option Source'!F4</f>
        <v>003: Select Automatic density control</v>
      </c>
      <c r="P6" s="13" t="str">
        <f>'00 Option Source'!D4</f>
        <v>99RP276.6126SUPPLOP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4</v>
      </c>
      <c r="O7" s="12" t="str">
        <f>'00 Option Source'!F5</f>
        <v>004: Select Manual density control</v>
      </c>
      <c r="P7" s="13" t="str">
        <f>'00 Option Source'!D5</f>
        <v>99RP276.6131SUPPLOP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5</v>
      </c>
      <c r="O8" s="12" t="str">
        <f>'00 Option Source'!F6</f>
        <v>005: Density manual: No selection</v>
      </c>
      <c r="P8" s="13" t="str">
        <f>'00 Option Source'!D6</f>
        <v>99RP276.6132SUPPLOP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6</v>
      </c>
      <c r="O9" s="12" t="str">
        <f>'00 Option Source'!F7</f>
        <v>006: Density manual: Transfer to WHP</v>
      </c>
      <c r="P9" s="13" t="str">
        <f>'00 Option Source'!D7</f>
        <v>99RP276.6133SUPPLOP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20</v>
      </c>
      <c r="O10" s="12" t="str">
        <f>'00 Option Source'!F8</f>
        <v>020: Less boil active</v>
      </c>
      <c r="P10" s="13" t="str">
        <f>'00 Option Source'!D8</f>
        <v>99RP276.7623SUPPLOP</v>
      </c>
    </row>
    <row r="11" spans="1:16" x14ac:dyDescent="0.2">
      <c r="A11" s="11" t="str">
        <f>'00 Option Source'!J9</f>
        <v>NULL</v>
      </c>
      <c r="B11" s="12" t="str">
        <f>'00 Option Source'!M9</f>
        <v>NULL</v>
      </c>
      <c r="C11" s="12" t="str">
        <f>'00 Option Source'!L9</f>
        <v>NULL</v>
      </c>
      <c r="D11" s="13" t="str">
        <f>'00 Option Source'!P9</f>
        <v>NULL</v>
      </c>
      <c r="N11" s="11">
        <f>'00 Option Source'!H9</f>
        <v>60</v>
      </c>
      <c r="O11" s="12" t="str">
        <f>'00 Option Source'!F9</f>
        <v>CIP active</v>
      </c>
      <c r="P11" s="13" t="str">
        <f>'00 Option Source'!D9</f>
        <v>99RP276.7408SUPPLOP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I1" zoomScale="110" zoomScaleNormal="110" workbookViewId="0">
      <selection activeCell="J4" sqref="J4:K6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7" t="s">
        <v>14</v>
      </c>
      <c r="B1" s="48"/>
      <c r="C1" s="48"/>
      <c r="D1" s="49"/>
      <c r="F1" s="50" t="s">
        <v>9</v>
      </c>
      <c r="G1" s="51"/>
      <c r="H1" s="51"/>
      <c r="I1" s="52"/>
      <c r="J1" s="53" t="s">
        <v>15</v>
      </c>
      <c r="K1" s="54"/>
      <c r="L1" s="55"/>
      <c r="N1" s="56" t="s">
        <v>15</v>
      </c>
      <c r="O1" s="57"/>
      <c r="P1" s="58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82000000192</v>
      </c>
      <c r="D3" s="13" t="str">
        <f>'00 Function Source'!P1</f>
        <v>Time Total Occupation - Wort copper</v>
      </c>
      <c r="F3" s="2">
        <v>1</v>
      </c>
      <c r="G3" s="3" t="s">
        <v>220</v>
      </c>
      <c r="H3" s="3">
        <v>82000000192</v>
      </c>
      <c r="I3" s="4" t="s">
        <v>223</v>
      </c>
      <c r="J3" s="2">
        <v>1</v>
      </c>
      <c r="K3" s="3" t="s">
        <v>19</v>
      </c>
      <c r="L3" s="4" t="s">
        <v>219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99RP276.1073741919SUPPLFX</v>
      </c>
    </row>
    <row r="4" spans="1:16" x14ac:dyDescent="0.2">
      <c r="A4" s="11">
        <f>'00 Function Source'!J2</f>
        <v>15</v>
      </c>
      <c r="B4" s="12" t="str">
        <f>'00 Function Source'!M2</f>
        <v>15: MES: Time casting</v>
      </c>
      <c r="C4" s="12">
        <f>'00 Function Source'!L2</f>
        <v>82000000187</v>
      </c>
      <c r="D4" s="13" t="str">
        <f>'00 Function Source'!P2</f>
        <v>Time Casting</v>
      </c>
      <c r="F4" s="2">
        <v>15</v>
      </c>
      <c r="G4" s="3" t="s">
        <v>227</v>
      </c>
      <c r="H4" s="3">
        <v>82000000187</v>
      </c>
      <c r="I4" s="4" t="s">
        <v>229</v>
      </c>
      <c r="J4" s="45" t="s">
        <v>383</v>
      </c>
      <c r="K4" s="44" t="s">
        <v>382</v>
      </c>
      <c r="N4" s="11">
        <f>'00 Function Source'!H2</f>
        <v>15</v>
      </c>
      <c r="O4" s="12" t="str">
        <f>'00 Function Source'!F2</f>
        <v>Delay time after high foam</v>
      </c>
      <c r="P4" s="13" t="str">
        <f>'00 Function Source'!D2</f>
        <v>99RP276.1073742416SUPPLFX</v>
      </c>
    </row>
    <row r="5" spans="1:16" x14ac:dyDescent="0.2">
      <c r="A5" s="11">
        <f>'00 Function Source'!J3</f>
        <v>22</v>
      </c>
      <c r="B5" s="12" t="str">
        <f>'00 Function Source'!M3</f>
        <v>22: Total SHW</v>
      </c>
      <c r="C5" s="12">
        <f>'00 Function Source'!L3</f>
        <v>82000000198</v>
      </c>
      <c r="D5" s="13" t="str">
        <f>'00 Function Source'!P3</f>
        <v>Totalizzazione SHW</v>
      </c>
      <c r="F5" s="2">
        <v>22</v>
      </c>
      <c r="G5" s="3" t="s">
        <v>230</v>
      </c>
      <c r="H5" s="3">
        <v>82000000198</v>
      </c>
      <c r="I5" s="4" t="s">
        <v>233</v>
      </c>
      <c r="K5" s="44" t="s">
        <v>230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>
        <f>'00 Function Source'!J4</f>
        <v>23</v>
      </c>
      <c r="B6" s="12" t="str">
        <f>'00 Function Source'!M4</f>
        <v>23: Total energy</v>
      </c>
      <c r="C6" s="12">
        <f>'00 Function Source'!L4</f>
        <v>82000000197</v>
      </c>
      <c r="D6" s="13" t="str">
        <f>'00 Function Source'!P4</f>
        <v>Totalizzazione Energia</v>
      </c>
      <c r="F6" s="2">
        <v>23</v>
      </c>
      <c r="G6" s="3" t="s">
        <v>234</v>
      </c>
      <c r="H6" s="3">
        <v>82000000197</v>
      </c>
      <c r="I6" s="4" t="s">
        <v>237</v>
      </c>
      <c r="K6" s="44" t="s">
        <v>234</v>
      </c>
      <c r="N6" s="11" t="str">
        <f>'00 Function Source'!H4</f>
        <v>NULL</v>
      </c>
      <c r="O6" s="12" t="str">
        <f>'00 Function Source'!F4</f>
        <v>NULL</v>
      </c>
      <c r="P6" s="13" t="str">
        <f>'00 Function Source'!D4</f>
        <v>NULL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2</v>
      </c>
      <c r="O7" s="12" t="str">
        <f>'00 Function Source'!F5</f>
        <v>Delay time start Pump</v>
      </c>
      <c r="P7" s="13" t="str">
        <f>'00 Function Source'!D5</f>
        <v>99RP276.1073741920SUPPLFX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4</v>
      </c>
      <c r="O8" s="12" t="str">
        <f>'00 Function Source'!F6</f>
        <v>Fan time increase/decrease speed</v>
      </c>
      <c r="P8" s="13" t="str">
        <f>'00 Function Source'!D6</f>
        <v>99RP276.1073742201SUPPLFX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5</v>
      </c>
      <c r="O9" s="12" t="str">
        <f>'00 Function Source'!F7</f>
        <v>Delay time Foam dedected</v>
      </c>
      <c r="P9" s="13" t="str">
        <f>'00 Function Source'!D7</f>
        <v>99RP276.1073742202SUPPLFX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6</v>
      </c>
      <c r="O10" s="12" t="str">
        <f>'00 Function Source'!F8</f>
        <v>Delay time Start Hop Pellets Aroma</v>
      </c>
      <c r="P10" s="13" t="str">
        <f>'00 Function Source'!D8</f>
        <v>99RP276.1073742203SUPPLFX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7</v>
      </c>
      <c r="O11" s="12" t="str">
        <f>'00 Function Source'!F9</f>
        <v>Time dosing acid</v>
      </c>
      <c r="P11" s="13" t="str">
        <f>'00 Function Source'!D9</f>
        <v>99RP276.1073742204SUPPLFX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8</v>
      </c>
      <c r="O12" s="12" t="str">
        <f>'00 Function Source'!F10</f>
        <v>Level empty</v>
      </c>
      <c r="P12" s="13" t="str">
        <f>'00 Function Source'!D10</f>
        <v>99RP276.1073742205SUPPLFX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9</v>
      </c>
      <c r="O13" s="12" t="str">
        <f>'00 Function Source'!F11</f>
        <v>Temp Start Hop Dosing IKE</v>
      </c>
      <c r="P13" s="13" t="str">
        <f>'00 Function Source'!D11</f>
        <v>99RP276.1073742208SUPPLFX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10</v>
      </c>
      <c r="O14" s="12" t="str">
        <f>'00 Function Source'!F12</f>
        <v>Temp Start Hop Pellets Preparation</v>
      </c>
      <c r="P14" s="13" t="str">
        <f>'00 Function Source'!D12</f>
        <v>99RP276.1073742212SUPPLFX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11</v>
      </c>
      <c r="O15" s="12" t="str">
        <f>'00 Function Source'!F13</f>
        <v>Temp Start Pellets Dosing</v>
      </c>
      <c r="P15" s="13" t="str">
        <f>'00 Function Source'!D13</f>
        <v>99RP276.1073742213SUPPLFX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12</v>
      </c>
      <c r="O16" s="12" t="str">
        <f>'00 Function Source'!F14</f>
        <v>Temp Start Hop Extract Dosing</v>
      </c>
      <c r="P16" s="13" t="str">
        <f>'00 Function Source'!D14</f>
        <v>99RP276.1073742214SUPPLFX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13</v>
      </c>
      <c r="O17" s="12" t="str">
        <f>'00 Function Source'!F15</f>
        <v>Temp Start CaCl2 Dosing</v>
      </c>
      <c r="P17" s="13" t="str">
        <f>'00 Function Source'!D15</f>
        <v>99RP276.1073742215SUPPLFX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14</v>
      </c>
      <c r="O18" s="12" t="str">
        <f>'00 Function Source'!F16</f>
        <v>Delay time PID</v>
      </c>
      <c r="P18" s="13" t="str">
        <f>'00 Function Source'!D16</f>
        <v>99RP276.1073742219SUPPLFX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N19" s="11">
        <f>'00 Function Source'!H17</f>
        <v>16</v>
      </c>
      <c r="O19" s="12" t="str">
        <f>'00 Function Source'!F17</f>
        <v>Delay time close Dearation valve</v>
      </c>
      <c r="P19" s="13" t="str">
        <f>'00 Function Source'!D17</f>
        <v>99RP276.1073742418SUPPLFX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N20" s="11">
        <f>'00 Function Source'!H18</f>
        <v>17</v>
      </c>
      <c r="O20" s="12" t="str">
        <f>'00 Function Source'!F18</f>
        <v>Flushing time density unit</v>
      </c>
      <c r="P20" s="13" t="str">
        <f>'00 Function Source'!D18</f>
        <v>99RP276.1073742420SUPPLFX</v>
      </c>
    </row>
    <row r="21" spans="1:16" x14ac:dyDescent="0.2">
      <c r="A21" s="11" t="str">
        <f>'00 Function Source'!J19</f>
        <v>NULL</v>
      </c>
      <c r="B21" s="12" t="str">
        <f>'00 Function Source'!M19</f>
        <v>NULL</v>
      </c>
      <c r="C21" s="12" t="str">
        <f>'00 Function Source'!L19</f>
        <v>NULL</v>
      </c>
      <c r="D21" s="13" t="str">
        <f>'00 Function Source'!P19</f>
        <v>NULL</v>
      </c>
      <c r="N21" s="11">
        <f>'00 Function Source'!H19</f>
        <v>30</v>
      </c>
      <c r="O21" s="12" t="str">
        <f>'00 Function Source'!F19</f>
        <v>Check time Sealing flow</v>
      </c>
      <c r="P21" s="13" t="str">
        <f>'00 Function Source'!D19</f>
        <v>99RP276.1073742383SUPPLFX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H1" zoomScale="110" zoomScaleNormal="110" workbookViewId="0">
      <selection activeCell="O20" sqref="O20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24.1640625" style="3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7" t="s">
        <v>14</v>
      </c>
      <c r="B1" s="48"/>
      <c r="C1" s="48"/>
      <c r="D1" s="48"/>
      <c r="E1" s="48"/>
      <c r="F1" s="49"/>
      <c r="H1" s="50" t="s">
        <v>9</v>
      </c>
      <c r="I1" s="51"/>
      <c r="J1" s="51"/>
      <c r="K1" s="51"/>
      <c r="L1" s="51"/>
      <c r="M1" s="52"/>
      <c r="N1" s="53" t="s">
        <v>15</v>
      </c>
      <c r="O1" s="54"/>
      <c r="P1" s="55"/>
      <c r="R1" s="56" t="s">
        <v>15</v>
      </c>
      <c r="S1" s="57"/>
      <c r="T1" s="58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4</v>
      </c>
      <c r="B3" s="12" t="str">
        <f>'00 Operation Source'!T1</f>
        <v>Heat to Boiling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82000000177</v>
      </c>
      <c r="F3" s="13" t="str">
        <f>'00 Operation Source'!U1</f>
        <v>Time heating to boiling</v>
      </c>
      <c r="H3" s="2">
        <v>4</v>
      </c>
      <c r="I3" s="3" t="s">
        <v>285</v>
      </c>
      <c r="J3" s="3">
        <v>1</v>
      </c>
      <c r="K3" s="3" t="s">
        <v>283</v>
      </c>
      <c r="L3" s="3">
        <v>82000000177</v>
      </c>
      <c r="M3" s="4" t="s">
        <v>286</v>
      </c>
      <c r="N3" s="2" t="s">
        <v>280</v>
      </c>
      <c r="O3" s="3" t="s">
        <v>283</v>
      </c>
      <c r="P3" s="4" t="s">
        <v>282</v>
      </c>
      <c r="R3" s="11" t="str">
        <f>'00 Operation Source'!C1</f>
        <v>303 - Heat to boil</v>
      </c>
      <c r="S3" s="12" t="str">
        <f>'00 Operation Source'!I1</f>
        <v>RunTime</v>
      </c>
      <c r="T3" s="13" t="str">
        <f>'00 Operation Source'!G1</f>
        <v>99RP276.2864:617RUNT</v>
      </c>
    </row>
    <row r="4" spans="1:20" x14ac:dyDescent="0.2">
      <c r="A4" s="11">
        <f>'00 Operation Source'!W2</f>
        <v>4</v>
      </c>
      <c r="B4" s="12" t="str">
        <f>'00 Operation Source'!T2</f>
        <v>Heat to Boiling</v>
      </c>
      <c r="C4" s="12">
        <f>'00 Operation Source'!M2</f>
        <v>1</v>
      </c>
      <c r="D4" s="12" t="str">
        <f>'00 Operation Source'!P2</f>
        <v>Report value 01</v>
      </c>
      <c r="E4" s="12">
        <f>'00 Operation Source'!O2</f>
        <v>82000000087</v>
      </c>
      <c r="F4" s="13" t="str">
        <f>'00 Operation Source'!U2</f>
        <v>Quantity Brewing Acid WK (Kg)</v>
      </c>
      <c r="H4" s="2">
        <v>4</v>
      </c>
      <c r="I4" s="3" t="s">
        <v>285</v>
      </c>
      <c r="J4" s="3">
        <v>1</v>
      </c>
      <c r="K4" s="3" t="s">
        <v>290</v>
      </c>
      <c r="L4" s="3">
        <v>82000000087</v>
      </c>
      <c r="M4" s="4" t="s">
        <v>291</v>
      </c>
      <c r="N4" s="2" t="s">
        <v>280</v>
      </c>
      <c r="O4" s="3" t="s">
        <v>290</v>
      </c>
      <c r="P4" s="4" t="s">
        <v>289</v>
      </c>
      <c r="R4" s="11" t="str">
        <f>'00 Operation Source'!C2</f>
        <v>303 - Heat to boil</v>
      </c>
      <c r="S4" s="12" t="str">
        <f>'00 Operation Source'!I2</f>
        <v>Report value 01</v>
      </c>
      <c r="T4" s="13" t="str">
        <f>'00 Operation Source'!G2</f>
        <v>99RP276.2864RV01</v>
      </c>
    </row>
    <row r="5" spans="1:20" x14ac:dyDescent="0.2">
      <c r="A5" s="11">
        <f>'00 Operation Source'!W3</f>
        <v>4</v>
      </c>
      <c r="B5" s="12" t="str">
        <f>'00 Operation Source'!T3</f>
        <v>Heat to Boiling</v>
      </c>
      <c r="C5" s="12">
        <f>'00 Operation Source'!M3</f>
        <v>2</v>
      </c>
      <c r="D5" s="12" t="str">
        <f>'00 Operation Source'!P3</f>
        <v>Report value 02</v>
      </c>
      <c r="E5" s="12">
        <f>'00 Operation Source'!O3</f>
        <v>82000012366</v>
      </c>
      <c r="F5" s="13" t="str">
        <f>'00 Operation Source'!U3</f>
        <v>HCl Material</v>
      </c>
      <c r="H5" s="2">
        <v>4</v>
      </c>
      <c r="I5" s="3" t="s">
        <v>285</v>
      </c>
      <c r="J5" s="3">
        <v>2</v>
      </c>
      <c r="K5" s="3" t="s">
        <v>294</v>
      </c>
      <c r="L5" s="3">
        <v>82000012366</v>
      </c>
      <c r="M5" s="4" t="s">
        <v>295</v>
      </c>
      <c r="N5" s="2" t="s">
        <v>280</v>
      </c>
      <c r="O5" s="3" t="s">
        <v>294</v>
      </c>
      <c r="P5" s="4" t="s">
        <v>293</v>
      </c>
      <c r="R5" s="11" t="str">
        <f>'00 Operation Source'!C3</f>
        <v>303 - Heat to boil</v>
      </c>
      <c r="S5" s="12" t="str">
        <f>'00 Operation Source'!I3</f>
        <v>Report value 02</v>
      </c>
      <c r="T5" s="13" t="str">
        <f>'00 Operation Source'!G3</f>
        <v>99RP276.2864RV02</v>
      </c>
    </row>
    <row r="6" spans="1:20" x14ac:dyDescent="0.2">
      <c r="A6" s="11">
        <f>'00 Operation Source'!W4</f>
        <v>4</v>
      </c>
      <c r="B6" s="12" t="str">
        <f>'00 Operation Source'!T4</f>
        <v>Heat to Boiling</v>
      </c>
      <c r="C6" s="12">
        <f>'00 Operation Source'!M4</f>
        <v>3</v>
      </c>
      <c r="D6" s="12" t="str">
        <f>'00 Operation Source'!P4</f>
        <v>Report value 03</v>
      </c>
      <c r="E6" s="12">
        <f>'00 Operation Source'!O4</f>
        <v>82000012363</v>
      </c>
      <c r="F6" s="13" t="str">
        <f>'00 Operation Source'!U4</f>
        <v>CaCl Amount</v>
      </c>
      <c r="H6" s="2">
        <v>4</v>
      </c>
      <c r="I6" s="3" t="s">
        <v>285</v>
      </c>
      <c r="J6" s="3">
        <v>3</v>
      </c>
      <c r="K6" s="3" t="s">
        <v>298</v>
      </c>
      <c r="L6" s="3">
        <v>82000012363</v>
      </c>
      <c r="M6" s="4" t="s">
        <v>299</v>
      </c>
      <c r="N6" s="2" t="s">
        <v>280</v>
      </c>
      <c r="O6" s="3" t="s">
        <v>298</v>
      </c>
      <c r="P6" s="4" t="s">
        <v>297</v>
      </c>
      <c r="R6" s="11" t="str">
        <f>'00 Operation Source'!C4</f>
        <v>303 - Heat to boil</v>
      </c>
      <c r="S6" s="12" t="str">
        <f>'00 Operation Source'!I4</f>
        <v>Report value 03</v>
      </c>
      <c r="T6" s="13" t="str">
        <f>'00 Operation Source'!G4</f>
        <v>99RP276.2864RV03</v>
      </c>
    </row>
    <row r="7" spans="1:20" x14ac:dyDescent="0.2">
      <c r="A7" s="11">
        <f>'00 Operation Source'!W5</f>
        <v>4</v>
      </c>
      <c r="B7" s="12" t="str">
        <f>'00 Operation Source'!T5</f>
        <v>Heat to Boiling</v>
      </c>
      <c r="C7" s="12">
        <f>'00 Operation Source'!M5</f>
        <v>4</v>
      </c>
      <c r="D7" s="12" t="str">
        <f>'00 Operation Source'!P5</f>
        <v>Report value 04</v>
      </c>
      <c r="E7" s="12">
        <f>'00 Operation Source'!O5</f>
        <v>82000012364</v>
      </c>
      <c r="F7" s="13" t="str">
        <f>'00 Operation Source'!U5</f>
        <v>CaCl Material</v>
      </c>
      <c r="H7" s="2">
        <v>4</v>
      </c>
      <c r="I7" s="3" t="s">
        <v>285</v>
      </c>
      <c r="J7" s="3">
        <v>4</v>
      </c>
      <c r="K7" s="3" t="s">
        <v>302</v>
      </c>
      <c r="L7" s="3">
        <v>82000012364</v>
      </c>
      <c r="M7" s="4" t="s">
        <v>303</v>
      </c>
      <c r="N7" s="2" t="s">
        <v>280</v>
      </c>
      <c r="O7" s="3" t="s">
        <v>302</v>
      </c>
      <c r="P7" s="4" t="s">
        <v>301</v>
      </c>
      <c r="R7" s="11" t="str">
        <f>'00 Operation Source'!C5</f>
        <v>303 - Heat to boil</v>
      </c>
      <c r="S7" s="12" t="str">
        <f>'00 Operation Source'!I5</f>
        <v>Report value 04</v>
      </c>
      <c r="T7" s="13" t="str">
        <f>'00 Operation Source'!G5</f>
        <v>99RP276.2864RV04</v>
      </c>
    </row>
    <row r="8" spans="1:20" x14ac:dyDescent="0.2">
      <c r="A8" s="11">
        <f>'00 Operation Source'!W6</f>
        <v>4</v>
      </c>
      <c r="B8" s="12" t="str">
        <f>'00 Operation Source'!T6</f>
        <v>Heat to Boiling</v>
      </c>
      <c r="C8" s="12">
        <f>'00 Operation Source'!M6</f>
        <v>5</v>
      </c>
      <c r="D8" s="12" t="str">
        <f>'00 Operation Source'!P6</f>
        <v>Report value 05</v>
      </c>
      <c r="E8" s="12">
        <f>'00 Operation Source'!O6</f>
        <v>82000012361</v>
      </c>
      <c r="F8" s="13" t="str">
        <f>'00 Operation Source'!U6</f>
        <v>Hop extract amount</v>
      </c>
      <c r="H8" s="2">
        <v>4</v>
      </c>
      <c r="I8" s="3" t="s">
        <v>285</v>
      </c>
      <c r="J8" s="3">
        <v>5</v>
      </c>
      <c r="K8" s="3" t="s">
        <v>306</v>
      </c>
      <c r="L8" s="3">
        <v>82000012361</v>
      </c>
      <c r="M8" s="4" t="s">
        <v>307</v>
      </c>
      <c r="N8" s="2" t="s">
        <v>280</v>
      </c>
      <c r="O8" s="3" t="s">
        <v>306</v>
      </c>
      <c r="P8" s="4" t="s">
        <v>305</v>
      </c>
      <c r="R8" s="11" t="str">
        <f>'00 Operation Source'!C6</f>
        <v>303 - Heat to boil</v>
      </c>
      <c r="S8" s="12" t="str">
        <f>'00 Operation Source'!I6</f>
        <v>Report value 05</v>
      </c>
      <c r="T8" s="13" t="str">
        <f>'00 Operation Source'!G6</f>
        <v>99RP276.2864RV05</v>
      </c>
    </row>
    <row r="9" spans="1:20" x14ac:dyDescent="0.2">
      <c r="A9" s="11">
        <f>'00 Operation Source'!W7</f>
        <v>4</v>
      </c>
      <c r="B9" s="12" t="str">
        <f>'00 Operation Source'!T7</f>
        <v>Heat to Boiling</v>
      </c>
      <c r="C9" s="12">
        <f>'00 Operation Source'!M7</f>
        <v>6</v>
      </c>
      <c r="D9" s="12" t="str">
        <f>'00 Operation Source'!P7</f>
        <v>Report value 06</v>
      </c>
      <c r="E9" s="12">
        <f>'00 Operation Source'!O7</f>
        <v>82000012360</v>
      </c>
      <c r="F9" s="13" t="str">
        <f>'00 Operation Source'!U7</f>
        <v>Hop extract type</v>
      </c>
      <c r="H9" s="2">
        <v>4</v>
      </c>
      <c r="I9" s="3" t="s">
        <v>285</v>
      </c>
      <c r="J9" s="3">
        <v>6</v>
      </c>
      <c r="K9" s="3" t="s">
        <v>310</v>
      </c>
      <c r="L9" s="3">
        <v>82000012360</v>
      </c>
      <c r="M9" s="4" t="s">
        <v>311</v>
      </c>
      <c r="N9" s="2" t="s">
        <v>280</v>
      </c>
      <c r="O9" s="3" t="s">
        <v>310</v>
      </c>
      <c r="P9" s="4" t="s">
        <v>309</v>
      </c>
      <c r="R9" s="11" t="str">
        <f>'00 Operation Source'!C7</f>
        <v>303 - Heat to boil</v>
      </c>
      <c r="S9" s="12" t="str">
        <f>'00 Operation Source'!I7</f>
        <v>Report value 06</v>
      </c>
      <c r="T9" s="13" t="str">
        <f>'00 Operation Source'!G7</f>
        <v>99RP276.2864RV06</v>
      </c>
    </row>
    <row r="10" spans="1:20" x14ac:dyDescent="0.2">
      <c r="A10" s="11">
        <f>'00 Operation Source'!W8</f>
        <v>4</v>
      </c>
      <c r="B10" s="12" t="str">
        <f>'00 Operation Source'!T8</f>
        <v>Heat to Boiling</v>
      </c>
      <c r="C10" s="12">
        <f>'00 Operation Source'!M8</f>
        <v>7</v>
      </c>
      <c r="D10" s="12" t="str">
        <f>'00 Operation Source'!P8</f>
        <v>Report value 07</v>
      </c>
      <c r="E10" s="12">
        <f>'00 Operation Source'!O8</f>
        <v>82000012362</v>
      </c>
      <c r="F10" s="13" t="str">
        <f>'00 Operation Source'!U8</f>
        <v>Hop pellet amount 1</v>
      </c>
      <c r="H10" s="2">
        <v>4</v>
      </c>
      <c r="I10" s="3" t="s">
        <v>285</v>
      </c>
      <c r="J10" s="3">
        <v>7</v>
      </c>
      <c r="K10" s="3" t="s">
        <v>314</v>
      </c>
      <c r="L10" s="3">
        <v>82000012362</v>
      </c>
      <c r="M10" s="4" t="s">
        <v>315</v>
      </c>
      <c r="N10" s="2" t="s">
        <v>280</v>
      </c>
      <c r="O10" s="3" t="s">
        <v>314</v>
      </c>
      <c r="P10" s="4" t="s">
        <v>313</v>
      </c>
      <c r="R10" s="11" t="str">
        <f>'00 Operation Source'!C8</f>
        <v>303 - Heat to boil</v>
      </c>
      <c r="S10" s="12" t="str">
        <f>'00 Operation Source'!I8</f>
        <v>Report value 07</v>
      </c>
      <c r="T10" s="13" t="str">
        <f>'00 Operation Source'!G8</f>
        <v>99RP276.2864RV07</v>
      </c>
    </row>
    <row r="11" spans="1:20" x14ac:dyDescent="0.2">
      <c r="A11" s="11">
        <f>'00 Operation Source'!W9</f>
        <v>4</v>
      </c>
      <c r="B11" s="12" t="str">
        <f>'00 Operation Source'!T9</f>
        <v>Heat to Boiling</v>
      </c>
      <c r="C11" s="12">
        <f>'00 Operation Source'!M9</f>
        <v>8</v>
      </c>
      <c r="D11" s="12" t="str">
        <f>'00 Operation Source'!P9</f>
        <v>Report value 08</v>
      </c>
      <c r="E11" s="12">
        <f>'00 Operation Source'!O9</f>
        <v>82000012359</v>
      </c>
      <c r="F11" s="13" t="str">
        <f>'00 Operation Source'!U9</f>
        <v>Hop pellet type 1</v>
      </c>
      <c r="H11" s="2">
        <v>4</v>
      </c>
      <c r="I11" s="3" t="s">
        <v>285</v>
      </c>
      <c r="J11" s="3">
        <v>8</v>
      </c>
      <c r="K11" s="3" t="s">
        <v>318</v>
      </c>
      <c r="L11" s="3">
        <v>82000012359</v>
      </c>
      <c r="M11" s="4" t="s">
        <v>319</v>
      </c>
      <c r="N11" s="2" t="s">
        <v>280</v>
      </c>
      <c r="O11" s="3" t="s">
        <v>318</v>
      </c>
      <c r="P11" s="4" t="s">
        <v>317</v>
      </c>
      <c r="R11" s="11" t="str">
        <f>'00 Operation Source'!C9</f>
        <v>303 - Heat to boil</v>
      </c>
      <c r="S11" s="12" t="str">
        <f>'00 Operation Source'!I9</f>
        <v>Report value 08</v>
      </c>
      <c r="T11" s="13" t="str">
        <f>'00 Operation Source'!G9</f>
        <v>99RP276.2864RV08</v>
      </c>
    </row>
    <row r="12" spans="1:20" x14ac:dyDescent="0.2">
      <c r="A12" s="11">
        <f>'00 Operation Source'!W10</f>
        <v>5</v>
      </c>
      <c r="B12" s="12" t="str">
        <f>'00 Operation Source'!T10</f>
        <v>Boiling</v>
      </c>
      <c r="C12" s="12">
        <f>'00 Operation Source'!M10</f>
        <v>1</v>
      </c>
      <c r="D12" s="12" t="str">
        <f>'00 Operation Source'!P10</f>
        <v>Boiling time</v>
      </c>
      <c r="E12" s="12">
        <f>'00 Operation Source'!O10</f>
        <v>82000000186</v>
      </c>
      <c r="F12" s="13" t="str">
        <f>'00 Operation Source'!U10</f>
        <v>Time Boiling</v>
      </c>
      <c r="H12" s="2">
        <v>5</v>
      </c>
      <c r="I12" s="3" t="s">
        <v>334</v>
      </c>
      <c r="J12" s="3">
        <v>1</v>
      </c>
      <c r="K12" s="3" t="s">
        <v>332</v>
      </c>
      <c r="L12" s="3">
        <v>82000000186</v>
      </c>
      <c r="M12" s="4" t="s">
        <v>335</v>
      </c>
      <c r="N12" s="2" t="s">
        <v>329</v>
      </c>
      <c r="O12" s="3" t="s">
        <v>332</v>
      </c>
      <c r="P12" s="4" t="s">
        <v>330</v>
      </c>
      <c r="R12" s="11" t="str">
        <f>'00 Operation Source'!C10</f>
        <v>304 - Boiling</v>
      </c>
      <c r="S12" s="12" t="str">
        <f>'00 Operation Source'!I10</f>
        <v>Boiling time</v>
      </c>
      <c r="T12" s="13" t="str">
        <f>'00 Operation Source'!G10</f>
        <v>99RP276.2865:619VCM</v>
      </c>
    </row>
    <row r="13" spans="1:20" x14ac:dyDescent="0.2">
      <c r="A13" s="11">
        <f>'00 Operation Source'!W11</f>
        <v>5</v>
      </c>
      <c r="B13" s="12" t="str">
        <f>'00 Operation Source'!T11</f>
        <v>Boiling</v>
      </c>
      <c r="C13" s="12">
        <f>'00 Operation Source'!M11</f>
        <v>7</v>
      </c>
      <c r="D13" s="12" t="str">
        <f>'00 Operation Source'!P11</f>
        <v>Density</v>
      </c>
      <c r="E13" s="12">
        <f>'00 Operation Source'!O11</f>
        <v>82000000188</v>
      </c>
      <c r="F13" s="13" t="str">
        <f>'00 Operation Source'!U11</f>
        <v>Plato end Boiling (°P)</v>
      </c>
      <c r="H13" s="2">
        <v>5</v>
      </c>
      <c r="I13" s="3" t="s">
        <v>334</v>
      </c>
      <c r="J13" s="3">
        <v>7</v>
      </c>
      <c r="K13" s="3" t="s">
        <v>337</v>
      </c>
      <c r="L13" s="3">
        <v>82000000188</v>
      </c>
      <c r="M13" s="4" t="s">
        <v>338</v>
      </c>
      <c r="N13" s="2" t="s">
        <v>329</v>
      </c>
      <c r="O13" s="3" t="s">
        <v>337</v>
      </c>
      <c r="P13" s="46" t="s">
        <v>404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5</v>
      </c>
      <c r="B14" s="12" t="str">
        <f>'00 Operation Source'!T12</f>
        <v>Boiling</v>
      </c>
      <c r="C14" s="12">
        <f>'00 Operation Source'!M12</f>
        <v>11</v>
      </c>
      <c r="D14" s="12" t="str">
        <f>'00 Operation Source'!P12</f>
        <v>Evapouration Factor</v>
      </c>
      <c r="E14" s="12">
        <f>'00 Operation Source'!O12</f>
        <v>82000000190</v>
      </c>
      <c r="F14" s="13" t="str">
        <f>'00 Operation Source'!U12</f>
        <v>Evaporation Rate (%)</v>
      </c>
      <c r="H14" s="2">
        <v>5</v>
      </c>
      <c r="I14" s="3" t="s">
        <v>334</v>
      </c>
      <c r="J14" s="3">
        <v>11</v>
      </c>
      <c r="K14" s="3" t="s">
        <v>341</v>
      </c>
      <c r="L14" s="3">
        <v>82000000190</v>
      </c>
      <c r="M14" s="4" t="s">
        <v>342</v>
      </c>
      <c r="O14" s="44" t="s">
        <v>341</v>
      </c>
      <c r="R14" s="11" t="str">
        <f>'00 Operation Source'!C12</f>
        <v>304 - Boiling</v>
      </c>
      <c r="S14" s="12" t="str">
        <f>'00 Operation Source'!I12</f>
        <v>Minimum Temperature fan control</v>
      </c>
      <c r="T14" s="13" t="str">
        <f>'00 Operation Source'!G12</f>
        <v>99RP276.2865:1552VCM</v>
      </c>
    </row>
    <row r="15" spans="1:20" x14ac:dyDescent="0.2">
      <c r="A15" s="11">
        <f>'00 Operation Source'!W13</f>
        <v>5</v>
      </c>
      <c r="B15" s="12" t="str">
        <f>'00 Operation Source'!T13</f>
        <v>Boiling</v>
      </c>
      <c r="C15" s="12">
        <f>'00 Operation Source'!M13</f>
        <v>15</v>
      </c>
      <c r="D15" s="12" t="str">
        <f>'00 Operation Source'!P13</f>
        <v>Energy</v>
      </c>
      <c r="E15" s="12">
        <f>'00 Operation Source'!O13</f>
        <v>82000012386</v>
      </c>
      <c r="F15" s="13" t="str">
        <f>'00 Operation Source'!U13</f>
        <v>01-06-WK-25</v>
      </c>
      <c r="H15" s="2">
        <v>5</v>
      </c>
      <c r="I15" s="3" t="s">
        <v>334</v>
      </c>
      <c r="J15" s="3">
        <v>15</v>
      </c>
      <c r="K15" s="3" t="s">
        <v>344</v>
      </c>
      <c r="L15" s="3">
        <v>82000012386</v>
      </c>
      <c r="M15" s="4" t="s">
        <v>346</v>
      </c>
      <c r="N15" s="2" t="s">
        <v>329</v>
      </c>
      <c r="O15" s="3" t="s">
        <v>406</v>
      </c>
      <c r="P15" s="4" t="s">
        <v>405</v>
      </c>
      <c r="R15" s="11" t="str">
        <f>'00 Operation Source'!C13</f>
        <v>NULL</v>
      </c>
      <c r="S15" s="12" t="str">
        <f>'00 Operation Source'!I13</f>
        <v>NULL</v>
      </c>
      <c r="T15" s="13" t="str">
        <f>'00 Operation Source'!G13</f>
        <v>NULL</v>
      </c>
    </row>
    <row r="16" spans="1:20" x14ac:dyDescent="0.2">
      <c r="A16" s="11">
        <f>'00 Operation Source'!W14</f>
        <v>5</v>
      </c>
      <c r="B16" s="12" t="str">
        <f>'00 Operation Source'!T14</f>
        <v>Boiling</v>
      </c>
      <c r="C16" s="12">
        <f>'00 Operation Source'!M14</f>
        <v>1</v>
      </c>
      <c r="D16" s="12" t="str">
        <f>'00 Operation Source'!P14</f>
        <v>Report value 01</v>
      </c>
      <c r="E16" s="12">
        <f>'00 Operation Source'!O14</f>
        <v>82000000087</v>
      </c>
      <c r="F16" s="13" t="str">
        <f>'00 Operation Source'!U14</f>
        <v>Quantity Brewing Acid WK (Kg)</v>
      </c>
      <c r="H16" s="2">
        <v>5</v>
      </c>
      <c r="I16" s="3" t="s">
        <v>334</v>
      </c>
      <c r="J16" s="3">
        <v>1</v>
      </c>
      <c r="K16" s="3" t="s">
        <v>290</v>
      </c>
      <c r="L16" s="3">
        <v>82000000087</v>
      </c>
      <c r="M16" s="4" t="s">
        <v>291</v>
      </c>
      <c r="N16" s="2" t="s">
        <v>329</v>
      </c>
      <c r="O16" s="3" t="s">
        <v>290</v>
      </c>
      <c r="P16" s="4" t="s">
        <v>348</v>
      </c>
      <c r="R16" s="11" t="str">
        <f>'00 Operation Source'!C14</f>
        <v>304 - Boiling</v>
      </c>
      <c r="S16" s="12" t="str">
        <f>'00 Operation Source'!I14</f>
        <v>Report value 01</v>
      </c>
      <c r="T16" s="13" t="str">
        <f>'00 Operation Source'!G14</f>
        <v>99RP276.2865RV01</v>
      </c>
    </row>
    <row r="17" spans="1:20" x14ac:dyDescent="0.2">
      <c r="A17" s="11">
        <f>'00 Operation Source'!W15</f>
        <v>5</v>
      </c>
      <c r="B17" s="12" t="str">
        <f>'00 Operation Source'!T15</f>
        <v>Boiling</v>
      </c>
      <c r="C17" s="12">
        <f>'00 Operation Source'!M15</f>
        <v>2</v>
      </c>
      <c r="D17" s="12" t="str">
        <f>'00 Operation Source'!P15</f>
        <v>Report value 02</v>
      </c>
      <c r="E17" s="12">
        <f>'00 Operation Source'!O15</f>
        <v>82000012366</v>
      </c>
      <c r="F17" s="13" t="str">
        <f>'00 Operation Source'!U15</f>
        <v>HCl Material</v>
      </c>
      <c r="H17" s="2">
        <v>5</v>
      </c>
      <c r="I17" s="3" t="s">
        <v>334</v>
      </c>
      <c r="J17" s="3">
        <v>2</v>
      </c>
      <c r="K17" s="3" t="s">
        <v>294</v>
      </c>
      <c r="L17" s="3">
        <v>82000012366</v>
      </c>
      <c r="M17" s="4" t="s">
        <v>295</v>
      </c>
      <c r="N17" s="2" t="s">
        <v>329</v>
      </c>
      <c r="O17" s="3" t="s">
        <v>294</v>
      </c>
      <c r="P17" s="4" t="s">
        <v>350</v>
      </c>
      <c r="R17" s="11" t="str">
        <f>'00 Operation Source'!C15</f>
        <v>304 - Boiling</v>
      </c>
      <c r="S17" s="12" t="str">
        <f>'00 Operation Source'!I15</f>
        <v>Report value 02</v>
      </c>
      <c r="T17" s="13" t="str">
        <f>'00 Operation Source'!G15</f>
        <v>99RP276.2865RV02</v>
      </c>
    </row>
    <row r="18" spans="1:20" x14ac:dyDescent="0.2">
      <c r="A18" s="11">
        <f>'00 Operation Source'!W16</f>
        <v>5</v>
      </c>
      <c r="B18" s="12" t="str">
        <f>'00 Operation Source'!T16</f>
        <v>Boiling</v>
      </c>
      <c r="C18" s="12">
        <f>'00 Operation Source'!M16</f>
        <v>3</v>
      </c>
      <c r="D18" s="12" t="str">
        <f>'00 Operation Source'!P16</f>
        <v>Report value 03</v>
      </c>
      <c r="E18" s="12">
        <f>'00 Operation Source'!O16</f>
        <v>82000012363</v>
      </c>
      <c r="F18" s="13" t="str">
        <f>'00 Operation Source'!U16</f>
        <v>CaCl Amount</v>
      </c>
      <c r="H18" s="2">
        <v>5</v>
      </c>
      <c r="I18" s="3" t="s">
        <v>334</v>
      </c>
      <c r="J18" s="3">
        <v>3</v>
      </c>
      <c r="K18" s="3" t="s">
        <v>298</v>
      </c>
      <c r="L18" s="3">
        <v>82000012363</v>
      </c>
      <c r="M18" s="4" t="s">
        <v>299</v>
      </c>
      <c r="N18" s="2" t="s">
        <v>329</v>
      </c>
      <c r="O18" s="3" t="s">
        <v>298</v>
      </c>
      <c r="P18" s="4" t="s">
        <v>352</v>
      </c>
      <c r="R18" s="11" t="str">
        <f>'00 Operation Source'!C16</f>
        <v>304 - Boiling</v>
      </c>
      <c r="S18" s="12" t="str">
        <f>'00 Operation Source'!I16</f>
        <v>Report value 03</v>
      </c>
      <c r="T18" s="13" t="str">
        <f>'00 Operation Source'!G16</f>
        <v>99RP276.2865RV03</v>
      </c>
    </row>
    <row r="19" spans="1:20" x14ac:dyDescent="0.2">
      <c r="A19" s="11">
        <f>'00 Operation Source'!W17</f>
        <v>5</v>
      </c>
      <c r="B19" s="12" t="str">
        <f>'00 Operation Source'!T17</f>
        <v>Boiling</v>
      </c>
      <c r="C19" s="12">
        <f>'00 Operation Source'!M17</f>
        <v>4</v>
      </c>
      <c r="D19" s="12" t="str">
        <f>'00 Operation Source'!P17</f>
        <v>Report value 04</v>
      </c>
      <c r="E19" s="12">
        <f>'00 Operation Source'!O17</f>
        <v>82000012364</v>
      </c>
      <c r="F19" s="13" t="str">
        <f>'00 Operation Source'!U17</f>
        <v>CaCl Material</v>
      </c>
      <c r="H19" s="2">
        <v>5</v>
      </c>
      <c r="I19" s="3" t="s">
        <v>334</v>
      </c>
      <c r="J19" s="3">
        <v>4</v>
      </c>
      <c r="K19" s="3" t="s">
        <v>302</v>
      </c>
      <c r="L19" s="3">
        <v>82000012364</v>
      </c>
      <c r="M19" s="4" t="s">
        <v>303</v>
      </c>
      <c r="N19" s="2" t="s">
        <v>329</v>
      </c>
      <c r="O19" s="3" t="s">
        <v>302</v>
      </c>
      <c r="P19" s="4" t="s">
        <v>354</v>
      </c>
      <c r="R19" s="11" t="str">
        <f>'00 Operation Source'!C17</f>
        <v>304 - Boiling</v>
      </c>
      <c r="S19" s="12" t="str">
        <f>'00 Operation Source'!I17</f>
        <v>Report value 04</v>
      </c>
      <c r="T19" s="13" t="str">
        <f>'00 Operation Source'!G17</f>
        <v>99RP276.2865RV04</v>
      </c>
    </row>
    <row r="20" spans="1:20" x14ac:dyDescent="0.2">
      <c r="A20" s="11">
        <f>'00 Operation Source'!W18</f>
        <v>5</v>
      </c>
      <c r="B20" s="12" t="str">
        <f>'00 Operation Source'!T18</f>
        <v>Boiling</v>
      </c>
      <c r="C20" s="12">
        <f>'00 Operation Source'!M18</f>
        <v>5</v>
      </c>
      <c r="D20" s="12" t="str">
        <f>'00 Operation Source'!P18</f>
        <v>Report value 05</v>
      </c>
      <c r="E20" s="12">
        <f>'00 Operation Source'!O18</f>
        <v>82000012361</v>
      </c>
      <c r="F20" s="13" t="str">
        <f>'00 Operation Source'!U18</f>
        <v>Hop extract amount</v>
      </c>
      <c r="H20" s="2">
        <v>5</v>
      </c>
      <c r="I20" s="3" t="s">
        <v>334</v>
      </c>
      <c r="J20" s="3">
        <v>5</v>
      </c>
      <c r="K20" s="3" t="s">
        <v>306</v>
      </c>
      <c r="L20" s="3">
        <v>82000012361</v>
      </c>
      <c r="M20" s="4" t="s">
        <v>307</v>
      </c>
      <c r="N20" s="2" t="s">
        <v>329</v>
      </c>
      <c r="O20" s="3" t="s">
        <v>306</v>
      </c>
      <c r="P20" s="4" t="s">
        <v>356</v>
      </c>
      <c r="R20" s="11" t="str">
        <f>'00 Operation Source'!C18</f>
        <v>304 - Boiling</v>
      </c>
      <c r="S20" s="12" t="str">
        <f>'00 Operation Source'!I18</f>
        <v>Report value 05</v>
      </c>
      <c r="T20" s="13" t="str">
        <f>'00 Operation Source'!G18</f>
        <v>99RP276.2865RV05</v>
      </c>
    </row>
    <row r="21" spans="1:20" x14ac:dyDescent="0.2">
      <c r="A21" s="11">
        <f>'00 Operation Source'!W19</f>
        <v>5</v>
      </c>
      <c r="B21" s="12" t="str">
        <f>'00 Operation Source'!T19</f>
        <v>Boiling</v>
      </c>
      <c r="C21" s="12">
        <f>'00 Operation Source'!M19</f>
        <v>6</v>
      </c>
      <c r="D21" s="12" t="str">
        <f>'00 Operation Source'!P19</f>
        <v>Report value 06</v>
      </c>
      <c r="E21" s="12">
        <f>'00 Operation Source'!O19</f>
        <v>82000012360</v>
      </c>
      <c r="F21" s="13" t="str">
        <f>'00 Operation Source'!U19</f>
        <v>Hop extract type</v>
      </c>
      <c r="H21" s="2">
        <v>5</v>
      </c>
      <c r="I21" s="3" t="s">
        <v>334</v>
      </c>
      <c r="J21" s="3">
        <v>6</v>
      </c>
      <c r="K21" s="3" t="s">
        <v>310</v>
      </c>
      <c r="L21" s="3">
        <v>82000012360</v>
      </c>
      <c r="M21" s="4" t="s">
        <v>311</v>
      </c>
      <c r="N21" s="2" t="s">
        <v>329</v>
      </c>
      <c r="O21" s="3" t="s">
        <v>310</v>
      </c>
      <c r="P21" s="4" t="s">
        <v>358</v>
      </c>
      <c r="R21" s="11" t="str">
        <f>'00 Operation Source'!C19</f>
        <v>304 - Boiling</v>
      </c>
      <c r="S21" s="12" t="str">
        <f>'00 Operation Source'!I19</f>
        <v>Report value 06</v>
      </c>
      <c r="T21" s="13" t="str">
        <f>'00 Operation Source'!G19</f>
        <v>99RP276.2865RV06</v>
      </c>
    </row>
    <row r="22" spans="1:20" x14ac:dyDescent="0.2">
      <c r="A22" s="11">
        <f>'00 Operation Source'!W20</f>
        <v>5</v>
      </c>
      <c r="B22" s="12" t="str">
        <f>'00 Operation Source'!T20</f>
        <v>Boiling</v>
      </c>
      <c r="C22" s="12">
        <f>'00 Operation Source'!M20</f>
        <v>7</v>
      </c>
      <c r="D22" s="12" t="str">
        <f>'00 Operation Source'!P20</f>
        <v>Report value 07</v>
      </c>
      <c r="E22" s="12">
        <f>'00 Operation Source'!O20</f>
        <v>82000012374</v>
      </c>
      <c r="F22" s="13" t="str">
        <f>'00 Operation Source'!U20</f>
        <v>Hop pellet amount 2</v>
      </c>
      <c r="H22" s="2">
        <v>5</v>
      </c>
      <c r="I22" s="3" t="s">
        <v>334</v>
      </c>
      <c r="J22" s="3">
        <v>7</v>
      </c>
      <c r="K22" s="3" t="s">
        <v>314</v>
      </c>
      <c r="L22" s="3">
        <v>82000012374</v>
      </c>
      <c r="M22" s="4" t="s">
        <v>361</v>
      </c>
      <c r="N22" s="2" t="s">
        <v>329</v>
      </c>
      <c r="O22" s="3" t="s">
        <v>314</v>
      </c>
      <c r="P22" s="4" t="s">
        <v>360</v>
      </c>
      <c r="R22" s="11" t="str">
        <f>'00 Operation Source'!C20</f>
        <v>304 - Boiling</v>
      </c>
      <c r="S22" s="12" t="str">
        <f>'00 Operation Source'!I20</f>
        <v>Report value 07</v>
      </c>
      <c r="T22" s="13" t="str">
        <f>'00 Operation Source'!G20</f>
        <v>99RP276.2865RV07</v>
      </c>
    </row>
    <row r="23" spans="1:20" x14ac:dyDescent="0.2">
      <c r="A23" s="11">
        <f>'00 Operation Source'!W21</f>
        <v>5</v>
      </c>
      <c r="B23" s="12" t="str">
        <f>'00 Operation Source'!T21</f>
        <v>Boiling</v>
      </c>
      <c r="C23" s="12">
        <f>'00 Operation Source'!M21</f>
        <v>8</v>
      </c>
      <c r="D23" s="12" t="str">
        <f>'00 Operation Source'!P21</f>
        <v>Report value 08</v>
      </c>
      <c r="E23" s="12">
        <f>'00 Operation Source'!O21</f>
        <v>82000012375</v>
      </c>
      <c r="F23" s="13" t="str">
        <f>'00 Operation Source'!U21</f>
        <v>Hop pellet type 2</v>
      </c>
      <c r="H23" s="2">
        <v>5</v>
      </c>
      <c r="I23" s="3" t="s">
        <v>334</v>
      </c>
      <c r="J23" s="3">
        <v>8</v>
      </c>
      <c r="K23" s="3" t="s">
        <v>318</v>
      </c>
      <c r="L23" s="3">
        <v>82000012375</v>
      </c>
      <c r="M23" s="4" t="s">
        <v>364</v>
      </c>
      <c r="N23" s="2" t="s">
        <v>329</v>
      </c>
      <c r="O23" s="3" t="s">
        <v>318</v>
      </c>
      <c r="P23" s="4" t="s">
        <v>363</v>
      </c>
      <c r="R23" s="11" t="str">
        <f>'00 Operation Source'!C21</f>
        <v>304 - Boiling</v>
      </c>
      <c r="S23" s="12" t="str">
        <f>'00 Operation Source'!I21</f>
        <v>Report value 08</v>
      </c>
      <c r="T23" s="13" t="str">
        <f>'00 Operation Source'!G21</f>
        <v>99RP276.2865RV08</v>
      </c>
    </row>
    <row r="24" spans="1:20" x14ac:dyDescent="0.2">
      <c r="A24" s="11">
        <f>'00 Operation Source'!W22</f>
        <v>5</v>
      </c>
      <c r="B24" s="12" t="str">
        <f>'00 Operation Source'!T22</f>
        <v>Boiling</v>
      </c>
      <c r="C24" s="12">
        <f>'00 Operation Source'!M22</f>
        <v>9</v>
      </c>
      <c r="D24" s="12" t="str">
        <f>'00 Operation Source'!P22</f>
        <v>Report value 09</v>
      </c>
      <c r="E24" s="12">
        <f>'00 Operation Source'!O22</f>
        <v>82000012377</v>
      </c>
      <c r="F24" s="13" t="str">
        <f>'00 Operation Source'!U22</f>
        <v>Hop pellet amount 3</v>
      </c>
      <c r="H24" s="2">
        <v>5</v>
      </c>
      <c r="I24" s="3" t="s">
        <v>334</v>
      </c>
      <c r="J24" s="3">
        <v>9</v>
      </c>
      <c r="K24" s="3" t="s">
        <v>325</v>
      </c>
      <c r="L24" s="3">
        <v>82000012377</v>
      </c>
      <c r="M24" s="4" t="s">
        <v>367</v>
      </c>
      <c r="N24" s="2" t="s">
        <v>329</v>
      </c>
      <c r="O24" s="3" t="s">
        <v>325</v>
      </c>
      <c r="P24" s="4" t="s">
        <v>366</v>
      </c>
      <c r="R24" s="11" t="str">
        <f>'00 Operation Source'!C22</f>
        <v>304 - Boiling</v>
      </c>
      <c r="S24" s="12" t="str">
        <f>'00 Operation Source'!I22</f>
        <v>Report value 09</v>
      </c>
      <c r="T24" s="13" t="str">
        <f>'00 Operation Source'!G22</f>
        <v>99RP276.2865RV09</v>
      </c>
    </row>
    <row r="25" spans="1:20" x14ac:dyDescent="0.2">
      <c r="A25" s="11">
        <f>'00 Operation Source'!W23</f>
        <v>5</v>
      </c>
      <c r="B25" s="12" t="str">
        <f>'00 Operation Source'!T23</f>
        <v>Boiling</v>
      </c>
      <c r="C25" s="12">
        <f>'00 Operation Source'!M23</f>
        <v>10</v>
      </c>
      <c r="D25" s="12" t="str">
        <f>'00 Operation Source'!P23</f>
        <v>Report value 10</v>
      </c>
      <c r="E25" s="12">
        <f>'00 Operation Source'!O23</f>
        <v>82000012376</v>
      </c>
      <c r="F25" s="13" t="str">
        <f>'00 Operation Source'!U23</f>
        <v>Hop pellet type 3</v>
      </c>
      <c r="H25" s="2">
        <v>5</v>
      </c>
      <c r="I25" s="3" t="s">
        <v>334</v>
      </c>
      <c r="J25" s="3">
        <v>10</v>
      </c>
      <c r="K25" s="3" t="s">
        <v>326</v>
      </c>
      <c r="L25" s="3">
        <v>82000012376</v>
      </c>
      <c r="M25" s="4" t="s">
        <v>370</v>
      </c>
      <c r="N25" s="2" t="s">
        <v>329</v>
      </c>
      <c r="O25" s="3" t="s">
        <v>326</v>
      </c>
      <c r="P25" s="4" t="s">
        <v>369</v>
      </c>
      <c r="R25" s="11" t="str">
        <f>'00 Operation Source'!C23</f>
        <v>304 - Boiling</v>
      </c>
      <c r="S25" s="12" t="str">
        <f>'00 Operation Source'!I23</f>
        <v>Report value 10</v>
      </c>
      <c r="T25" s="13" t="str">
        <f>'00 Operation Source'!G23</f>
        <v>99RP276.2865RV10</v>
      </c>
    </row>
    <row r="26" spans="1:20" x14ac:dyDescent="0.2">
      <c r="A26" s="11">
        <f>'00 Operation Source'!W24</f>
        <v>5</v>
      </c>
      <c r="B26" s="12" t="str">
        <f>'00 Operation Source'!T24</f>
        <v>Boiling</v>
      </c>
      <c r="C26" s="12">
        <f>'00 Operation Source'!M24</f>
        <v>11</v>
      </c>
      <c r="D26" s="12" t="str">
        <f>'00 Operation Source'!P24</f>
        <v>Report value 11</v>
      </c>
      <c r="E26" s="12">
        <f>'00 Operation Source'!O24</f>
        <v>82000012378</v>
      </c>
      <c r="F26" s="13" t="str">
        <f>'00 Operation Source'!U24</f>
        <v>Hop pellet amount 4</v>
      </c>
      <c r="H26" s="2">
        <v>5</v>
      </c>
      <c r="I26" s="3" t="s">
        <v>334</v>
      </c>
      <c r="J26" s="3">
        <v>11</v>
      </c>
      <c r="K26" s="3" t="s">
        <v>324</v>
      </c>
      <c r="L26" s="3">
        <v>82000012378</v>
      </c>
      <c r="M26" s="4" t="s">
        <v>373</v>
      </c>
      <c r="N26" s="2" t="s">
        <v>329</v>
      </c>
      <c r="O26" s="3" t="s">
        <v>324</v>
      </c>
      <c r="P26" s="4" t="s">
        <v>372</v>
      </c>
      <c r="R26" s="11" t="str">
        <f>'00 Operation Source'!C24</f>
        <v>304 - Boiling</v>
      </c>
      <c r="S26" s="12" t="str">
        <f>'00 Operation Source'!I24</f>
        <v>Report value 11</v>
      </c>
      <c r="T26" s="13" t="str">
        <f>'00 Operation Source'!G24</f>
        <v>99RP276.2865RV11</v>
      </c>
    </row>
    <row r="27" spans="1:20" x14ac:dyDescent="0.2">
      <c r="A27" s="11">
        <f>'00 Operation Source'!W25</f>
        <v>5</v>
      </c>
      <c r="B27" s="12" t="str">
        <f>'00 Operation Source'!T25</f>
        <v>Boiling</v>
      </c>
      <c r="C27" s="12">
        <f>'00 Operation Source'!M25</f>
        <v>12</v>
      </c>
      <c r="D27" s="12" t="str">
        <f>'00 Operation Source'!P25</f>
        <v>Report value 12</v>
      </c>
      <c r="E27" s="12">
        <f>'00 Operation Source'!O25</f>
        <v>82000012379</v>
      </c>
      <c r="F27" s="13" t="str">
        <f>'00 Operation Source'!U25</f>
        <v>Hop pellet type 4</v>
      </c>
      <c r="H27" s="2">
        <v>5</v>
      </c>
      <c r="I27" s="3" t="s">
        <v>334</v>
      </c>
      <c r="J27" s="3">
        <v>12</v>
      </c>
      <c r="K27" s="3" t="s">
        <v>327</v>
      </c>
      <c r="L27" s="3">
        <v>82000012379</v>
      </c>
      <c r="M27" s="4" t="s">
        <v>376</v>
      </c>
      <c r="N27" s="2" t="s">
        <v>329</v>
      </c>
      <c r="O27" s="3" t="s">
        <v>327</v>
      </c>
      <c r="P27" s="4" t="s">
        <v>375</v>
      </c>
      <c r="R27" s="11" t="str">
        <f>'00 Operation Source'!C25</f>
        <v>304 - Boiling</v>
      </c>
      <c r="S27" s="12" t="str">
        <f>'00 Operation Source'!I25</f>
        <v>Report value 12</v>
      </c>
      <c r="T27" s="13" t="str">
        <f>'00 Operation Source'!G25</f>
        <v>99RP276.2865RV12</v>
      </c>
    </row>
    <row r="28" spans="1:20" x14ac:dyDescent="0.2">
      <c r="A28" s="11">
        <f>'00 Operation Source'!W26</f>
        <v>8</v>
      </c>
      <c r="B28" s="12" t="str">
        <f>'00 Operation Source'!T26</f>
        <v>Reboiling</v>
      </c>
      <c r="C28" s="12">
        <f>'00 Operation Source'!M26</f>
        <v>7</v>
      </c>
      <c r="D28" s="12" t="str">
        <f>'00 Operation Source'!P26</f>
        <v>Density</v>
      </c>
      <c r="E28" s="12">
        <f>'00 Operation Source'!O26</f>
        <v>82000000188</v>
      </c>
      <c r="F28" s="13" t="str">
        <f>'00 Operation Source'!U26</f>
        <v>Plato end Boiling (°P)</v>
      </c>
      <c r="H28" s="2">
        <v>8</v>
      </c>
      <c r="I28" s="3" t="s">
        <v>379</v>
      </c>
      <c r="J28" s="3">
        <v>7</v>
      </c>
      <c r="K28" s="3" t="s">
        <v>337</v>
      </c>
      <c r="L28" s="3">
        <v>82000000188</v>
      </c>
      <c r="M28" s="4" t="s">
        <v>338</v>
      </c>
      <c r="N28" s="2" t="s">
        <v>407</v>
      </c>
      <c r="O28" s="3" t="s">
        <v>337</v>
      </c>
      <c r="P28" s="46" t="s">
        <v>404</v>
      </c>
      <c r="R28" s="11" t="str">
        <f>'00 Operation Source'!C26</f>
        <v>NULL</v>
      </c>
      <c r="S28" s="12" t="str">
        <f>'00 Operation Source'!I26</f>
        <v>NULL</v>
      </c>
      <c r="T28" s="13" t="str">
        <f>'00 Operation Source'!G26</f>
        <v>NULL</v>
      </c>
    </row>
    <row r="29" spans="1:20" x14ac:dyDescent="0.2">
      <c r="A29" s="11">
        <f>'00 Operation Source'!W27</f>
        <v>8</v>
      </c>
      <c r="B29" s="12" t="str">
        <f>'00 Operation Source'!T27</f>
        <v>Reboiling</v>
      </c>
      <c r="C29" s="12">
        <f>'00 Operation Source'!M27</f>
        <v>11</v>
      </c>
      <c r="D29" s="12" t="str">
        <f>'00 Operation Source'!P27</f>
        <v>Evapouration Factor</v>
      </c>
      <c r="E29" s="12">
        <f>'00 Operation Source'!O27</f>
        <v>82000000190</v>
      </c>
      <c r="F29" s="13" t="str">
        <f>'00 Operation Source'!U27</f>
        <v>Evaporation Rate (%)</v>
      </c>
      <c r="H29" s="2">
        <v>8</v>
      </c>
      <c r="I29" s="3" t="s">
        <v>379</v>
      </c>
      <c r="J29" s="3">
        <v>11</v>
      </c>
      <c r="K29" s="3" t="s">
        <v>341</v>
      </c>
      <c r="L29" s="3">
        <v>82000000190</v>
      </c>
      <c r="M29" s="4" t="s">
        <v>342</v>
      </c>
      <c r="N29" s="2" t="s">
        <v>3</v>
      </c>
      <c r="O29" s="44" t="s">
        <v>341</v>
      </c>
      <c r="P29" s="4" t="s">
        <v>3</v>
      </c>
      <c r="R29" s="11" t="str">
        <f>'00 Operation Source'!C27</f>
        <v>NULL</v>
      </c>
      <c r="S29" s="12" t="str">
        <f>'00 Operation Source'!I27</f>
        <v>NULL</v>
      </c>
      <c r="T29" s="13" t="str">
        <f>'00 Operation Source'!G27</f>
        <v>NULL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043: Volume at Start Boiling | Bergamo - 002: Volume at Start Boiling</v>
      </c>
      <c r="B2" s="21" t="s">
        <v>26</v>
      </c>
      <c r="C2" s="29" t="str">
        <f>IF('01 Value Comparison'!$K$3="NULL","",IF(ISBLANK('01 Value Comparison'!$K$3),"",'01 Value Comparison'!$K$3))</f>
        <v>043: Volume at Start Boiling</v>
      </c>
      <c r="D2" s="25" t="s">
        <v>25</v>
      </c>
      <c r="E2" s="34" t="str">
        <f>IF(ISBLANK('01 Value Comparison'!$G$3),"",'01 Value Comparison'!$G$3)</f>
        <v>002: Volume at Start Boiling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82000000172</v>
      </c>
      <c r="B5" s="12"/>
      <c r="C5" s="26"/>
      <c r="D5" s="27" t="s">
        <v>23</v>
      </c>
      <c r="E5" s="35">
        <f>IF(ISBLANK('01 Value Comparison'!$H$3),"",'01 Value Comparison'!$H$3)</f>
        <v>82000000172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044: Volume at End casting | Bergamo - 003: Volume at End casting</v>
      </c>
      <c r="B7" s="21" t="s">
        <v>26</v>
      </c>
      <c r="C7" s="29" t="str">
        <f>IF('01 Value Comparison'!$K$4="NULL","",IF(ISBLANK('01 Value Comparison'!$K$4),"",'01 Value Comparison'!$K$4))</f>
        <v>044: Volume at End casting</v>
      </c>
      <c r="D7" s="25" t="s">
        <v>25</v>
      </c>
      <c r="E7" s="34" t="str">
        <f>IF(ISBLANK('01 Value Comparison'!$G$4),"",'01 Value Comparison'!$G$4)</f>
        <v>003: Volume at End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82000000189</v>
      </c>
      <c r="B10" s="12"/>
      <c r="C10" s="26"/>
      <c r="D10" s="27" t="s">
        <v>23</v>
      </c>
      <c r="E10" s="35">
        <f>IF(ISBLANK('01 Value Comparison'!$H$4),"",'01 Value Comparison'!$H$4)</f>
        <v>82000000189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045: Extract loses | Bergamo - 013: Extract loses</v>
      </c>
      <c r="B12" s="21" t="s">
        <v>26</v>
      </c>
      <c r="C12" s="29" t="str">
        <f>IF('01 Value Comparison'!$K$5="NULL","",IF(ISBLANK('01 Value Comparison'!$K$5),"",'01 Value Comparison'!$K$5))</f>
        <v>045: Extract loses</v>
      </c>
      <c r="D12" s="25" t="s">
        <v>25</v>
      </c>
      <c r="E12" s="34" t="str">
        <f>IF(ISBLANK('01 Value Comparison'!$G$5),"",'01 Value Comparison'!$G$5)</f>
        <v>013: Extract loses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82000000244</v>
      </c>
      <c r="B15" s="12"/>
      <c r="C15" s="26"/>
      <c r="D15" s="27" t="s">
        <v>23</v>
      </c>
      <c r="E15" s="35">
        <f>IF(ISBLANK('01 Value Comparison'!$H$5),"",'01 Value Comparison'!$H$5)</f>
        <v>82000000244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046: °P measured at Boiling start | Bergamo - 014: °P measured at Boiling start</v>
      </c>
      <c r="B17" s="21" t="s">
        <v>26</v>
      </c>
      <c r="C17" s="29" t="str">
        <f>IF('01 Value Comparison'!$K$6="NULL","",IF(ISBLANK('01 Value Comparison'!$K$6),"",'01 Value Comparison'!$K$6))</f>
        <v>046: °P measured at Boiling start</v>
      </c>
      <c r="D17" s="25" t="s">
        <v>25</v>
      </c>
      <c r="E17" s="34" t="str">
        <f>IF(ISBLANK('01 Value Comparison'!$G$6),"",'01 Value Comparison'!$G$6)</f>
        <v>014: °P measured at Boiling start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82000000185</v>
      </c>
      <c r="B20" s="12"/>
      <c r="C20" s="26"/>
      <c r="D20" s="27" t="s">
        <v>23</v>
      </c>
      <c r="E20" s="35">
        <f>IF(ISBLANK('01 Value Comparison'!$H$6),"",'01 Value Comparison'!$H$6)</f>
        <v>82000000185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047: Final extract | Bergamo - 019: Final extract</v>
      </c>
      <c r="B22" s="21" t="s">
        <v>26</v>
      </c>
      <c r="C22" s="29" t="str">
        <f>IF('01 Value Comparison'!$K$7="NULL","",IF(ISBLANK('01 Value Comparison'!$K$7),"",'01 Value Comparison'!$K$7))</f>
        <v>047: Final extract</v>
      </c>
      <c r="D22" s="25" t="s">
        <v>25</v>
      </c>
      <c r="E22" s="34" t="str">
        <f>IF(ISBLANK('01 Value Comparison'!$G$7),"",'01 Value Comparison'!$G$7)</f>
        <v>019: Final extract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82000000247</v>
      </c>
      <c r="B25" s="12"/>
      <c r="C25" s="26"/>
      <c r="D25" s="27" t="s">
        <v>23</v>
      </c>
      <c r="E25" s="35">
        <f>IF(ISBLANK('01 Value Comparison'!$H$7),"",'01 Value Comparison'!$H$7)</f>
        <v>82000000247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048: Yield at end of Boiling | Bergamo - 020: Yield at end of Boiling</v>
      </c>
      <c r="B27" s="21" t="s">
        <v>26</v>
      </c>
      <c r="C27" s="29" t="str">
        <f>IF('01 Value Comparison'!$K$8="NULL","",IF(ISBLANK('01 Value Comparison'!$K$8),"",'01 Value Comparison'!$K$8))</f>
        <v>048: Yield at end of Boiling</v>
      </c>
      <c r="D27" s="25" t="s">
        <v>25</v>
      </c>
      <c r="E27" s="34" t="str">
        <f>IF(ISBLANK('01 Value Comparison'!$G$8),"",'01 Value Comparison'!$G$8)</f>
        <v>020: Yield at end of Boiling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82000000194</v>
      </c>
      <c r="B30" s="12"/>
      <c r="C30" s="26"/>
      <c r="D30" s="27" t="s">
        <v>23</v>
      </c>
      <c r="E30" s="35">
        <f>IF(ISBLANK('01 Value Comparison'!$H$8),"",'01 Value Comparison'!$H$8)</f>
        <v>82000000194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049: Theoritical Energy setpoint | Bergamo - 038: Theoritical Energy setpoint</v>
      </c>
      <c r="B32" s="21" t="s">
        <v>26</v>
      </c>
      <c r="C32" s="29" t="str">
        <f>IF('01 Value Comparison'!$K$9="NULL","",IF(ISBLANK('01 Value Comparison'!$K$9),"",'01 Value Comparison'!$K$9))</f>
        <v>049: Theoritical Energy setpoint</v>
      </c>
      <c r="D32" s="25" t="s">
        <v>25</v>
      </c>
      <c r="E32" s="34" t="str">
        <f>IF(ISBLANK('01 Value Comparison'!$G$9),"",'01 Value Comparison'!$G$9)</f>
        <v>038: Theoritical Energy setpoint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82000000196</v>
      </c>
      <c r="B35" s="12"/>
      <c r="C35" s="26"/>
      <c r="D35" s="27" t="s">
        <v>23</v>
      </c>
      <c r="E35" s="35">
        <f>IF(ISBLANK('01 Value Comparison'!$H$9),"",'01 Value Comparison'!$H$9)</f>
        <v>82000000196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050: Final orig Gravity mass per vol % | Bergamo - 040: Final orig Gravity mass per vol %</v>
      </c>
      <c r="B37" s="21" t="s">
        <v>26</v>
      </c>
      <c r="C37" s="29" t="str">
        <f>IF('01 Value Comparison'!$K$10="NULL","",IF(ISBLANK('01 Value Comparison'!$K$10),"",'01 Value Comparison'!$K$10))</f>
        <v>050: Final orig Gravity mass per vol %</v>
      </c>
      <c r="D37" s="25" t="s">
        <v>25</v>
      </c>
      <c r="E37" s="34" t="str">
        <f>IF(ISBLANK('01 Value Comparison'!$G$10),"",'01 Value Comparison'!$G$10)</f>
        <v>040: Final orig Gravity mass per vol %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82000000248</v>
      </c>
      <c r="B40" s="12"/>
      <c r="C40" s="26"/>
      <c r="D40" s="27" t="s">
        <v>23</v>
      </c>
      <c r="E40" s="35">
        <f>IF(ISBLANK('01 Value Comparison'!$H$10),"",'01 Value Comparison'!$H$10)</f>
        <v>82000000248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051: Malt Outtake Total Amount | Bergamo - 041: Malt Outtake Total Amount</v>
      </c>
      <c r="B42" s="21" t="s">
        <v>26</v>
      </c>
      <c r="C42" s="29" t="str">
        <f>IF('01 Value Comparison'!$K$11="NULL","",IF(ISBLANK('01 Value Comparison'!$K$11),"",'01 Value Comparison'!$K$11))</f>
        <v>051: Malt Outtake Total Amount</v>
      </c>
      <c r="D42" s="25" t="s">
        <v>25</v>
      </c>
      <c r="E42" s="34" t="str">
        <f>IF(ISBLANK('01 Value Comparison'!$G$11),"",'01 Value Comparison'!$G$11)</f>
        <v>041: Malt Outtake Total Amount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82000000260</v>
      </c>
      <c r="B45" s="12"/>
      <c r="C45" s="26"/>
      <c r="D45" s="27" t="s">
        <v>23</v>
      </c>
      <c r="E45" s="35">
        <f>IF(ISBLANK('01 Value Comparison'!$H$11),"",'01 Value Comparison'!$H$11)</f>
        <v>82000000260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057: Volume cold wort | Bergamo - 047: Volume cold wort</v>
      </c>
      <c r="B47" s="21" t="s">
        <v>26</v>
      </c>
      <c r="C47" s="29" t="str">
        <f>IF('01 Value Comparison'!$K$12="NULL","",IF(ISBLANK('01 Value Comparison'!$K$12),"",'01 Value Comparison'!$K$12))</f>
        <v>057: Volume cold wort</v>
      </c>
      <c r="D47" s="25" t="s">
        <v>25</v>
      </c>
      <c r="E47" s="34" t="str">
        <f>IF(ISBLANK('01 Value Comparison'!$G$12),"",'01 Value Comparison'!$G$12)</f>
        <v>047: Volume cold wort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82000000191</v>
      </c>
      <c r="B50" s="12"/>
      <c r="C50" s="26"/>
      <c r="D50" s="27" t="s">
        <v>23</v>
      </c>
      <c r="E50" s="35">
        <f>IF(ISBLANK('01 Value Comparison'!$H$12),"",'01 Value Comparison'!$H$12)</f>
        <v>82000000191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058: MES Avg temp inlet boiler | Bergamo - 058: MES Avg temp inlet boiler</v>
      </c>
      <c r="B52" s="21" t="s">
        <v>26</v>
      </c>
      <c r="C52" s="29" t="str">
        <f>IF('01 Value Comparison'!$K$13="NULL","",IF(ISBLANK('01 Value Comparison'!$K$13),"",'01 Value Comparison'!$K$13))</f>
        <v>058: MES Avg temp inlet boiler</v>
      </c>
      <c r="D52" s="25" t="s">
        <v>25</v>
      </c>
      <c r="E52" s="34" t="str">
        <f>IF(ISBLANK('01 Value Comparison'!$G$13),"",'01 Value Comparison'!$G$13)</f>
        <v>058: MES Avg temp inlet boiler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82000000199</v>
      </c>
      <c r="B55" s="12"/>
      <c r="C55" s="26"/>
      <c r="D55" s="27" t="s">
        <v>23</v>
      </c>
      <c r="E55" s="35">
        <f>IF(ISBLANK('01 Value Comparison'!$H$13),"",'01 Value Comparison'!$H$13)</f>
        <v>82000000199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059: MES Avg temp outlet boiler | Bergamo - 059: MES Avg temp outlet boiler</v>
      </c>
      <c r="B57" s="21" t="s">
        <v>26</v>
      </c>
      <c r="C57" s="29" t="str">
        <f>IF('01 Value Comparison'!$K$14="NULL","",IF(ISBLANK('01 Value Comparison'!$K$14),"",'01 Value Comparison'!$K$14))</f>
        <v>059: MES Avg temp outlet boiler</v>
      </c>
      <c r="D57" s="25" t="s">
        <v>25</v>
      </c>
      <c r="E57" s="34" t="str">
        <f>IF(ISBLANK('01 Value Comparison'!$G$14),"",'01 Value Comparison'!$G$14)</f>
        <v>059: MES Avg temp outlet boiler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82000000202</v>
      </c>
      <c r="B60" s="12"/>
      <c r="C60" s="26"/>
      <c r="D60" s="27" t="s">
        <v>23</v>
      </c>
      <c r="E60" s="35">
        <f>IF(ISBLANK('01 Value Comparison'!$H$14),"",'01 Value Comparison'!$H$14)</f>
        <v>82000000202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060: Man. colour wort | Bergamo - 060: Man. colour wort</v>
      </c>
      <c r="B62" s="21" t="s">
        <v>26</v>
      </c>
      <c r="C62" s="29" t="str">
        <f>IF('01 Value Comparison'!$K$15="NULL","",IF(ISBLANK('01 Value Comparison'!$K$15),"",'01 Value Comparison'!$K$15))</f>
        <v>060: Man. colour wort</v>
      </c>
      <c r="D62" s="25" t="s">
        <v>25</v>
      </c>
      <c r="E62" s="34" t="str">
        <f>IF(ISBLANK('01 Value Comparison'!$G$15),"",'01 Value Comparison'!$G$15)</f>
        <v>060: Man. colour wort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82000000193</v>
      </c>
      <c r="B65" s="12"/>
      <c r="C65" s="26"/>
      <c r="D65" s="27" t="s">
        <v>23</v>
      </c>
      <c r="E65" s="35">
        <f>IF(ISBLANK('01 Value Comparison'!$H$15),"",'01 Value Comparison'!$H$15)</f>
        <v>82000000193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061: Man. pH Wort After Boiling (pH) | Bergamo - 061: Man. pH Wort After Boiling (pH)</v>
      </c>
      <c r="B67" s="21" t="s">
        <v>26</v>
      </c>
      <c r="C67" s="29" t="str">
        <f>IF('01 Value Comparison'!$K$16="NULL","",IF(ISBLANK('01 Value Comparison'!$K$16),"",'01 Value Comparison'!$K$16))</f>
        <v>061: Man. pH Wort After Boiling (pH)</v>
      </c>
      <c r="D67" s="25" t="s">
        <v>25</v>
      </c>
      <c r="E67" s="34" t="str">
        <f>IF(ISBLANK('01 Value Comparison'!$G$16),"",'01 Value Comparison'!$G$16)</f>
        <v>061: Man. pH Wort After Boiling (pH)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82000000195</v>
      </c>
      <c r="B70" s="12"/>
      <c r="C70" s="26"/>
      <c r="D70" s="27" t="s">
        <v>23</v>
      </c>
      <c r="E70" s="35">
        <f>IF(ISBLANK('01 Value Comparison'!$H$16),"",'01 Value Comparison'!$H$16)</f>
        <v>82000000195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2019-11-19T18:38:50Z</dcterms:modified>
  <cp:category/>
</cp:coreProperties>
</file>