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18 - Mash Tun 2/"/>
    </mc:Choice>
  </mc:AlternateContent>
  <xr:revisionPtr revIDLastSave="0" documentId="13_ncr:1_{3AD961BC-6B90-B541-9853-AB13A11C1FF2}" xr6:coauthVersionLast="45" xr6:coauthVersionMax="45" xr10:uidLastSave="{00000000-0000-0000-0000-000000000000}"/>
  <bookViews>
    <workbookView xWindow="840" yWindow="2840" windowWidth="29340" windowHeight="19080" firstSheet="1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92" i="15" l="1"/>
  <c r="A10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A56" i="15" s="1"/>
  <c r="F51" i="15"/>
  <c r="A51" i="15" s="1"/>
  <c r="F46" i="15"/>
  <c r="A46" i="15" s="1"/>
  <c r="F41" i="15"/>
  <c r="A41" i="15" s="1"/>
  <c r="F36" i="15"/>
  <c r="A36" i="15" s="1"/>
  <c r="F31" i="15"/>
  <c r="A31" i="15" s="1"/>
  <c r="F26" i="15"/>
  <c r="A26" i="15" s="1"/>
  <c r="F21" i="15"/>
  <c r="A21" i="15" s="1"/>
  <c r="F16" i="15"/>
  <c r="A16" i="15" s="1"/>
  <c r="F11" i="15"/>
  <c r="A11" i="15" s="1"/>
  <c r="F6" i="15"/>
  <c r="A6" i="15" s="1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A55" i="15" s="1"/>
  <c r="E50" i="15"/>
  <c r="A50" i="15" s="1"/>
  <c r="E45" i="15"/>
  <c r="A45" i="15" s="1"/>
  <c r="E40" i="15"/>
  <c r="A40" i="15" s="1"/>
  <c r="E35" i="15"/>
  <c r="A35" i="15" s="1"/>
  <c r="E30" i="15"/>
  <c r="A30" i="15" s="1"/>
  <c r="E25" i="15"/>
  <c r="A25" i="15" s="1"/>
  <c r="E20" i="15"/>
  <c r="A20" i="15" s="1"/>
  <c r="E15" i="15"/>
  <c r="A15" i="15" s="1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A77" i="15" s="1"/>
  <c r="C82" i="15"/>
  <c r="A82" i="15" s="1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137" i="15"/>
  <c r="A140" i="15"/>
  <c r="A120" i="15"/>
  <c r="A111" i="15"/>
  <c r="A106" i="15"/>
  <c r="A100" i="15"/>
  <c r="A80" i="15"/>
  <c r="A66" i="15"/>
  <c r="A60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<sst xmlns="http://schemas.openxmlformats.org/spreadsheetml/2006/main" count="1336" uniqueCount="158">
  <si>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</si>
  <si>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</si>
  <si>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</si>
  <si>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</si>
  <si>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</si>
  <si>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</si>
  <si>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</si>
  <si>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</si>
  <si>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</si>
  <si>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</si>
  <si>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</si>
  <si>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</si>
  <si>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</si>
  <si>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</si>
  <si>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</si>
  <si>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</si>
  <si>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</si>
  <si>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</si>
  <si>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</si>
  <si>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</si>
  <si>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</si>
  <si>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</si>
  <si>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</si>
  <si>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</si>
  <si>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</si>
  <si>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</si>
  <si>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</si>
  <si>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</si>
  <si>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005: Act HCl material</t>
  </si>
  <si>
    <t>HCl Material</t>
  </si>
  <si>
    <t>008: Act HCl dosing</t>
  </si>
  <si>
    <t>HCl Amount</t>
  </si>
  <si>
    <t>010: MES: Mean mashing T°C</t>
  </si>
  <si>
    <t>Temper.  Mashing In MT  (average)</t>
  </si>
  <si>
    <t>014: MES: Volume Mash MT (malto)</t>
  </si>
  <si>
    <t>Volume Mash MT  (malto)</t>
  </si>
  <si>
    <t>015: MES: Time filling</t>
  </si>
  <si>
    <t>015: MES: Time total mashing</t>
  </si>
  <si>
    <t>Time Total Mashing</t>
  </si>
  <si>
    <t>020: MES: Man value - Gravity acc. at WC</t>
  </si>
  <si>
    <t>Plato manual sample</t>
  </si>
  <si>
    <t>023: MES UTIF Maize</t>
  </si>
  <si>
    <t>01-00-Gen- UTF counter Maize Outtake</t>
  </si>
  <si>
    <t>045: MES: Time Grist Bin Rest</t>
  </si>
  <si>
    <t>Time Grist Rest (End Milling/Start Mashing)</t>
  </si>
  <si>
    <t>060: Man. ph Mashing [ph]</t>
  </si>
  <si>
    <t>pH mash (ph)</t>
  </si>
  <si>
    <t>061: Man. Confirm Saccarification</t>
  </si>
  <si>
    <t>Saccharification (si / no)</t>
  </si>
  <si>
    <t>Cacl2 line volume</t>
  </si>
  <si>
    <t>MK Level</t>
  </si>
  <si>
    <t>Q.tà dosaggio CaCl2</t>
  </si>
  <si>
    <t>CaCl2 dosing</t>
  </si>
  <si>
    <t>Extract malt start</t>
  </si>
  <si>
    <t>Cambio N.ro Batch (repair)</t>
  </si>
  <si>
    <t>Batchnumber repair</t>
  </si>
  <si>
    <t>3 - Function</t>
  </si>
  <si>
    <t>Sequenza RunTime</t>
  </si>
  <si>
    <t>SeqRunTime</t>
  </si>
  <si>
    <t>Sequence run time</t>
  </si>
  <si>
    <t>Occupation Time MT</t>
  </si>
  <si>
    <t>04: Dosing time WWT</t>
  </si>
  <si>
    <t>Dosage time WWT MT</t>
  </si>
  <si>
    <t>11: MES: Time from mashing till Rest/Heat</t>
  </si>
  <si>
    <t>Time Mash MT Rest*</t>
  </si>
  <si>
    <t>5 - Runtime</t>
  </si>
  <si>
    <t>RunTime</t>
  </si>
  <si>
    <t>Impasto</t>
  </si>
  <si>
    <t>Mashing in</t>
  </si>
  <si>
    <t xml:space="preserve">Time Mashing In MT </t>
  </si>
  <si>
    <t>Mash Water Amount</t>
  </si>
  <si>
    <t>6 - VCM</t>
  </si>
  <si>
    <t>Volume Mashing water MT</t>
  </si>
  <si>
    <t>Tempo riscaldamento</t>
  </si>
  <si>
    <t>Heating time</t>
  </si>
  <si>
    <t>Rest time</t>
  </si>
  <si>
    <t>Pausa</t>
  </si>
  <si>
    <t>Rest</t>
  </si>
  <si>
    <t>Time Saccharification Rest 1</t>
  </si>
  <si>
    <t>Temp Mash tun</t>
  </si>
  <si>
    <t>Temp Mash Tun</t>
  </si>
  <si>
    <t>Temperatura tino miscela</t>
  </si>
  <si>
    <t>Temper. Saccharification 1 (average)</t>
  </si>
  <si>
    <t>Riscaldamento</t>
  </si>
  <si>
    <t>Heat up</t>
  </si>
  <si>
    <t>Time Heating Up to saccarific. Temp 2</t>
  </si>
  <si>
    <t>Time Saccharification Rest 2</t>
  </si>
  <si>
    <t>Temper. Saccharification 2 (average)</t>
  </si>
  <si>
    <t>Tempo flussaggio TM</t>
  </si>
  <si>
    <t>Rinsing time</t>
  </si>
  <si>
    <t>Time heating Up to Filtration. Temp</t>
  </si>
  <si>
    <t>Time Filtration temperature Rest</t>
  </si>
  <si>
    <t>01-03-Mash- Temperatura media pausa filtrazione</t>
  </si>
  <si>
    <t>100RP291.536873999SUPPLVA</t>
  </si>
  <si>
    <t>Raw material total</t>
  </si>
  <si>
    <t>68RP275.536875121SUPPLVA</t>
  </si>
  <si>
    <t>68RP275.536875067SUPPLVA</t>
  </si>
  <si>
    <t>68RP275.536875081SUPPLVA</t>
  </si>
  <si>
    <t>68RP275.536875189SUPPLVA</t>
  </si>
  <si>
    <t>68RP275.536875192SUPPLVA</t>
  </si>
  <si>
    <t>68RP275.536875144SUPPLVA</t>
  </si>
  <si>
    <t>68RP275.536875236SUPPLVA</t>
  </si>
  <si>
    <t>68RP275.536875028SUPPLVA</t>
  </si>
  <si>
    <t>68RP275.536874998SUPPLVA</t>
  </si>
  <si>
    <t>68RP275.536875000SUPPLVA</t>
  </si>
  <si>
    <t>100RP291.536873922SUPPLVA</t>
  </si>
  <si>
    <t>Volume Linea CaCl2</t>
  </si>
  <si>
    <t>100RP291.536871093SUPPLVA</t>
  </si>
  <si>
    <t>Livello MT</t>
  </si>
  <si>
    <t>100RP291.536871543SUPPLVA</t>
  </si>
  <si>
    <t>100RP291.536874000SUPPLVA</t>
  </si>
  <si>
    <t>100RP291.536874491SUPPLVA</t>
  </si>
  <si>
    <t>100RP291.1073741911SUPPLFX</t>
  </si>
  <si>
    <t>68RP275.1073741836SUPPLFX</t>
  </si>
  <si>
    <t>68RP275.1073741979SUPPLFX</t>
  </si>
  <si>
    <t>68RP275.1073743093SUPPLFX</t>
  </si>
  <si>
    <t>100RP291.1073742680SUPPLFX</t>
  </si>
  <si>
    <t>Tempo controllo flusso acqua  tenuta agitatore</t>
  </si>
  <si>
    <t>Function02</t>
  </si>
  <si>
    <t>181 - Impasto</t>
  </si>
  <si>
    <t>181 - Mashing in</t>
  </si>
  <si>
    <t>100RP291.3022:601RUNT</t>
  </si>
  <si>
    <t>68RP275.5812:317RUNT</t>
  </si>
  <si>
    <t>68RP275.5812:937VCM</t>
  </si>
  <si>
    <t>185 - Riscaldamento</t>
  </si>
  <si>
    <t>185 - Heat Up</t>
  </si>
  <si>
    <t>100RP291.3026:603VCM</t>
  </si>
  <si>
    <t>68RP275.5816:319VCM</t>
  </si>
  <si>
    <t>100RP291.3026:1431VCM</t>
  </si>
  <si>
    <t>SP Temper. TM2</t>
  </si>
  <si>
    <t>68RP275.5816:902VCM</t>
  </si>
  <si>
    <t>184 - Pausa</t>
  </si>
  <si>
    <t>184 - Rest</t>
  </si>
  <si>
    <t>100RP291.3027:603VCM</t>
  </si>
  <si>
    <t>Tempo di passo</t>
  </si>
  <si>
    <t>68RP275.5817:319VCM</t>
  </si>
  <si>
    <t>100RP291.3028:603VCM</t>
  </si>
  <si>
    <t>68RP275.5818:319VCM</t>
  </si>
  <si>
    <t>100RP291.3028:1431VCM</t>
  </si>
  <si>
    <t>68RP275.5818:902VCM</t>
  </si>
  <si>
    <t>186 - Transferimento TM2 al MF</t>
  </si>
  <si>
    <t>186 - Transfer MT II -&gt; MF</t>
  </si>
  <si>
    <t>100RP291.3031:603VCM</t>
  </si>
  <si>
    <t>68RP275.5821:319VCM</t>
  </si>
  <si>
    <t>68RP275.5822:319VCM</t>
  </si>
  <si>
    <t>188 - Svuotamento</t>
  </si>
  <si>
    <t>188 - Emptying</t>
  </si>
  <si>
    <t>100RP291.3032:1431VCM</t>
  </si>
  <si>
    <t>68RP275.5822:902VCM</t>
  </si>
  <si>
    <t>025: Act HCl material</t>
  </si>
  <si>
    <t>028: Act HCl dosing</t>
  </si>
  <si>
    <t>25</t>
  </si>
  <si>
    <t>28</t>
  </si>
  <si>
    <t>100RP291.3025:603VCM</t>
  </si>
  <si>
    <t>100RP291.3025:1431VCM</t>
  </si>
  <si>
    <t>100RP291.3027:1431VCM</t>
  </si>
  <si>
    <t>100RP291.3029:603VCM</t>
  </si>
  <si>
    <t>100RP291.3029:1431VCM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</si>
</sst>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49" fontId="0" fillId="10" borderId="0" xfId="0" applyNumberFormat="1" applyFill="1"/>
    <xf numFmtId="49" fontId="0" fillId="11" borderId="0" xfId="0" applyNumberFormat="1" applyFill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11" borderId="0" xfId="0" applyFill="1" applyBorder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5"/>
  <sheetViews>
    <sheetView workbookViewId="0">
      <selection sqref="A1:P1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93</v>
      </c>
      <c r="E1" t="s">
        <v>94</v>
      </c>
      <c r="F1" t="s">
        <v>94</v>
      </c>
      <c r="G1">
        <v>0</v>
      </c>
      <c r="H1">
        <v>5</v>
      </c>
      <c r="I1" t="s">
        <v>27</v>
      </c>
      <c r="J1">
        <v>5</v>
      </c>
      <c r="K1">
        <v>1</v>
      </c>
      <c r="L1">
        <v>82000012366</v>
      </c>
      <c r="M1" t="s">
        <v>28</v>
      </c>
      <c r="N1" t="s">
        <v>28</v>
      </c>
      <c r="O1" t="s">
        <v>95</v>
      </c>
      <c r="P1" t="s">
        <v>29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8</v>
      </c>
      <c r="K2">
        <v>1</v>
      </c>
      <c r="L2">
        <v>82000012365</v>
      </c>
      <c r="M2" t="s">
        <v>30</v>
      </c>
      <c r="N2" t="s">
        <v>30</v>
      </c>
      <c r="O2" t="s">
        <v>96</v>
      </c>
      <c r="P2" t="s">
        <v>31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27</v>
      </c>
      <c r="J3">
        <v>10</v>
      </c>
      <c r="K3">
        <v>1</v>
      </c>
      <c r="L3">
        <v>82000000103</v>
      </c>
      <c r="M3" t="s">
        <v>32</v>
      </c>
      <c r="N3" t="s">
        <v>32</v>
      </c>
      <c r="O3" t="s">
        <v>97</v>
      </c>
      <c r="P3" t="s">
        <v>33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27</v>
      </c>
      <c r="J4">
        <v>14</v>
      </c>
      <c r="K4">
        <v>1</v>
      </c>
      <c r="L4">
        <v>82000000105</v>
      </c>
      <c r="M4" t="s">
        <v>34</v>
      </c>
      <c r="N4" t="s">
        <v>34</v>
      </c>
      <c r="O4" t="s">
        <v>98</v>
      </c>
      <c r="P4" t="s">
        <v>35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27</v>
      </c>
      <c r="J5">
        <v>15</v>
      </c>
      <c r="K5">
        <v>1</v>
      </c>
      <c r="L5">
        <v>82000000130</v>
      </c>
      <c r="M5" t="s">
        <v>36</v>
      </c>
      <c r="N5" t="s">
        <v>37</v>
      </c>
      <c r="O5" t="s">
        <v>99</v>
      </c>
      <c r="P5" t="s">
        <v>38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27</v>
      </c>
      <c r="J6">
        <v>20</v>
      </c>
      <c r="K6">
        <v>1</v>
      </c>
      <c r="L6">
        <v>82000000279</v>
      </c>
      <c r="M6" t="s">
        <v>39</v>
      </c>
      <c r="N6" t="s">
        <v>39</v>
      </c>
      <c r="O6" t="s">
        <v>100</v>
      </c>
      <c r="P6" t="s">
        <v>40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27</v>
      </c>
      <c r="J7">
        <v>23</v>
      </c>
      <c r="K7">
        <v>1</v>
      </c>
      <c r="L7">
        <v>82000012396</v>
      </c>
      <c r="M7" t="s">
        <v>41</v>
      </c>
      <c r="N7" t="s">
        <v>41</v>
      </c>
      <c r="O7" t="s">
        <v>101</v>
      </c>
      <c r="P7" t="s">
        <v>42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27</v>
      </c>
      <c r="J8">
        <v>45</v>
      </c>
      <c r="K8">
        <v>1</v>
      </c>
      <c r="L8">
        <v>82000000092</v>
      </c>
      <c r="M8" t="s">
        <v>43</v>
      </c>
      <c r="N8" t="s">
        <v>43</v>
      </c>
      <c r="O8" t="s">
        <v>102</v>
      </c>
      <c r="P8" t="s">
        <v>44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27</v>
      </c>
      <c r="J9">
        <v>60</v>
      </c>
      <c r="K9">
        <v>1</v>
      </c>
      <c r="L9">
        <v>82000000126</v>
      </c>
      <c r="M9" t="s">
        <v>45</v>
      </c>
      <c r="N9" t="s">
        <v>45</v>
      </c>
      <c r="O9" t="s">
        <v>103</v>
      </c>
      <c r="P9" t="s">
        <v>46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27</v>
      </c>
      <c r="J10">
        <v>61</v>
      </c>
      <c r="K10">
        <v>1</v>
      </c>
      <c r="L10">
        <v>82000000127</v>
      </c>
      <c r="M10" t="s">
        <v>47</v>
      </c>
      <c r="N10" t="s">
        <v>47</v>
      </c>
      <c r="O10" t="s">
        <v>104</v>
      </c>
      <c r="P10" t="s">
        <v>48</v>
      </c>
    </row>
    <row r="11" spans="1:16" x14ac:dyDescent="0.2">
      <c r="A11" t="s">
        <v>25</v>
      </c>
      <c r="B11" t="s">
        <v>26</v>
      </c>
      <c r="C11" t="s">
        <v>26</v>
      </c>
      <c r="D11" t="s">
        <v>105</v>
      </c>
      <c r="E11" t="s">
        <v>106</v>
      </c>
      <c r="F11" t="s">
        <v>49</v>
      </c>
      <c r="G11">
        <v>0</v>
      </c>
      <c r="H11">
        <v>1</v>
      </c>
      <c r="I11" t="s">
        <v>27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</row>
    <row r="12" spans="1:16" x14ac:dyDescent="0.2">
      <c r="A12" t="s">
        <v>25</v>
      </c>
      <c r="B12" t="s">
        <v>26</v>
      </c>
      <c r="C12" t="s">
        <v>26</v>
      </c>
      <c r="D12" t="s">
        <v>107</v>
      </c>
      <c r="E12" t="s">
        <v>108</v>
      </c>
      <c r="F12" t="s">
        <v>50</v>
      </c>
      <c r="G12">
        <v>0</v>
      </c>
      <c r="H12">
        <v>2</v>
      </c>
      <c r="I12" t="s">
        <v>27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</row>
    <row r="13" spans="1:16" x14ac:dyDescent="0.2">
      <c r="A13" t="s">
        <v>25</v>
      </c>
      <c r="B13" t="s">
        <v>26</v>
      </c>
      <c r="C13" t="s">
        <v>26</v>
      </c>
      <c r="D13" t="s">
        <v>109</v>
      </c>
      <c r="E13" t="s">
        <v>51</v>
      </c>
      <c r="F13" t="s">
        <v>52</v>
      </c>
      <c r="G13">
        <v>0</v>
      </c>
      <c r="H13">
        <v>3</v>
      </c>
      <c r="I13" t="s">
        <v>27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</row>
    <row r="14" spans="1:16" x14ac:dyDescent="0.2">
      <c r="A14" t="s">
        <v>25</v>
      </c>
      <c r="B14" t="s">
        <v>26</v>
      </c>
      <c r="C14" t="s">
        <v>26</v>
      </c>
      <c r="D14" t="s">
        <v>110</v>
      </c>
      <c r="E14" t="s">
        <v>53</v>
      </c>
      <c r="F14" t="s">
        <v>53</v>
      </c>
      <c r="G14">
        <v>0</v>
      </c>
      <c r="H14">
        <v>6</v>
      </c>
      <c r="I14" t="s">
        <v>27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</row>
    <row r="15" spans="1:16" x14ac:dyDescent="0.2">
      <c r="A15" t="s">
        <v>25</v>
      </c>
      <c r="B15" t="s">
        <v>26</v>
      </c>
      <c r="C15" t="s">
        <v>26</v>
      </c>
      <c r="D15" t="s">
        <v>111</v>
      </c>
      <c r="E15" t="s">
        <v>54</v>
      </c>
      <c r="F15" t="s">
        <v>55</v>
      </c>
      <c r="G15">
        <v>0</v>
      </c>
      <c r="H15">
        <v>11</v>
      </c>
      <c r="I15" t="s">
        <v>27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82000000132</v>
      </c>
      <c r="B5" s="12"/>
      <c r="C5" s="26"/>
      <c r="D5" s="27" t="s">
        <v>12</v>
      </c>
      <c r="E5" s="35">
        <f>IF(ISBLANK('01 Function Comparison'!$H$3),"",'01 Function Comparison'!$H$3)</f>
        <v>82000000132</v>
      </c>
      <c r="F5" s="35"/>
    </row>
    <row r="6" spans="1:6" s="24" customFormat="1" ht="17" thickBot="1" x14ac:dyDescent="0.25">
      <c r="A6" s="41" t="str">
        <f>CONCATENATE(D6,"N'",F6,"'")</f>
        <v>WHERE _Name = N'100RP291.1073741911SUPPLFX'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100RP291.1073741911SUPPLFX</v>
      </c>
    </row>
    <row r="7" spans="1:6" s="22" customFormat="1" x14ac:dyDescent="0.2">
      <c r="A7" s="38" t="str">
        <f>CONCATENATE(B7,C7,D7,E7)</f>
        <v>-- Function: Massafra -  04: Dosing time WWT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>04: Dosing time WWT</v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82000012380</v>
      </c>
      <c r="B10" s="12"/>
      <c r="C10" s="26"/>
      <c r="D10" s="27" t="s">
        <v>12</v>
      </c>
      <c r="E10" s="35">
        <f>IF(ISBLANK('01 Function Comparison'!$H$4),"",'01 Function Comparison'!$H$4)</f>
        <v>82000012380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11: MES: Time from mashing till Rest/Heat | Bergamo - 11: MES: Time from mashing till Rest/Heat</v>
      </c>
      <c r="B12" s="21" t="s">
        <v>22</v>
      </c>
      <c r="C12" s="29" t="str">
        <f>IF('01 Function Comparison'!$K$5="NULL","",IF(ISBLANK('01 Function Comparison'!$K$5),"",'01 Function Comparison'!$K$5))</f>
        <v>11: MES: Time from mashing till Rest/Heat</v>
      </c>
      <c r="D12" s="25" t="s">
        <v>14</v>
      </c>
      <c r="E12" s="34" t="str">
        <f>IF(ISBLANK('01 Function Comparison'!$G$5),"",'01 Function Comparison'!$G$5)</f>
        <v>11: MES: Time from mashing till Rest/Heat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82000000106</v>
      </c>
      <c r="B15" s="12"/>
      <c r="C15" s="26"/>
      <c r="D15" s="27" t="s">
        <v>12</v>
      </c>
      <c r="E15" s="35">
        <f>IF(ISBLANK('01 Function Comparison'!$H$5),"",'01 Function Comparison'!$H$5)</f>
        <v>82000000106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17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- 181 - Mashing in ( RunTime ) | Bergamo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>181 - Mashing in ( RunTime )</v>
      </c>
      <c r="D2" s="25" t="s">
        <v>14</v>
      </c>
      <c r="E2" s="34" t="str">
        <f>IF(ISBLANK('01 Operation Comparison'!$I$3),"",CONCATENATE('01 Operation Comparison'!$I$3," ( ",'01 Operation Comparison'!$K$3," )"))</f>
        <v>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82000000102</v>
      </c>
      <c r="B5" s="12"/>
      <c r="C5" s="26"/>
      <c r="D5" s="27" t="s">
        <v>12</v>
      </c>
      <c r="E5" s="35">
        <f>IF(ISBLANK('01 Operation Comparison'!$L$3),"",'01 Operation Comparison'!$L$3)</f>
        <v>82000000102</v>
      </c>
      <c r="F5" s="35"/>
    </row>
    <row r="6" spans="1:6" s="24" customFormat="1" ht="17" thickBot="1" x14ac:dyDescent="0.25">
      <c r="A6" s="41" t="str">
        <f>CONCATENATE(D6,"N'",F6,"'")</f>
        <v>WHERE _Name = N'100RP291.3022:601RUNT'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>100RP291.3022:601RUNT</v>
      </c>
    </row>
    <row r="7" spans="1:6" s="22" customFormat="1" x14ac:dyDescent="0.2">
      <c r="A7" s="38" t="str">
        <f>CONCATENATE(B7,C7,D7,E7)</f>
        <v>-- Operation: Massafra - 181 - Mashing in ( Mash Water Amount ) | Bergamo - Mashing in ( Mash Water Amount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>181 - Mashing in ( Mash Water Amount )</v>
      </c>
      <c r="D7" s="25" t="s">
        <v>14</v>
      </c>
      <c r="E7" s="34" t="str">
        <f>IF(ISBLANK('01 Operation Comparison'!$I$4),"",CONCATENATE('01 Operation Comparison'!$I$4," ( ",'01 Operation Comparison'!$K$4," )"))</f>
        <v>Mashing in ( Mash Water Amount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82000000104</v>
      </c>
      <c r="B10" s="12"/>
      <c r="C10" s="26"/>
      <c r="D10" s="27" t="s">
        <v>12</v>
      </c>
      <c r="E10" s="35">
        <f>IF(ISBLANK('01 Operation Comparison'!$L$4),"",'01 Operation Comparison'!$L$4)</f>
        <v>82000000104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- 184 - Rest ( Rest time )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>184 - Rest ( Rest time )</v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82000000122</v>
      </c>
      <c r="B15" s="12"/>
      <c r="C15" s="26"/>
      <c r="D15" s="27" t="s">
        <v>12</v>
      </c>
      <c r="E15" s="35">
        <f>IF(ISBLANK('01 Operation Comparison'!$L$5),"",'01 Operation Comparison'!$L$5)</f>
        <v>82000000122</v>
      </c>
      <c r="F15" s="35"/>
    </row>
    <row r="16" spans="1:6" s="24" customFormat="1" ht="17" thickBot="1" x14ac:dyDescent="0.25">
      <c r="A16" s="41" t="str">
        <f>CONCATENATE(D16,"N'",F16,"'")</f>
        <v>WHERE _Name = N'100RP291.3025:603VCM'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>100RP291.3025:603VCM</v>
      </c>
    </row>
    <row r="17" spans="1:6" s="22" customFormat="1" x14ac:dyDescent="0.2">
      <c r="A17" s="38" t="str">
        <f>CONCATENATE(B17,C17,D17,E17)</f>
        <v>-- Operation: Massafra - 184 - Rest ( Temp Mash tun ) | Bergamo - Rest ( Temp Mash Tun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>184 - Rest ( Temp Mash tun )</v>
      </c>
      <c r="D17" s="25" t="s">
        <v>14</v>
      </c>
      <c r="E17" s="34" t="str">
        <f>IF(ISBLANK('01 Operation Comparison'!$I$6),"",CONCATENATE('01 Operation Comparison'!$I$6," ( ",'01 Operation Comparison'!$K$6," )"))</f>
        <v>Rest ( Temp Mash Tun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82000000121</v>
      </c>
      <c r="B20" s="12"/>
      <c r="C20" s="26"/>
      <c r="D20" s="27" t="s">
        <v>12</v>
      </c>
      <c r="E20" s="35">
        <f>IF(ISBLANK('01 Operation Comparison'!$L$6),"",'01 Operation Comparison'!$L$6)</f>
        <v>82000000121</v>
      </c>
      <c r="F20" s="35"/>
    </row>
    <row r="21" spans="1:6" s="24" customFormat="1" ht="17" thickBot="1" x14ac:dyDescent="0.25">
      <c r="A21" s="41" t="str">
        <f>CONCATENATE(D21,"N'",F21,"'")</f>
        <v>WHERE _Name = N'100RP291.3025:1431VCM'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>100RP291.3025:1431VCM</v>
      </c>
    </row>
    <row r="22" spans="1:6" s="22" customFormat="1" x14ac:dyDescent="0.2">
      <c r="A22" s="38" t="str">
        <f>CONCATENATE(B22,C22,D22,E22)</f>
        <v>-- Operation: Massafra - 185 - Heat Up ( Heating time ) | Bergamo - Heat up ( Heating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>185 - Heat Up ( Heating time )</v>
      </c>
      <c r="D22" s="25" t="s">
        <v>14</v>
      </c>
      <c r="E22" s="34" t="str">
        <f>IF(ISBLANK('01 Operation Comparison'!$I$7),"",CONCATENATE('01 Operation Comparison'!$I$7," ( ",'01 Operation Comparison'!$K$7," )"))</f>
        <v>Heat up ( Heating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82000000123</v>
      </c>
      <c r="B25" s="12"/>
      <c r="C25" s="26"/>
      <c r="D25" s="27" t="s">
        <v>12</v>
      </c>
      <c r="E25" s="35">
        <f>IF(ISBLANK('01 Operation Comparison'!$L$7),"",'01 Operation Comparison'!$L$7)</f>
        <v>82000000123</v>
      </c>
      <c r="F25" s="35"/>
    </row>
    <row r="26" spans="1:6" s="24" customFormat="1" ht="17" thickBot="1" x14ac:dyDescent="0.25">
      <c r="A26" s="41" t="str">
        <f>CONCATENATE(D26,"N'",F26,"'")</f>
        <v>WHERE _Name = N'100RP291.3026:603VCM'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>100RP291.3026:603VCM</v>
      </c>
    </row>
    <row r="27" spans="1:6" s="22" customFormat="1" x14ac:dyDescent="0.2">
      <c r="A27" s="38" t="str">
        <f>CONCATENATE(B27,C27,D27,E27)</f>
        <v>-- Operation: Massafra - 184 - Rest ( Rest time ) | Bergamo - Rest ( Rest time )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>184 - Rest ( Rest time )</v>
      </c>
      <c r="D27" s="25" t="s">
        <v>14</v>
      </c>
      <c r="E27" s="34" t="str">
        <f>IF(ISBLANK('01 Operation Comparison'!$I$8),"",CONCATENATE('01 Operation Comparison'!$I$8," ( ",'01 Operation Comparison'!$K$8," )"))</f>
        <v>Rest ( Rest time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82000000125</v>
      </c>
      <c r="B30" s="12"/>
      <c r="C30" s="26"/>
      <c r="D30" s="27" t="s">
        <v>12</v>
      </c>
      <c r="E30" s="35">
        <f>IF(ISBLANK('01 Operation Comparison'!$L$8),"",'01 Operation Comparison'!$L$8)</f>
        <v>82000000125</v>
      </c>
      <c r="F30" s="35"/>
    </row>
    <row r="31" spans="1:6" s="24" customFormat="1" ht="17" thickBot="1" x14ac:dyDescent="0.25">
      <c r="A31" s="41" t="str">
        <f>CONCATENATE(D31,"N'",F31,"'")</f>
        <v>WHERE _Name = N'100RP291.3027:603VCM'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>100RP291.3027:603VCM</v>
      </c>
    </row>
    <row r="32" spans="1:6" s="22" customFormat="1" x14ac:dyDescent="0.2">
      <c r="A32" s="38" t="str">
        <f>CONCATENATE(B32,C32,D32,E32)</f>
        <v>-- Operation: Massafra - 184 - Rest ( Temp Mash tun ) | Bergamo - Rest ( Temp Mash Tun )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>184 - Rest ( Temp Mash tun )</v>
      </c>
      <c r="D32" s="25" t="s">
        <v>14</v>
      </c>
      <c r="E32" s="34" t="str">
        <f>IF(ISBLANK('01 Operation Comparison'!$I$9),"",CONCATENATE('01 Operation Comparison'!$I$9," ( ",'01 Operation Comparison'!$K$9," )"))</f>
        <v>Rest ( Temp Mash Tun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82000000124</v>
      </c>
      <c r="B35" s="12"/>
      <c r="C35" s="26"/>
      <c r="D35" s="27" t="s">
        <v>12</v>
      </c>
      <c r="E35" s="35">
        <f>IF(ISBLANK('01 Operation Comparison'!$L$9),"",'01 Operation Comparison'!$L$9)</f>
        <v>82000000124</v>
      </c>
      <c r="F35" s="35"/>
    </row>
    <row r="36" spans="1:6" s="24" customFormat="1" ht="17" thickBot="1" x14ac:dyDescent="0.25">
      <c r="A36" s="41" t="str">
        <f>CONCATENATE(D36,"N'",F36,"'")</f>
        <v>WHERE _Name = N'100RP291.3027:1431VCM'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>100RP291.3027:1431VCM</v>
      </c>
    </row>
    <row r="37" spans="1:6" s="22" customFormat="1" x14ac:dyDescent="0.2">
      <c r="A37" s="38" t="str">
        <f>CONCATENATE(B37,C37,D37,E37)</f>
        <v>-- Operation: Massafra - 185 - Heat Up ( Heating time ) | Bergamo - Heat up ( Heating time )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>185 - Heat Up ( Heating time )</v>
      </c>
      <c r="D37" s="25" t="s">
        <v>14</v>
      </c>
      <c r="E37" s="34" t="str">
        <f>IF(ISBLANK('01 Operation Comparison'!$I$10),"",CONCATENATE('01 Operation Comparison'!$I$10," ( ",'01 Operation Comparison'!$K$10," )"))</f>
        <v>Heat up ( Heating 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82000000128</v>
      </c>
      <c r="B40" s="12"/>
      <c r="C40" s="26"/>
      <c r="D40" s="27" t="s">
        <v>12</v>
      </c>
      <c r="E40" s="35">
        <f>IF(ISBLANK('01 Operation Comparison'!$L$10),"",'01 Operation Comparison'!$L$10)</f>
        <v>82000000128</v>
      </c>
      <c r="F40" s="35"/>
    </row>
    <row r="41" spans="1:6" s="24" customFormat="1" ht="17" thickBot="1" x14ac:dyDescent="0.25">
      <c r="A41" s="41" t="str">
        <f>CONCATENATE(D41,"N'",F41,"'")</f>
        <v>WHERE _Name = N'100RP291.3028:603VCM'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>100RP291.3028:603VCM</v>
      </c>
    </row>
    <row r="42" spans="1:6" s="22" customFormat="1" x14ac:dyDescent="0.2">
      <c r="A42" s="38" t="str">
        <f>CONCATENATE(B42,C42,D42,E42)</f>
        <v>-- Operation: Massafra - 184 - Rest ( Rest time ) | Bergamo - Rest ( Rest time )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>184 - Rest ( Rest time )</v>
      </c>
      <c r="D42" s="25" t="s">
        <v>14</v>
      </c>
      <c r="E42" s="34" t="str">
        <f>IF(ISBLANK('01 Operation Comparison'!$I$11),"",CONCATENATE('01 Operation Comparison'!$I$11," ( ",'01 Operation Comparison'!$K$11," )"))</f>
        <v>Rest ( Rest 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82000000129</v>
      </c>
      <c r="B45" s="12"/>
      <c r="C45" s="26"/>
      <c r="D45" s="27" t="s">
        <v>12</v>
      </c>
      <c r="E45" s="35">
        <f>IF(ISBLANK('01 Operation Comparison'!$L$11),"",'01 Operation Comparison'!$L$11)</f>
        <v>82000000129</v>
      </c>
      <c r="F45" s="35"/>
    </row>
    <row r="46" spans="1:6" s="24" customFormat="1" ht="17" thickBot="1" x14ac:dyDescent="0.25">
      <c r="A46" s="41" t="str">
        <f>CONCATENATE(D46,"N'",F46,"'")</f>
        <v>WHERE _Name = N'100RP291.3029:603VCM'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>100RP291.3029:603VCM</v>
      </c>
    </row>
    <row r="47" spans="1:6" s="22" customFormat="1" x14ac:dyDescent="0.2">
      <c r="A47" s="38" t="str">
        <f>CONCATENATE(B47,C47,D47,E47)</f>
        <v>-- Operation: Massafra - 184 - Rest ( Temp Mash tun ) | Bergamo - Rest ( Temp Mash Tun )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>184 - Rest ( Temp Mash tun )</v>
      </c>
      <c r="D47" s="25" t="s">
        <v>14</v>
      </c>
      <c r="E47" s="34" t="str">
        <f>IF(ISBLANK('01 Operation Comparison'!$I$12),"",CONCATENATE('01 Operation Comparison'!$I$12," ( ",'01 Operation Comparison'!$K$12," )"))</f>
        <v>Rest ( Temp Mash Tun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82000012416</v>
      </c>
      <c r="B50" s="12"/>
      <c r="C50" s="26"/>
      <c r="D50" s="27" t="s">
        <v>12</v>
      </c>
      <c r="E50" s="35">
        <f>IF(ISBLANK('01 Operation Comparison'!$L$12),"",'01 Operation Comparison'!$L$12)</f>
        <v>82000012416</v>
      </c>
      <c r="F50" s="35"/>
    </row>
    <row r="51" spans="1:6" s="24" customFormat="1" ht="17" thickBot="1" x14ac:dyDescent="0.25">
      <c r="A51" s="41" t="str">
        <f>CONCATENATE(D51,"N'",F51,"'")</f>
        <v>WHERE _Name = N'100RP291.3029:1431VCM'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>100RP291.3029:1431VCM</v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4"/>
  <sheetViews>
    <sheetView workbookViewId="0">
      <selection sqref="A1:P4"/>
    </sheetView>
  </sheetViews>
  <sheetFormatPr baseColWidth="10" defaultRowHeight="16" x14ac:dyDescent="0.2"/>
  <sheetData>
    <row r="1" spans="1:16" x14ac:dyDescent="0.2">
      <c r="A1" t="s">
        <v>56</v>
      </c>
      <c r="B1" t="s">
        <v>26</v>
      </c>
      <c r="C1" t="s">
        <v>26</v>
      </c>
      <c r="D1" t="s">
        <v>112</v>
      </c>
      <c r="E1" t="s">
        <v>57</v>
      </c>
      <c r="F1" t="s">
        <v>58</v>
      </c>
      <c r="G1">
        <v>0</v>
      </c>
      <c r="H1">
        <v>1</v>
      </c>
      <c r="I1" t="s">
        <v>27</v>
      </c>
      <c r="J1">
        <v>1</v>
      </c>
      <c r="K1">
        <v>1</v>
      </c>
      <c r="L1">
        <v>82000000132</v>
      </c>
      <c r="M1" t="s">
        <v>59</v>
      </c>
      <c r="N1" t="s">
        <v>59</v>
      </c>
      <c r="O1" t="s">
        <v>113</v>
      </c>
      <c r="P1" t="s">
        <v>60</v>
      </c>
    </row>
    <row r="2" spans="1:16" x14ac:dyDescent="0.2">
      <c r="A2" t="s">
        <v>56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82000012380</v>
      </c>
      <c r="M2" t="s">
        <v>61</v>
      </c>
      <c r="N2" t="s">
        <v>61</v>
      </c>
      <c r="O2" t="s">
        <v>114</v>
      </c>
      <c r="P2" t="s">
        <v>62</v>
      </c>
    </row>
    <row r="3" spans="1:16" x14ac:dyDescent="0.2">
      <c r="A3" t="s">
        <v>56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27</v>
      </c>
      <c r="J3">
        <v>11</v>
      </c>
      <c r="K3">
        <v>1</v>
      </c>
      <c r="L3">
        <v>82000000106</v>
      </c>
      <c r="M3" t="s">
        <v>63</v>
      </c>
      <c r="N3" t="s">
        <v>63</v>
      </c>
      <c r="O3" t="s">
        <v>115</v>
      </c>
      <c r="P3" t="s">
        <v>64</v>
      </c>
    </row>
    <row r="4" spans="1:16" x14ac:dyDescent="0.2">
      <c r="A4" t="s">
        <v>56</v>
      </c>
      <c r="B4" t="s">
        <v>26</v>
      </c>
      <c r="C4" t="s">
        <v>26</v>
      </c>
      <c r="D4" t="s">
        <v>116</v>
      </c>
      <c r="E4" t="s">
        <v>117</v>
      </c>
      <c r="F4" t="s">
        <v>118</v>
      </c>
      <c r="G4">
        <v>0</v>
      </c>
      <c r="H4">
        <v>31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0"/>
  <sheetViews>
    <sheetView workbookViewId="0">
      <selection activeCell="A9" sqref="A9:W10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119</v>
      </c>
      <c r="C1" t="s">
        <v>120</v>
      </c>
      <c r="D1" t="s">
        <v>65</v>
      </c>
      <c r="E1" t="s">
        <v>26</v>
      </c>
      <c r="F1" t="s">
        <v>26</v>
      </c>
      <c r="G1" t="s">
        <v>121</v>
      </c>
      <c r="H1" t="s">
        <v>66</v>
      </c>
      <c r="I1" t="s">
        <v>66</v>
      </c>
      <c r="J1">
        <v>0</v>
      </c>
      <c r="K1">
        <v>1</v>
      </c>
      <c r="L1" t="s">
        <v>27</v>
      </c>
      <c r="M1">
        <v>1</v>
      </c>
      <c r="N1">
        <v>1</v>
      </c>
      <c r="O1">
        <v>82000000102</v>
      </c>
      <c r="P1" t="s">
        <v>66</v>
      </c>
      <c r="Q1" t="s">
        <v>66</v>
      </c>
      <c r="R1" t="s">
        <v>65</v>
      </c>
      <c r="S1" t="s">
        <v>67</v>
      </c>
      <c r="T1" t="s">
        <v>68</v>
      </c>
      <c r="U1" t="s">
        <v>69</v>
      </c>
      <c r="V1" t="s">
        <v>122</v>
      </c>
      <c r="W1">
        <v>2</v>
      </c>
    </row>
    <row r="2" spans="1:23" x14ac:dyDescent="0.2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27</v>
      </c>
      <c r="M2">
        <v>8</v>
      </c>
      <c r="N2">
        <v>1</v>
      </c>
      <c r="O2">
        <v>82000000104</v>
      </c>
      <c r="P2" t="s">
        <v>70</v>
      </c>
      <c r="Q2" t="s">
        <v>70</v>
      </c>
      <c r="R2" t="s">
        <v>71</v>
      </c>
      <c r="S2" t="s">
        <v>67</v>
      </c>
      <c r="T2" t="s">
        <v>68</v>
      </c>
      <c r="U2" t="s">
        <v>72</v>
      </c>
      <c r="V2" t="s">
        <v>123</v>
      </c>
      <c r="W2">
        <v>2</v>
      </c>
    </row>
    <row r="3" spans="1:23" x14ac:dyDescent="0.2">
      <c r="A3">
        <v>6</v>
      </c>
      <c r="B3" t="s">
        <v>124</v>
      </c>
      <c r="C3" t="s">
        <v>125</v>
      </c>
      <c r="D3" t="s">
        <v>71</v>
      </c>
      <c r="E3" t="s">
        <v>26</v>
      </c>
      <c r="F3" t="s">
        <v>26</v>
      </c>
      <c r="G3" t="s">
        <v>126</v>
      </c>
      <c r="H3" t="s">
        <v>73</v>
      </c>
      <c r="I3" t="s">
        <v>74</v>
      </c>
      <c r="J3">
        <v>0</v>
      </c>
      <c r="K3">
        <v>1</v>
      </c>
      <c r="L3" t="s">
        <v>27</v>
      </c>
      <c r="M3">
        <v>1</v>
      </c>
      <c r="N3">
        <v>1</v>
      </c>
      <c r="O3">
        <v>82000000122</v>
      </c>
      <c r="P3" t="s">
        <v>75</v>
      </c>
      <c r="Q3" t="s">
        <v>75</v>
      </c>
      <c r="R3" t="s">
        <v>71</v>
      </c>
      <c r="S3" t="s">
        <v>76</v>
      </c>
      <c r="T3" t="s">
        <v>77</v>
      </c>
      <c r="U3" t="s">
        <v>78</v>
      </c>
      <c r="V3" t="s">
        <v>127</v>
      </c>
      <c r="W3">
        <v>6</v>
      </c>
    </row>
    <row r="4" spans="1:23" x14ac:dyDescent="0.2">
      <c r="A4">
        <v>6</v>
      </c>
      <c r="B4" t="s">
        <v>124</v>
      </c>
      <c r="C4" t="s">
        <v>125</v>
      </c>
      <c r="D4" t="s">
        <v>71</v>
      </c>
      <c r="E4" t="s">
        <v>26</v>
      </c>
      <c r="F4" t="s">
        <v>26</v>
      </c>
      <c r="G4" t="s">
        <v>128</v>
      </c>
      <c r="H4" t="s">
        <v>129</v>
      </c>
      <c r="I4" t="s">
        <v>79</v>
      </c>
      <c r="J4">
        <v>0</v>
      </c>
      <c r="K4">
        <v>5</v>
      </c>
      <c r="L4" t="s">
        <v>27</v>
      </c>
      <c r="M4">
        <v>5</v>
      </c>
      <c r="N4">
        <v>1</v>
      </c>
      <c r="O4">
        <v>82000000121</v>
      </c>
      <c r="P4" t="s">
        <v>80</v>
      </c>
      <c r="Q4" t="s">
        <v>81</v>
      </c>
      <c r="R4" t="s">
        <v>71</v>
      </c>
      <c r="S4" t="s">
        <v>76</v>
      </c>
      <c r="T4" t="s">
        <v>77</v>
      </c>
      <c r="U4" t="s">
        <v>82</v>
      </c>
      <c r="V4" t="s">
        <v>130</v>
      </c>
      <c r="W4">
        <v>6</v>
      </c>
    </row>
    <row r="5" spans="1:23" ht="18" customHeight="1" x14ac:dyDescent="0.2">
      <c r="A5">
        <v>7</v>
      </c>
      <c r="B5" t="s">
        <v>131</v>
      </c>
      <c r="C5" t="s">
        <v>132</v>
      </c>
      <c r="D5" t="s">
        <v>71</v>
      </c>
      <c r="E5" t="s">
        <v>26</v>
      </c>
      <c r="F5" t="s">
        <v>26</v>
      </c>
      <c r="G5" t="s">
        <v>133</v>
      </c>
      <c r="H5" t="s">
        <v>134</v>
      </c>
      <c r="I5" t="s">
        <v>75</v>
      </c>
      <c r="J5">
        <v>0</v>
      </c>
      <c r="K5">
        <v>1</v>
      </c>
      <c r="L5" t="s">
        <v>27</v>
      </c>
      <c r="M5">
        <v>1</v>
      </c>
      <c r="N5">
        <v>1</v>
      </c>
      <c r="O5">
        <v>82000000123</v>
      </c>
      <c r="P5" t="s">
        <v>74</v>
      </c>
      <c r="Q5" t="s">
        <v>74</v>
      </c>
      <c r="R5" t="s">
        <v>71</v>
      </c>
      <c r="S5" t="s">
        <v>83</v>
      </c>
      <c r="T5" t="s">
        <v>84</v>
      </c>
      <c r="U5" t="s">
        <v>85</v>
      </c>
      <c r="V5" t="s">
        <v>135</v>
      </c>
      <c r="W5">
        <v>7</v>
      </c>
    </row>
    <row r="6" spans="1:23" x14ac:dyDescent="0.2">
      <c r="A6">
        <v>8</v>
      </c>
      <c r="B6" t="s">
        <v>124</v>
      </c>
      <c r="C6" t="s">
        <v>125</v>
      </c>
      <c r="D6" t="s">
        <v>71</v>
      </c>
      <c r="E6" t="s">
        <v>26</v>
      </c>
      <c r="F6" t="s">
        <v>26</v>
      </c>
      <c r="G6" t="s">
        <v>136</v>
      </c>
      <c r="H6" t="s">
        <v>73</v>
      </c>
      <c r="I6" t="s">
        <v>74</v>
      </c>
      <c r="J6">
        <v>0</v>
      </c>
      <c r="K6">
        <v>1</v>
      </c>
      <c r="L6" t="s">
        <v>27</v>
      </c>
      <c r="M6">
        <v>1</v>
      </c>
      <c r="N6">
        <v>1</v>
      </c>
      <c r="O6">
        <v>82000000125</v>
      </c>
      <c r="P6" t="s">
        <v>75</v>
      </c>
      <c r="Q6" t="s">
        <v>75</v>
      </c>
      <c r="R6" t="s">
        <v>71</v>
      </c>
      <c r="S6" t="s">
        <v>76</v>
      </c>
      <c r="T6" t="s">
        <v>77</v>
      </c>
      <c r="U6" t="s">
        <v>86</v>
      </c>
      <c r="V6" t="s">
        <v>137</v>
      </c>
      <c r="W6">
        <v>8</v>
      </c>
    </row>
    <row r="7" spans="1:23" ht="17" customHeight="1" x14ac:dyDescent="0.2">
      <c r="A7">
        <v>8</v>
      </c>
      <c r="B7" t="s">
        <v>124</v>
      </c>
      <c r="C7" t="s">
        <v>125</v>
      </c>
      <c r="D7" t="s">
        <v>71</v>
      </c>
      <c r="E7" t="s">
        <v>26</v>
      </c>
      <c r="F7" t="s">
        <v>26</v>
      </c>
      <c r="G7" t="s">
        <v>138</v>
      </c>
      <c r="H7" t="s">
        <v>129</v>
      </c>
      <c r="I7" t="s">
        <v>79</v>
      </c>
      <c r="J7">
        <v>0</v>
      </c>
      <c r="K7">
        <v>5</v>
      </c>
      <c r="L7" t="s">
        <v>27</v>
      </c>
      <c r="M7">
        <v>5</v>
      </c>
      <c r="N7">
        <v>1</v>
      </c>
      <c r="O7">
        <v>82000000124</v>
      </c>
      <c r="P7" t="s">
        <v>80</v>
      </c>
      <c r="Q7" t="s">
        <v>81</v>
      </c>
      <c r="R7" t="s">
        <v>71</v>
      </c>
      <c r="S7" t="s">
        <v>76</v>
      </c>
      <c r="T7" t="s">
        <v>77</v>
      </c>
      <c r="U7" t="s">
        <v>87</v>
      </c>
      <c r="V7" t="s">
        <v>139</v>
      </c>
      <c r="W7">
        <v>8</v>
      </c>
    </row>
    <row r="8" spans="1:23" x14ac:dyDescent="0.2">
      <c r="A8">
        <v>11</v>
      </c>
      <c r="B8" t="s">
        <v>140</v>
      </c>
      <c r="C8" t="s">
        <v>141</v>
      </c>
      <c r="D8" t="s">
        <v>71</v>
      </c>
      <c r="E8" t="s">
        <v>26</v>
      </c>
      <c r="F8" t="s">
        <v>26</v>
      </c>
      <c r="G8" t="s">
        <v>142</v>
      </c>
      <c r="H8" t="s">
        <v>88</v>
      </c>
      <c r="I8" t="s">
        <v>89</v>
      </c>
      <c r="J8">
        <v>0</v>
      </c>
      <c r="K8">
        <v>1</v>
      </c>
      <c r="L8" t="s">
        <v>27</v>
      </c>
      <c r="M8">
        <v>1</v>
      </c>
      <c r="N8">
        <v>1</v>
      </c>
      <c r="O8">
        <v>82000000128</v>
      </c>
      <c r="P8" t="s">
        <v>74</v>
      </c>
      <c r="Q8" t="s">
        <v>74</v>
      </c>
      <c r="R8" t="s">
        <v>71</v>
      </c>
      <c r="S8" t="s">
        <v>83</v>
      </c>
      <c r="T8" t="s">
        <v>84</v>
      </c>
      <c r="U8" t="s">
        <v>90</v>
      </c>
      <c r="V8" t="s">
        <v>143</v>
      </c>
      <c r="W8">
        <v>11</v>
      </c>
    </row>
    <row r="9" spans="1:23" x14ac:dyDescent="0.2">
      <c r="A9" t="s">
        <v>26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  <c r="L9" t="s">
        <v>27</v>
      </c>
      <c r="M9">
        <v>1</v>
      </c>
      <c r="N9">
        <v>1</v>
      </c>
      <c r="O9">
        <v>82000000129</v>
      </c>
      <c r="P9" t="s">
        <v>75</v>
      </c>
      <c r="Q9" t="s">
        <v>75</v>
      </c>
      <c r="R9" t="s">
        <v>71</v>
      </c>
      <c r="S9" t="s">
        <v>76</v>
      </c>
      <c r="T9" t="s">
        <v>77</v>
      </c>
      <c r="U9" t="s">
        <v>91</v>
      </c>
      <c r="V9" t="s">
        <v>144</v>
      </c>
      <c r="W9">
        <v>12</v>
      </c>
    </row>
    <row r="10" spans="1:23" x14ac:dyDescent="0.2">
      <c r="A10">
        <v>12</v>
      </c>
      <c r="B10" t="s">
        <v>145</v>
      </c>
      <c r="C10" t="s">
        <v>146</v>
      </c>
      <c r="D10" t="s">
        <v>71</v>
      </c>
      <c r="E10" t="s">
        <v>26</v>
      </c>
      <c r="F10" t="s">
        <v>26</v>
      </c>
      <c r="G10" t="s">
        <v>147</v>
      </c>
      <c r="H10" t="s">
        <v>129</v>
      </c>
      <c r="I10" t="s">
        <v>79</v>
      </c>
      <c r="J10">
        <v>0</v>
      </c>
      <c r="K10">
        <v>5</v>
      </c>
      <c r="L10" t="s">
        <v>27</v>
      </c>
      <c r="M10">
        <v>5</v>
      </c>
      <c r="N10">
        <v>1</v>
      </c>
      <c r="O10">
        <v>82000012416</v>
      </c>
      <c r="P10" t="s">
        <v>80</v>
      </c>
      <c r="Q10" t="s">
        <v>81</v>
      </c>
      <c r="R10" t="s">
        <v>71</v>
      </c>
      <c r="S10" t="s">
        <v>76</v>
      </c>
      <c r="T10" t="s">
        <v>77</v>
      </c>
      <c r="U10" t="s">
        <v>92</v>
      </c>
      <c r="V10" t="s">
        <v>148</v>
      </c>
      <c r="W10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F1" zoomScale="110" zoomScaleNormal="110" workbookViewId="0">
      <selection activeCell="K19" sqref="K1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6" t="s">
        <v>7</v>
      </c>
      <c r="B1" s="47"/>
      <c r="C1" s="47"/>
      <c r="D1" s="48"/>
      <c r="F1" s="49" t="s">
        <v>2</v>
      </c>
      <c r="G1" s="50"/>
      <c r="H1" s="50"/>
      <c r="I1" s="51"/>
      <c r="J1" s="52" t="s">
        <v>8</v>
      </c>
      <c r="K1" s="53"/>
      <c r="L1" s="54"/>
      <c r="N1" s="55" t="s">
        <v>8</v>
      </c>
      <c r="O1" s="56"/>
      <c r="P1" s="57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5</v>
      </c>
      <c r="B3" s="12" t="str">
        <f>'00 Value Source'!M1</f>
        <v>005: Act HCl material</v>
      </c>
      <c r="C3" s="12">
        <f>'00 Value Source'!L1</f>
        <v>82000012366</v>
      </c>
      <c r="D3" s="13" t="str">
        <f>'00 Value Source'!P1</f>
        <v>HCl Material</v>
      </c>
      <c r="F3" s="2">
        <v>5</v>
      </c>
      <c r="G3" s="3" t="s">
        <v>28</v>
      </c>
      <c r="H3" s="3">
        <v>82000012366</v>
      </c>
      <c r="I3" s="4" t="s">
        <v>29</v>
      </c>
      <c r="J3" s="44" t="s">
        <v>151</v>
      </c>
      <c r="K3" s="45" t="s">
        <v>149</v>
      </c>
      <c r="N3" s="11">
        <f>'00 Value Source'!H1</f>
        <v>5</v>
      </c>
      <c r="O3" s="12" t="str">
        <f>'00 Value Source'!F1</f>
        <v>Raw material total</v>
      </c>
      <c r="P3" s="13" t="str">
        <f>'00 Value Source'!D1</f>
        <v>100RP291.536873999SUPPLVA</v>
      </c>
    </row>
    <row r="4" spans="1:16" x14ac:dyDescent="0.2">
      <c r="A4" s="11">
        <f>'00 Value Source'!J2</f>
        <v>8</v>
      </c>
      <c r="B4" s="12" t="str">
        <f>'00 Value Source'!M2</f>
        <v>008: Act HCl dosing</v>
      </c>
      <c r="C4" s="12">
        <f>'00 Value Source'!L2</f>
        <v>82000012365</v>
      </c>
      <c r="D4" s="13" t="str">
        <f>'00 Value Source'!P2</f>
        <v>HCl Amount</v>
      </c>
      <c r="F4" s="2">
        <v>8</v>
      </c>
      <c r="G4" s="3" t="s">
        <v>30</v>
      </c>
      <c r="H4" s="3">
        <v>82000012365</v>
      </c>
      <c r="I4" s="4" t="s">
        <v>31</v>
      </c>
      <c r="J4" s="44" t="s">
        <v>152</v>
      </c>
      <c r="K4" s="45" t="s">
        <v>150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10</v>
      </c>
      <c r="B5" s="12" t="str">
        <f>'00 Value Source'!M3</f>
        <v>010: MES: Mean mashing T°C</v>
      </c>
      <c r="C5" s="12">
        <f>'00 Value Source'!L3</f>
        <v>82000000103</v>
      </c>
      <c r="D5" s="13" t="str">
        <f>'00 Value Source'!P3</f>
        <v>Temper.  Mashing In MT  (average)</v>
      </c>
      <c r="F5" s="2">
        <v>10</v>
      </c>
      <c r="G5" s="3" t="s">
        <v>32</v>
      </c>
      <c r="H5" s="3">
        <v>82000000103</v>
      </c>
      <c r="I5" s="4" t="s">
        <v>33</v>
      </c>
      <c r="K5" s="45" t="s">
        <v>32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MES: Volume Mash MT (malto)</v>
      </c>
      <c r="C6" s="12">
        <f>'00 Value Source'!L4</f>
        <v>82000000105</v>
      </c>
      <c r="D6" s="13" t="str">
        <f>'00 Value Source'!P4</f>
        <v>Volume Mash MT  (malto)</v>
      </c>
      <c r="F6" s="2">
        <v>14</v>
      </c>
      <c r="G6" s="3" t="s">
        <v>34</v>
      </c>
      <c r="H6" s="3">
        <v>82000000105</v>
      </c>
      <c r="I6" s="4" t="s">
        <v>35</v>
      </c>
      <c r="K6" s="45" t="s">
        <v>34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015: MES: Time filling</v>
      </c>
      <c r="C7" s="12">
        <f>'00 Value Source'!L5</f>
        <v>82000000130</v>
      </c>
      <c r="D7" s="13" t="str">
        <f>'00 Value Source'!P5</f>
        <v>Time Total Mashing</v>
      </c>
      <c r="F7" s="2">
        <v>15</v>
      </c>
      <c r="G7" s="3" t="s">
        <v>36</v>
      </c>
      <c r="H7" s="3">
        <v>82000000130</v>
      </c>
      <c r="I7" s="4" t="s">
        <v>38</v>
      </c>
      <c r="K7" s="45" t="s">
        <v>36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20</v>
      </c>
      <c r="B8" s="12" t="str">
        <f>'00 Value Source'!M6</f>
        <v>020: MES: Man value - Gravity acc. at WC</v>
      </c>
      <c r="C8" s="12">
        <f>'00 Value Source'!L6</f>
        <v>82000000279</v>
      </c>
      <c r="D8" s="13" t="str">
        <f>'00 Value Source'!P6</f>
        <v>Plato manual sample</v>
      </c>
      <c r="F8" s="2">
        <v>20</v>
      </c>
      <c r="G8" s="3" t="s">
        <v>39</v>
      </c>
      <c r="H8" s="3">
        <v>82000000279</v>
      </c>
      <c r="I8" s="4" t="s">
        <v>40</v>
      </c>
      <c r="K8" s="45" t="s">
        <v>39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23</v>
      </c>
      <c r="B9" s="12" t="str">
        <f>'00 Value Source'!M7</f>
        <v>023: MES UTIF Maize</v>
      </c>
      <c r="C9" s="12">
        <f>'00 Value Source'!L7</f>
        <v>82000012396</v>
      </c>
      <c r="D9" s="13" t="str">
        <f>'00 Value Source'!P7</f>
        <v>01-00-Gen- UTF counter Maize Outtake</v>
      </c>
      <c r="F9" s="2">
        <v>23</v>
      </c>
      <c r="G9" s="3" t="s">
        <v>41</v>
      </c>
      <c r="H9" s="3">
        <v>82000012396</v>
      </c>
      <c r="I9" s="4" t="s">
        <v>42</v>
      </c>
      <c r="K9" s="45" t="s">
        <v>41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45</v>
      </c>
      <c r="B10" s="12" t="str">
        <f>'00 Value Source'!M8</f>
        <v>045: MES: Time Grist Bin Rest</v>
      </c>
      <c r="C10" s="12">
        <f>'00 Value Source'!L8</f>
        <v>82000000092</v>
      </c>
      <c r="D10" s="13" t="str">
        <f>'00 Value Source'!P8</f>
        <v>Time Grist Rest (End Milling/Start Mashing)</v>
      </c>
      <c r="F10" s="2">
        <v>45</v>
      </c>
      <c r="G10" s="3" t="s">
        <v>43</v>
      </c>
      <c r="H10" s="3">
        <v>82000000092</v>
      </c>
      <c r="I10" s="4" t="s">
        <v>44</v>
      </c>
      <c r="K10" s="45" t="s">
        <v>43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60</v>
      </c>
      <c r="B11" s="12" t="str">
        <f>'00 Value Source'!M9</f>
        <v>060: Man. ph Mashing [ph]</v>
      </c>
      <c r="C11" s="12">
        <f>'00 Value Source'!L9</f>
        <v>82000000126</v>
      </c>
      <c r="D11" s="13" t="str">
        <f>'00 Value Source'!P9</f>
        <v>pH mash (ph)</v>
      </c>
      <c r="F11" s="2">
        <v>60</v>
      </c>
      <c r="G11" s="3" t="s">
        <v>45</v>
      </c>
      <c r="H11" s="3">
        <v>82000000126</v>
      </c>
      <c r="I11" s="4" t="s">
        <v>46</v>
      </c>
      <c r="K11" s="45" t="s">
        <v>45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61</v>
      </c>
      <c r="B12" s="12" t="str">
        <f>'00 Value Source'!M10</f>
        <v>061: Man. Confirm Saccarification</v>
      </c>
      <c r="C12" s="12">
        <f>'00 Value Source'!L10</f>
        <v>82000000127</v>
      </c>
      <c r="D12" s="13" t="str">
        <f>'00 Value Source'!P10</f>
        <v>Saccharification (si / no)</v>
      </c>
      <c r="F12" s="2">
        <v>61</v>
      </c>
      <c r="G12" s="3" t="s">
        <v>47</v>
      </c>
      <c r="H12" s="3">
        <v>82000000127</v>
      </c>
      <c r="I12" s="4" t="s">
        <v>48</v>
      </c>
      <c r="K12" s="45" t="s">
        <v>47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1</v>
      </c>
      <c r="O13" s="12" t="str">
        <f>'00 Value Source'!F11</f>
        <v>Cacl2 line volume</v>
      </c>
      <c r="P13" s="13" t="str">
        <f>'00 Value Source'!D11</f>
        <v>100RP291.536873922SUPPLVA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2</v>
      </c>
      <c r="O14" s="12" t="str">
        <f>'00 Value Source'!F12</f>
        <v>MK Level</v>
      </c>
      <c r="P14" s="13" t="str">
        <f>'00 Value Source'!D12</f>
        <v>100RP291.536871093SUPPLVA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3</v>
      </c>
      <c r="O15" s="12" t="str">
        <f>'00 Value Source'!F13</f>
        <v>CaCl2 dosing</v>
      </c>
      <c r="P15" s="13" t="str">
        <f>'00 Value Source'!D13</f>
        <v>100RP291.536871543SUPPLVA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6</v>
      </c>
      <c r="O16" s="12" t="str">
        <f>'00 Value Source'!F14</f>
        <v>Extract malt start</v>
      </c>
      <c r="P16" s="13" t="str">
        <f>'00 Value Source'!D14</f>
        <v>100RP291.536874000SUPPLVA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Batchnumber repair</v>
      </c>
      <c r="P17" s="13" t="str">
        <f>'00 Value Source'!D15</f>
        <v>100RP291.536874491SUPPLVA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A2"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6" t="s">
        <v>7</v>
      </c>
      <c r="B1" s="47"/>
      <c r="C1" s="47"/>
      <c r="D1" s="48"/>
      <c r="F1" s="49" t="s">
        <v>2</v>
      </c>
      <c r="G1" s="50"/>
      <c r="H1" s="50"/>
      <c r="I1" s="51"/>
      <c r="J1" s="52" t="s">
        <v>8</v>
      </c>
      <c r="K1" s="53"/>
      <c r="L1" s="54"/>
      <c r="N1" s="55" t="s">
        <v>8</v>
      </c>
      <c r="O1" s="56"/>
      <c r="P1" s="57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F1" zoomScale="110" zoomScaleNormal="110" workbookViewId="0">
      <selection activeCell="K4" sqref="K4:K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6" t="s">
        <v>7</v>
      </c>
      <c r="B1" s="47"/>
      <c r="C1" s="47"/>
      <c r="D1" s="48"/>
      <c r="F1" s="49" t="s">
        <v>2</v>
      </c>
      <c r="G1" s="50"/>
      <c r="H1" s="50"/>
      <c r="I1" s="51"/>
      <c r="J1" s="52" t="s">
        <v>8</v>
      </c>
      <c r="K1" s="53"/>
      <c r="L1" s="54"/>
      <c r="N1" s="55" t="s">
        <v>8</v>
      </c>
      <c r="O1" s="56"/>
      <c r="P1" s="57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82000000132</v>
      </c>
      <c r="D3" s="13" t="str">
        <f>'00 Function Source'!P1</f>
        <v>Occupation Time MT</v>
      </c>
      <c r="F3" s="2">
        <v>1</v>
      </c>
      <c r="G3" s="3" t="s">
        <v>59</v>
      </c>
      <c r="H3" s="3">
        <v>82000000132</v>
      </c>
      <c r="I3" s="4" t="s">
        <v>60</v>
      </c>
      <c r="J3" s="2">
        <v>1</v>
      </c>
      <c r="K3" s="3" t="s">
        <v>58</v>
      </c>
      <c r="L3" s="4" t="s">
        <v>112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100RP291.1073741911SUPPLFX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82000012380</v>
      </c>
      <c r="D4" s="13" t="str">
        <f>'00 Function Source'!P2</f>
        <v>Dosage time WWT MT</v>
      </c>
      <c r="F4" s="2">
        <v>4</v>
      </c>
      <c r="G4" s="3" t="s">
        <v>61</v>
      </c>
      <c r="H4" s="3">
        <v>82000012380</v>
      </c>
      <c r="I4" s="4" t="s">
        <v>62</v>
      </c>
      <c r="K4" s="58" t="s">
        <v>61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11</v>
      </c>
      <c r="B5" s="12" t="str">
        <f>'00 Function Source'!M3</f>
        <v>11: MES: Time from mashing till Rest/Heat</v>
      </c>
      <c r="C5" s="12">
        <f>'00 Function Source'!L3</f>
        <v>82000000106</v>
      </c>
      <c r="D5" s="13" t="str">
        <f>'00 Function Source'!P3</f>
        <v>Time Mash MT Rest*</v>
      </c>
      <c r="F5" s="2">
        <v>11</v>
      </c>
      <c r="G5" s="3" t="s">
        <v>63</v>
      </c>
      <c r="H5" s="3">
        <v>82000000106</v>
      </c>
      <c r="I5" s="4" t="s">
        <v>64</v>
      </c>
      <c r="K5" s="58" t="s">
        <v>63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31</v>
      </c>
      <c r="O6" s="12" t="str">
        <f>'00 Function Source'!F4</f>
        <v>Function02</v>
      </c>
      <c r="P6" s="13" t="str">
        <f>'00 Function Source'!D4</f>
        <v>100RP291.1073742680SUPPLFX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G1" zoomScale="110" zoomScaleNormal="110" workbookViewId="0">
      <selection activeCell="P19" sqref="P1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43.6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43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6" t="s">
        <v>7</v>
      </c>
      <c r="B1" s="47"/>
      <c r="C1" s="47"/>
      <c r="D1" s="47"/>
      <c r="E1" s="47"/>
      <c r="F1" s="48"/>
      <c r="H1" s="49" t="s">
        <v>2</v>
      </c>
      <c r="I1" s="50"/>
      <c r="J1" s="50"/>
      <c r="K1" s="50"/>
      <c r="L1" s="50"/>
      <c r="M1" s="51"/>
      <c r="N1" s="52" t="s">
        <v>8</v>
      </c>
      <c r="O1" s="53"/>
      <c r="P1" s="54"/>
      <c r="R1" s="55" t="s">
        <v>8</v>
      </c>
      <c r="S1" s="56"/>
      <c r="T1" s="57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82000000102</v>
      </c>
      <c r="F3" s="13" t="str">
        <f>'00 Operation Source'!U1</f>
        <v xml:space="preserve">Time Mashing In MT </v>
      </c>
      <c r="H3" s="2">
        <v>2</v>
      </c>
      <c r="I3" s="3" t="s">
        <v>68</v>
      </c>
      <c r="J3" s="3">
        <v>1</v>
      </c>
      <c r="K3" s="3" t="s">
        <v>66</v>
      </c>
      <c r="L3" s="3">
        <v>82000000102</v>
      </c>
      <c r="M3" s="4" t="s">
        <v>69</v>
      </c>
      <c r="N3" s="2" t="s">
        <v>120</v>
      </c>
      <c r="O3" s="3" t="s">
        <v>66</v>
      </c>
      <c r="P3" s="4" t="s">
        <v>121</v>
      </c>
      <c r="R3" s="11" t="str">
        <f>'00 Operation Source'!C1</f>
        <v>181 - Mashing in</v>
      </c>
      <c r="S3" s="12" t="str">
        <f>'00 Operation Source'!I1</f>
        <v>RunTime</v>
      </c>
      <c r="T3" s="13" t="str">
        <f>'00 Operation Source'!G1</f>
        <v>100RP291.3022:601RUNT</v>
      </c>
    </row>
    <row r="4" spans="1:20" x14ac:dyDescent="0.2">
      <c r="A4" s="11">
        <f>'00 Operation Source'!W2</f>
        <v>2</v>
      </c>
      <c r="B4" s="12" t="str">
        <f>'00 Operation Source'!T2</f>
        <v>Mashing in</v>
      </c>
      <c r="C4" s="12">
        <f>'00 Operation Source'!M2</f>
        <v>8</v>
      </c>
      <c r="D4" s="12" t="str">
        <f>'00 Operation Source'!P2</f>
        <v>Mash Water Amount</v>
      </c>
      <c r="E4" s="12">
        <f>'00 Operation Source'!O2</f>
        <v>82000000104</v>
      </c>
      <c r="F4" s="13" t="str">
        <f>'00 Operation Source'!U2</f>
        <v>Volume Mashing water MT</v>
      </c>
      <c r="H4" s="2">
        <v>2</v>
      </c>
      <c r="I4" s="3" t="s">
        <v>68</v>
      </c>
      <c r="J4" s="3">
        <v>8</v>
      </c>
      <c r="K4" s="3" t="s">
        <v>70</v>
      </c>
      <c r="L4" s="3">
        <v>82000000104</v>
      </c>
      <c r="M4" s="4" t="s">
        <v>72</v>
      </c>
      <c r="N4" s="2" t="s">
        <v>120</v>
      </c>
      <c r="O4" s="58" t="s">
        <v>70</v>
      </c>
      <c r="R4" s="11" t="str">
        <f>'00 Operation Source'!C2</f>
        <v>NULL</v>
      </c>
      <c r="S4" s="12" t="str">
        <f>'00 Operation Source'!I2</f>
        <v>NULL</v>
      </c>
      <c r="T4" s="13" t="str">
        <f>'00 Operation Source'!G2</f>
        <v>NULL</v>
      </c>
    </row>
    <row r="5" spans="1:20" x14ac:dyDescent="0.2">
      <c r="A5" s="11">
        <f>'00 Operation Source'!W3</f>
        <v>6</v>
      </c>
      <c r="B5" s="12" t="str">
        <f>'00 Operation Source'!T3</f>
        <v>Rest</v>
      </c>
      <c r="C5" s="12">
        <f>'00 Operation Source'!M3</f>
        <v>1</v>
      </c>
      <c r="D5" s="12" t="str">
        <f>'00 Operation Source'!P3</f>
        <v>Rest time</v>
      </c>
      <c r="E5" s="12">
        <f>'00 Operation Source'!O3</f>
        <v>82000000122</v>
      </c>
      <c r="F5" s="13" t="str">
        <f>'00 Operation Source'!U3</f>
        <v>Time Saccharification Rest 1</v>
      </c>
      <c r="H5" s="2">
        <v>6</v>
      </c>
      <c r="I5" s="3" t="s">
        <v>77</v>
      </c>
      <c r="J5" s="3">
        <v>1</v>
      </c>
      <c r="K5" s="3" t="s">
        <v>75</v>
      </c>
      <c r="L5" s="3">
        <v>82000000122</v>
      </c>
      <c r="M5" s="4" t="s">
        <v>78</v>
      </c>
      <c r="N5" s="2" t="s">
        <v>132</v>
      </c>
      <c r="O5" s="3" t="s">
        <v>75</v>
      </c>
      <c r="P5" s="4" t="s">
        <v>153</v>
      </c>
      <c r="R5" s="11" t="str">
        <f>'00 Operation Source'!C3</f>
        <v>185 - Heat Up</v>
      </c>
      <c r="S5" s="12" t="str">
        <f>'00 Operation Source'!I3</f>
        <v>Heating time</v>
      </c>
      <c r="T5" s="13" t="str">
        <f>'00 Operation Source'!G3</f>
        <v>100RP291.3026:603VCM</v>
      </c>
    </row>
    <row r="6" spans="1:20" x14ac:dyDescent="0.2">
      <c r="A6" s="11">
        <f>'00 Operation Source'!W4</f>
        <v>6</v>
      </c>
      <c r="B6" s="12" t="str">
        <f>'00 Operation Source'!T4</f>
        <v>Rest</v>
      </c>
      <c r="C6" s="12">
        <f>'00 Operation Source'!M4</f>
        <v>5</v>
      </c>
      <c r="D6" s="12" t="str">
        <f>'00 Operation Source'!P4</f>
        <v>Temp Mash Tun</v>
      </c>
      <c r="E6" s="12">
        <f>'00 Operation Source'!O4</f>
        <v>82000000121</v>
      </c>
      <c r="F6" s="13" t="str">
        <f>'00 Operation Source'!U4</f>
        <v>Temper. Saccharification 1 (average)</v>
      </c>
      <c r="H6" s="2">
        <v>6</v>
      </c>
      <c r="I6" s="3" t="s">
        <v>77</v>
      </c>
      <c r="J6" s="3">
        <v>5</v>
      </c>
      <c r="K6" s="3" t="s">
        <v>80</v>
      </c>
      <c r="L6" s="3">
        <v>82000000121</v>
      </c>
      <c r="M6" s="4" t="s">
        <v>82</v>
      </c>
      <c r="N6" s="2" t="s">
        <v>132</v>
      </c>
      <c r="O6" s="3" t="s">
        <v>79</v>
      </c>
      <c r="P6" s="4" t="s">
        <v>154</v>
      </c>
      <c r="R6" s="11" t="str">
        <f>'00 Operation Source'!C4</f>
        <v>185 - Heat Up</v>
      </c>
      <c r="S6" s="12" t="str">
        <f>'00 Operation Source'!I4</f>
        <v>Temp Mash tun</v>
      </c>
      <c r="T6" s="13" t="str">
        <f>'00 Operation Source'!G4</f>
        <v>100RP291.3026:1431VCM</v>
      </c>
    </row>
    <row r="7" spans="1:20" x14ac:dyDescent="0.2">
      <c r="A7" s="11">
        <f>'00 Operation Source'!W5</f>
        <v>7</v>
      </c>
      <c r="B7" s="12" t="str">
        <f>'00 Operation Source'!T5</f>
        <v>Heat up</v>
      </c>
      <c r="C7" s="12">
        <f>'00 Operation Source'!M5</f>
        <v>1</v>
      </c>
      <c r="D7" s="12" t="str">
        <f>'00 Operation Source'!P5</f>
        <v>Heating time</v>
      </c>
      <c r="E7" s="12">
        <f>'00 Operation Source'!O5</f>
        <v>82000000123</v>
      </c>
      <c r="F7" s="13" t="str">
        <f>'00 Operation Source'!U5</f>
        <v>Time Heating Up to saccarific. Temp 2</v>
      </c>
      <c r="H7" s="2">
        <v>7</v>
      </c>
      <c r="I7" s="3" t="s">
        <v>84</v>
      </c>
      <c r="J7" s="3">
        <v>1</v>
      </c>
      <c r="K7" s="3" t="s">
        <v>74</v>
      </c>
      <c r="L7" s="3">
        <v>82000000123</v>
      </c>
      <c r="M7" s="4" t="s">
        <v>85</v>
      </c>
      <c r="N7" s="2" t="s">
        <v>125</v>
      </c>
      <c r="O7" s="3" t="s">
        <v>74</v>
      </c>
      <c r="P7" s="4" t="s">
        <v>126</v>
      </c>
      <c r="R7" s="11" t="str">
        <f>'00 Operation Source'!C5</f>
        <v>184 - Rest</v>
      </c>
      <c r="S7" s="12" t="str">
        <f>'00 Operation Source'!I5</f>
        <v>Rest time</v>
      </c>
      <c r="T7" s="13" t="str">
        <f>'00 Operation Source'!G5</f>
        <v>100RP291.3027:603VCM</v>
      </c>
    </row>
    <row r="8" spans="1:20" x14ac:dyDescent="0.2">
      <c r="A8" s="11">
        <f>'00 Operation Source'!W6</f>
        <v>8</v>
      </c>
      <c r="B8" s="12" t="str">
        <f>'00 Operation Source'!T6</f>
        <v>Rest</v>
      </c>
      <c r="C8" s="12">
        <f>'00 Operation Source'!M6</f>
        <v>1</v>
      </c>
      <c r="D8" s="12" t="str">
        <f>'00 Operation Source'!P6</f>
        <v>Rest time</v>
      </c>
      <c r="E8" s="12">
        <f>'00 Operation Source'!O6</f>
        <v>82000000125</v>
      </c>
      <c r="F8" s="13" t="str">
        <f>'00 Operation Source'!U6</f>
        <v>Time Saccharification Rest 2</v>
      </c>
      <c r="H8" s="2">
        <v>8</v>
      </c>
      <c r="I8" s="3" t="s">
        <v>77</v>
      </c>
      <c r="J8" s="3">
        <v>1</v>
      </c>
      <c r="K8" s="3" t="s">
        <v>75</v>
      </c>
      <c r="L8" s="3">
        <v>82000000125</v>
      </c>
      <c r="M8" s="4" t="s">
        <v>86</v>
      </c>
      <c r="N8" s="2" t="s">
        <v>132</v>
      </c>
      <c r="O8" s="3" t="s">
        <v>75</v>
      </c>
      <c r="P8" s="4" t="s">
        <v>133</v>
      </c>
      <c r="R8" s="11" t="str">
        <f>'00 Operation Source'!C6</f>
        <v>185 - Heat Up</v>
      </c>
      <c r="S8" s="12" t="str">
        <f>'00 Operation Source'!I6</f>
        <v>Heating time</v>
      </c>
      <c r="T8" s="13" t="str">
        <f>'00 Operation Source'!G6</f>
        <v>100RP291.3028:603VCM</v>
      </c>
    </row>
    <row r="9" spans="1:20" x14ac:dyDescent="0.2">
      <c r="A9" s="11">
        <f>'00 Operation Source'!W7</f>
        <v>8</v>
      </c>
      <c r="B9" s="12" t="str">
        <f>'00 Operation Source'!T7</f>
        <v>Rest</v>
      </c>
      <c r="C9" s="12">
        <f>'00 Operation Source'!M7</f>
        <v>5</v>
      </c>
      <c r="D9" s="12" t="str">
        <f>'00 Operation Source'!P7</f>
        <v>Temp Mash Tun</v>
      </c>
      <c r="E9" s="12">
        <f>'00 Operation Source'!O7</f>
        <v>82000000124</v>
      </c>
      <c r="F9" s="13" t="str">
        <f>'00 Operation Source'!U7</f>
        <v>Temper. Saccharification 2 (average)</v>
      </c>
      <c r="H9" s="2">
        <v>8</v>
      </c>
      <c r="I9" s="3" t="s">
        <v>77</v>
      </c>
      <c r="J9" s="3">
        <v>5</v>
      </c>
      <c r="K9" s="3" t="s">
        <v>80</v>
      </c>
      <c r="L9" s="3">
        <v>82000000124</v>
      </c>
      <c r="M9" s="4" t="s">
        <v>87</v>
      </c>
      <c r="N9" s="2" t="s">
        <v>132</v>
      </c>
      <c r="O9" s="3" t="s">
        <v>79</v>
      </c>
      <c r="P9" s="4" t="s">
        <v>155</v>
      </c>
      <c r="R9" s="11" t="str">
        <f>'00 Operation Source'!C7</f>
        <v>185 - Heat Up</v>
      </c>
      <c r="S9" s="12" t="str">
        <f>'00 Operation Source'!I7</f>
        <v>Temp Mash tun</v>
      </c>
      <c r="T9" s="13" t="str">
        <f>'00 Operation Source'!G7</f>
        <v>100RP291.3028:1431VCM</v>
      </c>
    </row>
    <row r="10" spans="1:20" x14ac:dyDescent="0.2">
      <c r="A10" s="11">
        <f>'00 Operation Source'!W8</f>
        <v>11</v>
      </c>
      <c r="B10" s="12" t="str">
        <f>'00 Operation Source'!T8</f>
        <v>Heat up</v>
      </c>
      <c r="C10" s="12">
        <f>'00 Operation Source'!M8</f>
        <v>1</v>
      </c>
      <c r="D10" s="12" t="str">
        <f>'00 Operation Source'!P8</f>
        <v>Heating time</v>
      </c>
      <c r="E10" s="12">
        <f>'00 Operation Source'!O8</f>
        <v>82000000128</v>
      </c>
      <c r="F10" s="13" t="str">
        <f>'00 Operation Source'!U8</f>
        <v>Time heating Up to Filtration. Temp</v>
      </c>
      <c r="H10" s="2">
        <v>11</v>
      </c>
      <c r="I10" s="3" t="s">
        <v>84</v>
      </c>
      <c r="J10" s="3">
        <v>1</v>
      </c>
      <c r="K10" s="3" t="s">
        <v>74</v>
      </c>
      <c r="L10" s="3">
        <v>82000000128</v>
      </c>
      <c r="M10" s="4" t="s">
        <v>90</v>
      </c>
      <c r="N10" s="2" t="s">
        <v>125</v>
      </c>
      <c r="O10" s="3" t="s">
        <v>74</v>
      </c>
      <c r="P10" s="4" t="s">
        <v>136</v>
      </c>
      <c r="R10" s="11" t="str">
        <f>'00 Operation Source'!C8</f>
        <v>186 - Transfer MT II -&gt; MF</v>
      </c>
      <c r="S10" s="12" t="str">
        <f>'00 Operation Source'!I8</f>
        <v>Rinsing time</v>
      </c>
      <c r="T10" s="13" t="str">
        <f>'00 Operation Source'!G8</f>
        <v>100RP291.3031:603VCM</v>
      </c>
    </row>
    <row r="11" spans="1:20" x14ac:dyDescent="0.2">
      <c r="A11" s="11">
        <f>'00 Operation Source'!W9</f>
        <v>12</v>
      </c>
      <c r="B11" s="12" t="str">
        <f>'00 Operation Source'!T9</f>
        <v>Rest</v>
      </c>
      <c r="C11" s="12">
        <f>'00 Operation Source'!M9</f>
        <v>1</v>
      </c>
      <c r="D11" s="12" t="str">
        <f>'00 Operation Source'!P9</f>
        <v>Rest time</v>
      </c>
      <c r="E11" s="12">
        <f>'00 Operation Source'!O9</f>
        <v>82000000129</v>
      </c>
      <c r="F11" s="13" t="str">
        <f>'00 Operation Source'!U9</f>
        <v>Time Filtration temperature Rest</v>
      </c>
      <c r="H11" s="2">
        <v>12</v>
      </c>
      <c r="I11" s="3" t="s">
        <v>77</v>
      </c>
      <c r="J11" s="3">
        <v>1</v>
      </c>
      <c r="K11" s="3" t="s">
        <v>75</v>
      </c>
      <c r="L11" s="3">
        <v>82000000129</v>
      </c>
      <c r="M11" s="4" t="s">
        <v>91</v>
      </c>
      <c r="N11" s="2" t="s">
        <v>132</v>
      </c>
      <c r="O11" s="3" t="s">
        <v>75</v>
      </c>
      <c r="P11" s="4" t="s">
        <v>156</v>
      </c>
      <c r="R11" s="11" t="str">
        <f>'00 Operation Source'!C9</f>
        <v>NULL</v>
      </c>
      <c r="S11" s="12" t="str">
        <f>'00 Operation Source'!I9</f>
        <v>NULL</v>
      </c>
      <c r="T11" s="13" t="str">
        <f>'00 Operation Source'!G9</f>
        <v>NULL</v>
      </c>
    </row>
    <row r="12" spans="1:20" x14ac:dyDescent="0.2">
      <c r="A12" s="11">
        <f>'00 Operation Source'!W10</f>
        <v>12</v>
      </c>
      <c r="B12" s="12" t="str">
        <f>'00 Operation Source'!T10</f>
        <v>Rest</v>
      </c>
      <c r="C12" s="12">
        <f>'00 Operation Source'!M10</f>
        <v>5</v>
      </c>
      <c r="D12" s="12" t="str">
        <f>'00 Operation Source'!P10</f>
        <v>Temp Mash Tun</v>
      </c>
      <c r="E12" s="12">
        <f>'00 Operation Source'!O10</f>
        <v>82000012416</v>
      </c>
      <c r="F12" s="13" t="str">
        <f>'00 Operation Source'!U10</f>
        <v>01-03-Mash- Temperatura media pausa filtrazione</v>
      </c>
      <c r="H12" s="2">
        <v>12</v>
      </c>
      <c r="I12" s="3" t="s">
        <v>77</v>
      </c>
      <c r="J12" s="3">
        <v>5</v>
      </c>
      <c r="K12" s="3" t="s">
        <v>80</v>
      </c>
      <c r="L12" s="3">
        <v>82000012416</v>
      </c>
      <c r="M12" s="4" t="s">
        <v>92</v>
      </c>
      <c r="N12" s="2" t="s">
        <v>132</v>
      </c>
      <c r="O12" s="3" t="s">
        <v>79</v>
      </c>
      <c r="P12" s="4" t="s">
        <v>157</v>
      </c>
      <c r="R12" s="11" t="str">
        <f>'00 Operation Source'!C10</f>
        <v>188 - Emptying</v>
      </c>
      <c r="S12" s="12" t="str">
        <f>'00 Operation Source'!I10</f>
        <v>Temp Mash tun</v>
      </c>
      <c r="T12" s="13" t="str">
        <f>'00 Operation Source'!G10</f>
        <v>100RP291.3032:1431VCM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H25" sqref="H2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025: Act HCl material | Bergamo - 005: Act HCl material</v>
      </c>
      <c r="B2" s="21" t="s">
        <v>15</v>
      </c>
      <c r="C2" s="29" t="str">
        <f>IF('01 Value Comparison'!$K$3="NULL","",IF(ISBLANK('01 Value Comparison'!$K$3),"",'01 Value Comparison'!$K$3))</f>
        <v>025: Act HCl material</v>
      </c>
      <c r="D2" s="25" t="s">
        <v>14</v>
      </c>
      <c r="E2" s="34" t="str">
        <f>IF(ISBLANK('01 Value Comparison'!$G$3),"",'01 Value Comparison'!$G$3)</f>
        <v>005: Act HCl material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82000012366</v>
      </c>
      <c r="B5" s="12"/>
      <c r="C5" s="26"/>
      <c r="D5" s="27" t="s">
        <v>12</v>
      </c>
      <c r="E5" s="35">
        <f>IF(ISBLANK('01 Value Comparison'!$H$3),"",'01 Value Comparison'!$H$3)</f>
        <v>82000012366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028: Act HCl dosing | Bergamo - 008: Act HCl dosing</v>
      </c>
      <c r="B7" s="21" t="s">
        <v>15</v>
      </c>
      <c r="C7" s="29" t="str">
        <f>IF('01 Value Comparison'!$K$4="NULL","",IF(ISBLANK('01 Value Comparison'!$K$4),"",'01 Value Comparison'!$K$4))</f>
        <v>028: Act HCl dosing</v>
      </c>
      <c r="D7" s="25" t="s">
        <v>14</v>
      </c>
      <c r="E7" s="34" t="str">
        <f>IF(ISBLANK('01 Value Comparison'!$G$4),"",'01 Value Comparison'!$G$4)</f>
        <v>008: Act HCl dosing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82000012365</v>
      </c>
      <c r="B10" s="12"/>
      <c r="C10" s="26"/>
      <c r="D10" s="27" t="s">
        <v>12</v>
      </c>
      <c r="E10" s="35">
        <f>IF(ISBLANK('01 Value Comparison'!$H$4),"",'01 Value Comparison'!$H$4)</f>
        <v>82000012365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010: MES: Mean mashing T°C | Bergamo - 010: MES: Mean mashing T°C</v>
      </c>
      <c r="B12" s="21" t="s">
        <v>15</v>
      </c>
      <c r="C12" s="29" t="str">
        <f>IF('01 Value Comparison'!$K$5="NULL","",IF(ISBLANK('01 Value Comparison'!$K$5),"",'01 Value Comparison'!$K$5))</f>
        <v>010: MES: Mean mashing T°C</v>
      </c>
      <c r="D12" s="25" t="s">
        <v>14</v>
      </c>
      <c r="E12" s="34" t="str">
        <f>IF(ISBLANK('01 Value Comparison'!$G$5),"",'01 Value Comparison'!$G$5)</f>
        <v>010: MES: Mean mashing T°C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82000000103</v>
      </c>
      <c r="B15" s="12"/>
      <c r="C15" s="26"/>
      <c r="D15" s="27" t="s">
        <v>12</v>
      </c>
      <c r="E15" s="35">
        <f>IF(ISBLANK('01 Value Comparison'!$H$5),"",'01 Value Comparison'!$H$5)</f>
        <v>82000000103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014: MES: Volume Mash MT (malto) | Bergamo - 014: MES: Volume Mash MT (malto)</v>
      </c>
      <c r="B17" s="21" t="s">
        <v>15</v>
      </c>
      <c r="C17" s="29" t="str">
        <f>IF('01 Value Comparison'!$K$6="NULL","",IF(ISBLANK('01 Value Comparison'!$K$6),"",'01 Value Comparison'!$K$6))</f>
        <v>014: MES: Volume Mash MT (malto)</v>
      </c>
      <c r="D17" s="25" t="s">
        <v>14</v>
      </c>
      <c r="E17" s="34" t="str">
        <f>IF(ISBLANK('01 Value Comparison'!$G$6),"",'01 Value Comparison'!$G$6)</f>
        <v>014: MES: Volume Mash MT (malto)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82000000105</v>
      </c>
      <c r="B20" s="12"/>
      <c r="C20" s="26"/>
      <c r="D20" s="27" t="s">
        <v>12</v>
      </c>
      <c r="E20" s="35">
        <f>IF(ISBLANK('01 Value Comparison'!$H$6),"",'01 Value Comparison'!$H$6)</f>
        <v>82000000105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015: MES: Time filling | Bergamo - 015: MES: Time filling</v>
      </c>
      <c r="B22" s="21" t="s">
        <v>15</v>
      </c>
      <c r="C22" s="29" t="str">
        <f>IF('01 Value Comparison'!$K$7="NULL","",IF(ISBLANK('01 Value Comparison'!$K$7),"",'01 Value Comparison'!$K$7))</f>
        <v>015: MES: Time filling</v>
      </c>
      <c r="D22" s="25" t="s">
        <v>14</v>
      </c>
      <c r="E22" s="34" t="str">
        <f>IF(ISBLANK('01 Value Comparison'!$G$7),"",'01 Value Comparison'!$G$7)</f>
        <v>015: MES: Time filling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82000000130</v>
      </c>
      <c r="B25" s="12"/>
      <c r="C25" s="26"/>
      <c r="D25" s="27" t="s">
        <v>12</v>
      </c>
      <c r="E25" s="35">
        <f>IF(ISBLANK('01 Value Comparison'!$H$7),"",'01 Value Comparison'!$H$7)</f>
        <v>82000000130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020: MES: Man value - Gravity acc. at WC | Bergamo - 020: MES: Man value - Gravity acc. at WC</v>
      </c>
      <c r="B27" s="21" t="s">
        <v>15</v>
      </c>
      <c r="C27" s="29" t="str">
        <f>IF('01 Value Comparison'!$K$8="NULL","",IF(ISBLANK('01 Value Comparison'!$K$8),"",'01 Value Comparison'!$K$8))</f>
        <v>020: MES: Man value - Gravity acc. at WC</v>
      </c>
      <c r="D27" s="25" t="s">
        <v>14</v>
      </c>
      <c r="E27" s="34" t="str">
        <f>IF(ISBLANK('01 Value Comparison'!$G$8),"",'01 Value Comparison'!$G$8)</f>
        <v>020: MES: Man value - Gravity acc. at WC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82000000279</v>
      </c>
      <c r="B30" s="12"/>
      <c r="C30" s="26"/>
      <c r="D30" s="27" t="s">
        <v>12</v>
      </c>
      <c r="E30" s="35">
        <f>IF(ISBLANK('01 Value Comparison'!$H$8),"",'01 Value Comparison'!$H$8)</f>
        <v>82000000279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023: MES UTIF Maize | Bergamo - 023: MES UTIF Maize</v>
      </c>
      <c r="B32" s="21" t="s">
        <v>15</v>
      </c>
      <c r="C32" s="29" t="str">
        <f>IF('01 Value Comparison'!$K$9="NULL","",IF(ISBLANK('01 Value Comparison'!$K$9),"",'01 Value Comparison'!$K$9))</f>
        <v>023: MES UTIF Maize</v>
      </c>
      <c r="D32" s="25" t="s">
        <v>14</v>
      </c>
      <c r="E32" s="34" t="str">
        <f>IF(ISBLANK('01 Value Comparison'!$G$9),"",'01 Value Comparison'!$G$9)</f>
        <v>023: MES UTIF Maize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82000012396</v>
      </c>
      <c r="B35" s="12"/>
      <c r="C35" s="26"/>
      <c r="D35" s="27" t="s">
        <v>12</v>
      </c>
      <c r="E35" s="35">
        <f>IF(ISBLANK('01 Value Comparison'!$H$9),"",'01 Value Comparison'!$H$9)</f>
        <v>82000012396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045: MES: Time Grist Bin Rest | Bergamo - 045: MES: Time Grist Bin Rest</v>
      </c>
      <c r="B37" s="21" t="s">
        <v>15</v>
      </c>
      <c r="C37" s="29" t="str">
        <f>IF('01 Value Comparison'!$K$10="NULL","",IF(ISBLANK('01 Value Comparison'!$K$10),"",'01 Value Comparison'!$K$10))</f>
        <v>045: MES: Time Grist Bin Rest</v>
      </c>
      <c r="D37" s="25" t="s">
        <v>14</v>
      </c>
      <c r="E37" s="34" t="str">
        <f>IF(ISBLANK('01 Value Comparison'!$G$10),"",'01 Value Comparison'!$G$10)</f>
        <v>045: MES: Time Grist Bin Rest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82000000092</v>
      </c>
      <c r="B40" s="12"/>
      <c r="C40" s="26"/>
      <c r="D40" s="27" t="s">
        <v>12</v>
      </c>
      <c r="E40" s="35">
        <f>IF(ISBLANK('01 Value Comparison'!$H$10),"",'01 Value Comparison'!$H$10)</f>
        <v>82000000092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060: Man. ph Mashing [ph] | Bergamo - 060: Man. ph Mashing [ph]</v>
      </c>
      <c r="B42" s="21" t="s">
        <v>15</v>
      </c>
      <c r="C42" s="29" t="str">
        <f>IF('01 Value Comparison'!$K$11="NULL","",IF(ISBLANK('01 Value Comparison'!$K$11),"",'01 Value Comparison'!$K$11))</f>
        <v>060: Man. ph Mashing [ph]</v>
      </c>
      <c r="D42" s="25" t="s">
        <v>14</v>
      </c>
      <c r="E42" s="34" t="str">
        <f>IF(ISBLANK('01 Value Comparison'!$G$11),"",'01 Value Comparison'!$G$11)</f>
        <v>060: Man. ph Mashing [ph]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82000000126</v>
      </c>
      <c r="B45" s="12"/>
      <c r="C45" s="26"/>
      <c r="D45" s="27" t="s">
        <v>12</v>
      </c>
      <c r="E45" s="35">
        <f>IF(ISBLANK('01 Value Comparison'!$H$11),"",'01 Value Comparison'!$H$11)</f>
        <v>82000000126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061: Man. Confirm Saccarification | Bergamo - 061: Man. Confirm Saccarification</v>
      </c>
      <c r="B47" s="21" t="s">
        <v>15</v>
      </c>
      <c r="C47" s="29" t="str">
        <f>IF('01 Value Comparison'!$K$12="NULL","",IF(ISBLANK('01 Value Comparison'!$K$12),"",'01 Value Comparison'!$K$12))</f>
        <v>061: Man. Confirm Saccarification</v>
      </c>
      <c r="D47" s="25" t="s">
        <v>14</v>
      </c>
      <c r="E47" s="34" t="str">
        <f>IF(ISBLANK('01 Value Comparison'!$G$12),"",'01 Value Comparison'!$G$12)</f>
        <v>061: Man. Confirm Saccarification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82000000127</v>
      </c>
      <c r="B50" s="12"/>
      <c r="C50" s="26"/>
      <c r="D50" s="27" t="s">
        <v>12</v>
      </c>
      <c r="E50" s="35">
        <f>IF(ISBLANK('01 Value Comparison'!$H$12),"",'01 Value Comparison'!$H$12)</f>
        <v>82000000127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2019-12-13T16:04:42Z</dcterms:modified>
  <cp:category/>
</cp:coreProperties>
</file>