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4 - Mash Tun 1/"/>
    </mc:Choice>
  </mc:AlternateContent>
  <xr:revisionPtr revIDLastSave="0" documentId="13_ncr:1_{3C593546-7BCC-2C45-85B2-1360080B11AC}" xr6:coauthVersionLast="45" xr6:coauthVersionMax="45" xr10:uidLastSave="{00000000-0000-0000-0000-000000000000}"/>
  <bookViews>
    <workbookView xWindow="-9520" yWindow="-21140" windowWidth="51200" windowHeight="21140" activeTab="11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A41" i="15" s="1"/>
  <c r="F36" i="15"/>
  <c r="F31" i="15"/>
  <c r="F26" i="15"/>
  <c r="A26" i="15" s="1"/>
  <c r="F21" i="15"/>
  <c r="A21" i="15" s="1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36" i="15"/>
  <c r="A3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<sst xmlns="http://schemas.openxmlformats.org/spreadsheetml/2006/main" count="1395" uniqueCount="150">
  <si>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</si>
  <si>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</si>
  <si>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</si>
  <si>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</si>
  <si>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</si>
  <si>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</si>
  <si>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</si>
  <si>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</si>
  <si>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</si>
  <si>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</si>
  <si>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</si>
  <si>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</si>
  <si>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</si>
  <si>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</si>
  <si>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</si>
  <si>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</si>
  <si>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</si>
  <si>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</si>
  <si>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</si>
  <si>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</si>
  <si>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</si>
  <si>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</si>
  <si>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</si>
  <si>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</si>
  <si>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</si>
  <si>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</si>
  <si>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</si>
  <si>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99RP270.536873997SUPPLVA</t>
  </si>
  <si>
    <t>Raw Material total</t>
  </si>
  <si>
    <t>ERROR</t>
  </si>
  <si>
    <t>005: Act HCl material</t>
  </si>
  <si>
    <t>9RP256.536875120SUPPLVA</t>
  </si>
  <si>
    <t>HCl Material</t>
  </si>
  <si>
    <t>008: Act HCl dosing</t>
  </si>
  <si>
    <t>9RP256.536875066SUPPLVA</t>
  </si>
  <si>
    <t>HCl Amount</t>
  </si>
  <si>
    <t>010: MES: Mean mashing T°C</t>
  </si>
  <si>
    <t>9RP256.536875080SUPPLVA</t>
  </si>
  <si>
    <t>Temper.  Mashing In MT  (average)</t>
  </si>
  <si>
    <t>014: MES: Volume Mash MT (malto)</t>
  </si>
  <si>
    <t>9RP256.536875188SUPPLVA</t>
  </si>
  <si>
    <t>Volume Mash MT  (malto)</t>
  </si>
  <si>
    <t>015: MES: Time filling</t>
  </si>
  <si>
    <t>015: MES: Time total mashing</t>
  </si>
  <si>
    <t>9RP256.536875191SUPPLVA</t>
  </si>
  <si>
    <t>Time Total Mashing</t>
  </si>
  <si>
    <t>020: MES: Man value - Gravity acc. at WC</t>
  </si>
  <si>
    <t>9RP256.536875143SUPPLVA</t>
  </si>
  <si>
    <t>Plato manual sample</t>
  </si>
  <si>
    <t>023: MES UTIF Maize</t>
  </si>
  <si>
    <t>9RP256.536875235SUPPLVA</t>
  </si>
  <si>
    <t>01-00-Gen- UTF counter Maize Outtake</t>
  </si>
  <si>
    <t>045: MES: Time Grist Bin Rest</t>
  </si>
  <si>
    <t>9RP256.536875027SUPPLVA</t>
  </si>
  <si>
    <t>Time Grist Rest (End Milling/Start Mashing)</t>
  </si>
  <si>
    <t>060: Man. ph Mashing [ph]</t>
  </si>
  <si>
    <t>9RP256.536874997SUPPLVA</t>
  </si>
  <si>
    <t>pH mash (ph)</t>
  </si>
  <si>
    <t>061: Man. Confirm Saccarification</t>
  </si>
  <si>
    <t>9RP256.536874999SUPPLVA</t>
  </si>
  <si>
    <t>Saccharification (si / no)</t>
  </si>
  <si>
    <t>99RP270.536873921SUPPLVA</t>
  </si>
  <si>
    <t>Volume linea CaCl2</t>
  </si>
  <si>
    <t>Cacl2 line volume</t>
  </si>
  <si>
    <t>99RP270.536871088SUPPLVA</t>
  </si>
  <si>
    <t>Livello TM</t>
  </si>
  <si>
    <t>MK Level</t>
  </si>
  <si>
    <t>99RP270.536871499SUPPLVA</t>
  </si>
  <si>
    <t>Q.tà dosaggio CaCl2</t>
  </si>
  <si>
    <t>CaCl2 dosing</t>
  </si>
  <si>
    <t>99RP270.536873998SUPPLVA</t>
  </si>
  <si>
    <t>Extract malt start</t>
  </si>
  <si>
    <t>99RP270.536874489SUPPLVA</t>
  </si>
  <si>
    <t>Cambio N.ro Batch (repair)</t>
  </si>
  <si>
    <t>Batchnumber repair</t>
  </si>
  <si>
    <t>3 - Function</t>
  </si>
  <si>
    <t>99RP270.1073741909SUPPLFX</t>
  </si>
  <si>
    <t>Sequenza RunTime</t>
  </si>
  <si>
    <t>SeqRunTime</t>
  </si>
  <si>
    <t>Sequence run time</t>
  </si>
  <si>
    <t>9RP256.1073741974SUPPLFX</t>
  </si>
  <si>
    <t>Occupation Time MT</t>
  </si>
  <si>
    <t>04: Dosing time WWT</t>
  </si>
  <si>
    <t>9RP256.1073741977SUPPLFX</t>
  </si>
  <si>
    <t>Dosage time WWT MT</t>
  </si>
  <si>
    <t>11: MES: Time from mashing till Rest/Heat</t>
  </si>
  <si>
    <t>9RP256.1073743092SUPPLFX</t>
  </si>
  <si>
    <t>Time Mash MT Rest*</t>
  </si>
  <si>
    <t>99RP270.1073742678SUPPLFX</t>
  </si>
  <si>
    <t>Tempo controllo flusso acqua tenuta agitatore</t>
  </si>
  <si>
    <t>Check time sealing flow Agitator</t>
  </si>
  <si>
    <t>141 - Impasto</t>
  </si>
  <si>
    <t>141 - Mashing in</t>
  </si>
  <si>
    <t>5 - Runtime</t>
  </si>
  <si>
    <t>99RP270.2788:597RUNT</t>
  </si>
  <si>
    <t>RunTime</t>
  </si>
  <si>
    <t>Impasto</t>
  </si>
  <si>
    <t>Mashing in</t>
  </si>
  <si>
    <t xml:space="preserve">Time Mashing In MT </t>
  </si>
  <si>
    <t>9RP256.2293:309RUNT</t>
  </si>
  <si>
    <t>Mash Water Amount</t>
  </si>
  <si>
    <t>6 - VCM</t>
  </si>
  <si>
    <t>Volume Mashing water MT</t>
  </si>
  <si>
    <t>9RP256.2293:931VCM</t>
  </si>
  <si>
    <t>145 - Riscaldamento</t>
  </si>
  <si>
    <t>145 - Heat Up</t>
  </si>
  <si>
    <t>99RP270.2792:599VCM</t>
  </si>
  <si>
    <t>Tempo riscaldamento</t>
  </si>
  <si>
    <t>Heating time</t>
  </si>
  <si>
    <t>Rest time</t>
  </si>
  <si>
    <t>Tempo Pausa</t>
  </si>
  <si>
    <t>Pausa</t>
  </si>
  <si>
    <t>Rest</t>
  </si>
  <si>
    <t>Time Saccharification Rest 1</t>
  </si>
  <si>
    <t>9RP256.2297:311VCM</t>
  </si>
  <si>
    <t>99RP270.2792:1293VCM</t>
  </si>
  <si>
    <t>SP Temper. TM1</t>
  </si>
  <si>
    <t>Temp Mash tun</t>
  </si>
  <si>
    <t>Temp Mash Tun</t>
  </si>
  <si>
    <t>Temperatura tino miscela</t>
  </si>
  <si>
    <t>Temper. Saccharification 1 (average)</t>
  </si>
  <si>
    <t>9RP256.2297:423VCM</t>
  </si>
  <si>
    <t>144 - Pausa</t>
  </si>
  <si>
    <t>144 - Rest</t>
  </si>
  <si>
    <t>99RP270.2793:599VCM</t>
  </si>
  <si>
    <t>Tempo passo</t>
  </si>
  <si>
    <t>Riscaldamento</t>
  </si>
  <si>
    <t>Heat up</t>
  </si>
  <si>
    <t>Time Heating Up to saccarific. Temp 2</t>
  </si>
  <si>
    <t>9RP256.2298:311VCM</t>
  </si>
  <si>
    <t>99RP270.2794:599VCM</t>
  </si>
  <si>
    <t>Time Saccharification Rest 2</t>
  </si>
  <si>
    <t>9RP256.2299:311VCM</t>
  </si>
  <si>
    <t>99RP270.2794:1293VCM</t>
  </si>
  <si>
    <t>Temper. Saccharification 2 (average)</t>
  </si>
  <si>
    <t>9RP256.2299:423VCM</t>
  </si>
  <si>
    <t>99RP270.2795:599VCM</t>
  </si>
  <si>
    <t>&lt;none&gt;</t>
  </si>
  <si>
    <t>9RP256.2300:311VCM</t>
  </si>
  <si>
    <t>146 - Transferimento TM1 al MF</t>
  </si>
  <si>
    <t>146 - Transfer MT I -&gt; MF</t>
  </si>
  <si>
    <t>99RP270.2797:599VCM</t>
  </si>
  <si>
    <t>Tempo flussaggio TM</t>
  </si>
  <si>
    <t>Rinsing time</t>
  </si>
  <si>
    <t>Time heating Up to Filtration. Temp</t>
  </si>
  <si>
    <t>9RP256.2302:311VCM</t>
  </si>
  <si>
    <t>Time Filtration temperature Rest</t>
  </si>
  <si>
    <t>9RP256.3769:311VCM</t>
  </si>
  <si>
    <t>01-03-Mash- Temperatura media pausa filtrazione</t>
  </si>
  <si>
    <t>9RP256.3769:423VCM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</si>
</sst>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27</v>
      </c>
      <c r="E1" t="s">
        <v>28</v>
      </c>
      <c r="F1" t="s">
        <v>28</v>
      </c>
      <c r="G1">
        <v>0</v>
      </c>
      <c r="H1">
        <v>5</v>
      </c>
      <c r="I1" t="s">
        <v>29</v>
      </c>
      <c r="J1">
        <v>5</v>
      </c>
      <c r="K1">
        <v>1</v>
      </c>
      <c r="L1">
        <v>82000012366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8</v>
      </c>
      <c r="K2">
        <v>1</v>
      </c>
      <c r="L2">
        <v>82000012365</v>
      </c>
      <c r="M2" t="s">
        <v>33</v>
      </c>
      <c r="N2" t="s">
        <v>33</v>
      </c>
      <c r="O2" t="s">
        <v>34</v>
      </c>
      <c r="P2" t="s">
        <v>35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10</v>
      </c>
      <c r="K3">
        <v>1</v>
      </c>
      <c r="L3">
        <v>82000000103</v>
      </c>
      <c r="M3" t="s">
        <v>36</v>
      </c>
      <c r="N3" t="s">
        <v>36</v>
      </c>
      <c r="O3" t="s">
        <v>37</v>
      </c>
      <c r="P3" t="s">
        <v>38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29</v>
      </c>
      <c r="J4">
        <v>14</v>
      </c>
      <c r="K4">
        <v>1</v>
      </c>
      <c r="L4">
        <v>82000000105</v>
      </c>
      <c r="M4" t="s">
        <v>39</v>
      </c>
      <c r="N4" t="s">
        <v>39</v>
      </c>
      <c r="O4" t="s">
        <v>40</v>
      </c>
      <c r="P4" t="s">
        <v>41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29</v>
      </c>
      <c r="J5">
        <v>15</v>
      </c>
      <c r="K5">
        <v>1</v>
      </c>
      <c r="L5">
        <v>82000000130</v>
      </c>
      <c r="M5" t="s">
        <v>42</v>
      </c>
      <c r="N5" t="s">
        <v>43</v>
      </c>
      <c r="O5" t="s">
        <v>44</v>
      </c>
      <c r="P5" t="s">
        <v>45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29</v>
      </c>
      <c r="J6">
        <v>20</v>
      </c>
      <c r="K6">
        <v>1</v>
      </c>
      <c r="L6">
        <v>82000000279</v>
      </c>
      <c r="M6" t="s">
        <v>46</v>
      </c>
      <c r="N6" t="s">
        <v>46</v>
      </c>
      <c r="O6" t="s">
        <v>47</v>
      </c>
      <c r="P6" t="s">
        <v>48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29</v>
      </c>
      <c r="J7">
        <v>23</v>
      </c>
      <c r="K7">
        <v>1</v>
      </c>
      <c r="L7">
        <v>82000012396</v>
      </c>
      <c r="M7" t="s">
        <v>49</v>
      </c>
      <c r="N7" t="s">
        <v>49</v>
      </c>
      <c r="O7" t="s">
        <v>50</v>
      </c>
      <c r="P7" t="s">
        <v>51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29</v>
      </c>
      <c r="J8">
        <v>45</v>
      </c>
      <c r="K8">
        <v>1</v>
      </c>
      <c r="L8">
        <v>82000000092</v>
      </c>
      <c r="M8" t="s">
        <v>52</v>
      </c>
      <c r="N8" t="s">
        <v>52</v>
      </c>
      <c r="O8" t="s">
        <v>53</v>
      </c>
      <c r="P8" t="s">
        <v>54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29</v>
      </c>
      <c r="J9">
        <v>60</v>
      </c>
      <c r="K9">
        <v>1</v>
      </c>
      <c r="L9">
        <v>82000000126</v>
      </c>
      <c r="M9" t="s">
        <v>55</v>
      </c>
      <c r="N9" t="s">
        <v>55</v>
      </c>
      <c r="O9" t="s">
        <v>56</v>
      </c>
      <c r="P9" t="s">
        <v>57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29</v>
      </c>
      <c r="J10">
        <v>61</v>
      </c>
      <c r="K10">
        <v>1</v>
      </c>
      <c r="L10">
        <v>82000000127</v>
      </c>
      <c r="M10" t="s">
        <v>58</v>
      </c>
      <c r="N10" t="s">
        <v>58</v>
      </c>
      <c r="O10" t="s">
        <v>59</v>
      </c>
      <c r="P10" t="s">
        <v>60</v>
      </c>
    </row>
    <row r="11" spans="1:16" x14ac:dyDescent="0.2">
      <c r="A11" t="s">
        <v>25</v>
      </c>
      <c r="B11" t="s">
        <v>26</v>
      </c>
      <c r="C11" t="s">
        <v>26</v>
      </c>
      <c r="D11" t="s">
        <v>61</v>
      </c>
      <c r="E11" t="s">
        <v>62</v>
      </c>
      <c r="F11" t="s">
        <v>63</v>
      </c>
      <c r="G11">
        <v>0</v>
      </c>
      <c r="H11">
        <v>1</v>
      </c>
      <c r="I11" t="s">
        <v>29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64</v>
      </c>
      <c r="E12" t="s">
        <v>65</v>
      </c>
      <c r="F12" t="s">
        <v>66</v>
      </c>
      <c r="G12">
        <v>0</v>
      </c>
      <c r="H12">
        <v>2</v>
      </c>
      <c r="I12" t="s">
        <v>29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67</v>
      </c>
      <c r="E13" t="s">
        <v>68</v>
      </c>
      <c r="F13" t="s">
        <v>69</v>
      </c>
      <c r="G13">
        <v>0</v>
      </c>
      <c r="H13">
        <v>3</v>
      </c>
      <c r="I13" t="s">
        <v>29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70</v>
      </c>
      <c r="E14" t="s">
        <v>71</v>
      </c>
      <c r="F14" t="s">
        <v>71</v>
      </c>
      <c r="G14">
        <v>0</v>
      </c>
      <c r="H14">
        <v>6</v>
      </c>
      <c r="I14" t="s">
        <v>29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72</v>
      </c>
      <c r="E15" t="s">
        <v>73</v>
      </c>
      <c r="F15" t="s">
        <v>74</v>
      </c>
      <c r="G15">
        <v>0</v>
      </c>
      <c r="H15">
        <v>11</v>
      </c>
      <c r="I15" t="s">
        <v>29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N'99RP270.1073741909SUPPLFX'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99RP270.1073741909SUPPLFX</v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Check time sealing flow Agitator | Bergamo - </v>
      </c>
      <c r="B17" s="21" t="s">
        <v>22</v>
      </c>
      <c r="C17" s="29" t="str">
        <f>IF('01 Function Comparison'!$K$6="NULL","",IF(ISBLANK('01 Function Comparison'!$K$6),"",'01 Function Comparison'!$K$6))</f>
        <v>Check time sealing flow Agitator</v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N'99RP270.1073742678SUPPLFX'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>99RP270.1073742678SUPPLFX</v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abSelected="1"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Mash Water Amount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Mash Water Amount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82000000104</v>
      </c>
      <c r="B5" s="12"/>
      <c r="C5" s="26"/>
      <c r="D5" s="27" t="s">
        <v>12</v>
      </c>
      <c r="E5" s="35">
        <f>IF(ISBLANK('01 Operation Comparison'!$L$3),"",'01 Operation Comparison'!$L$3)</f>
        <v>82000000104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- 141 - Mashing in ( RunTime ) | Bergamo - Mashing in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141 - Mashing in ( RunTime )</v>
      </c>
      <c r="D7" s="25" t="s">
        <v>14</v>
      </c>
      <c r="E7" s="34" t="str">
        <f>IF(ISBLANK('01 Operation Comparison'!$I$4),"",CONCATENATE('01 Operation Comparison'!$I$4," ( ",'01 Operation Comparison'!$K$4," )"))</f>
        <v>Mashing in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82000000102</v>
      </c>
      <c r="B10" s="12"/>
      <c r="C10" s="26"/>
      <c r="D10" s="27" t="s">
        <v>12</v>
      </c>
      <c r="E10" s="35">
        <f>IF(ISBLANK('01 Operation Comparison'!$L$4),"",'01 Operation Comparison'!$L$4)</f>
        <v>82000000102</v>
      </c>
      <c r="F10" s="35"/>
    </row>
    <row r="11" spans="1:6" s="24" customFormat="1" ht="17" thickBot="1" x14ac:dyDescent="0.25">
      <c r="A11" s="41" t="str">
        <f>CONCATENATE(D11,"N'",F11,"'")</f>
        <v>WHERE _Name = N'99RP270.2788:597RUNT'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99RP270.2788:597RUNT</v>
      </c>
    </row>
    <row r="12" spans="1:6" s="22" customFormat="1" x14ac:dyDescent="0.2">
      <c r="A12" s="38" t="str">
        <f>CONCATENATE(B12,C12,D12,E12)</f>
        <v>-- Operation: Massafra - 145 - Heat Up ( Heating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145 - Heat Up ( Heating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N'99RP270.2792:599VCM'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99RP270.2792:599VCM</v>
      </c>
    </row>
    <row r="17" spans="1:6" s="22" customFormat="1" x14ac:dyDescent="0.2">
      <c r="A17" s="38" t="str">
        <f>CONCATENATE(B17,C17,D17,E17)</f>
        <v>-- Operation: Massafra - 145 - Heat Up ( Temp Mash tun )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145 - Heat Up ( Temp Mash tun )</v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N'99RP270.2792:1293VCM'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99RP270.2792:1293VCM</v>
      </c>
    </row>
    <row r="22" spans="1:6" s="22" customFormat="1" x14ac:dyDescent="0.2">
      <c r="A22" s="38" t="str">
        <f>CONCATENATE(B22,C22,D22,E22)</f>
        <v>-- Operation: Massafra - 144 - Rest ( Rest time )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144 - Rest ( Rest time )</v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N'99RP270.2793:599VCM'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99RP270.2793:599VCM</v>
      </c>
    </row>
    <row r="27" spans="1:6" s="22" customFormat="1" x14ac:dyDescent="0.2">
      <c r="A27" s="38" t="str">
        <f>CONCATENATE(B27,C27,D27,E27)</f>
        <v>-- Operation: Massafra - 145 - Heat Up ( Heating time )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>145 - Heat Up ( Heating time )</v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N'99RP270.2794:599VCM'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>99RP270.2794:599VCM</v>
      </c>
    </row>
    <row r="32" spans="1:6" s="22" customFormat="1" x14ac:dyDescent="0.2">
      <c r="A32" s="38" t="str">
        <f>CONCATENATE(B32,C32,D32,E32)</f>
        <v>-- Operation: Massafra - 145 - Heat Up ( Temp Mash tun )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>145 - Heat Up ( Temp Mash tun )</v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N'99RP270.2794:1293VCM'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>99RP270.2794:1293VCM</v>
      </c>
    </row>
    <row r="37" spans="1:6" s="22" customFormat="1" x14ac:dyDescent="0.2">
      <c r="A37" s="38" t="str">
        <f>CONCATENATE(B37,C37,D37,E37)</f>
        <v>-- Operation: Massafra - 144 - Rest ( Rest time )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>144 - Rest ( Rest time )</v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82000012415</v>
      </c>
      <c r="B40" s="12"/>
      <c r="C40" s="26"/>
      <c r="D40" s="27" t="s">
        <v>12</v>
      </c>
      <c r="E40" s="35">
        <f>IF(ISBLANK('01 Operation Comparison'!$L$10),"",'01 Operation Comparison'!$L$10)</f>
        <v>82000012415</v>
      </c>
      <c r="F40" s="35"/>
    </row>
    <row r="41" spans="1:6" s="24" customFormat="1" ht="17" thickBot="1" x14ac:dyDescent="0.25">
      <c r="A41" s="41" t="str">
        <f>CONCATENATE(D41,"N'",F41,"'")</f>
        <v>WHERE _Name = N'99RP270.2795:599VCM'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>99RP270.2795:599VCM</v>
      </c>
    </row>
    <row r="42" spans="1:6" s="22" customFormat="1" x14ac:dyDescent="0.2">
      <c r="A42" s="38" t="str">
        <f>CONCATENATE(B42,C42,D42,E42)</f>
        <v>-- Operation: Massafra - 146 - Transfer MT I -&gt; MF ( Rinsing time ) | Bergamo - Heat up ( Heating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>146 - Transfer MT I -&gt; MF ( Rinsing time )</v>
      </c>
      <c r="D42" s="25" t="s">
        <v>14</v>
      </c>
      <c r="E42" s="34" t="str">
        <f>IF(ISBLANK('01 Operation Comparison'!$I$11),"",CONCATENATE('01 Operation Comparison'!$I$11," ( ",'01 Operation Comparison'!$K$11," )"))</f>
        <v>Heat up ( Heating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82000000128</v>
      </c>
      <c r="B45" s="12"/>
      <c r="C45" s="26"/>
      <c r="D45" s="27" t="s">
        <v>12</v>
      </c>
      <c r="E45" s="35">
        <f>IF(ISBLANK('01 Operation Comparison'!$L$11),"",'01 Operation Comparison'!$L$11)</f>
        <v>82000000128</v>
      </c>
      <c r="F45" s="35"/>
    </row>
    <row r="46" spans="1:6" s="24" customFormat="1" ht="17" thickBot="1" x14ac:dyDescent="0.25">
      <c r="A46" s="41" t="str">
        <f>CONCATENATE(D46,"N'",F46,"'")</f>
        <v>WHERE _Name = N'99RP270.2797:599VCM'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>99RP270.2797:599VCM</v>
      </c>
    </row>
    <row r="47" spans="1:6" s="22" customFormat="1" x14ac:dyDescent="0.2">
      <c r="A47" s="38" t="str">
        <f>CONCATENATE(B47,C47,D47,E47)</f>
        <v>-- Operation: Massafra -  | Bergamo - Rest ( Rest time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>Rest ( Rest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82000000129</v>
      </c>
      <c r="B50" s="12"/>
      <c r="C50" s="26"/>
      <c r="D50" s="27" t="s">
        <v>12</v>
      </c>
      <c r="E50" s="35">
        <f>IF(ISBLANK('01 Operation Comparison'!$L$12),"",'01 Operation Comparison'!$L$12)</f>
        <v>82000000129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>-- Operation: Massafra -  | Bergamo - Rest ( Temp Mash Tun )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>Rest ( Temp Mash Tun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82000012416</v>
      </c>
      <c r="B55" s="12"/>
      <c r="C55" s="26"/>
      <c r="D55" s="27" t="s">
        <v>12</v>
      </c>
      <c r="E55" s="35">
        <f>IF(ISBLANK('01 Operation Comparison'!$L$13),"",'01 Operation Comparison'!$L$13)</f>
        <v>82000012416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75</v>
      </c>
      <c r="B1" t="s">
        <v>26</v>
      </c>
      <c r="C1" t="s">
        <v>26</v>
      </c>
      <c r="D1" t="s">
        <v>76</v>
      </c>
      <c r="E1" t="s">
        <v>77</v>
      </c>
      <c r="F1" t="s">
        <v>78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82000000132</v>
      </c>
      <c r="M1" t="s">
        <v>79</v>
      </c>
      <c r="N1" t="s">
        <v>79</v>
      </c>
      <c r="O1" t="s">
        <v>80</v>
      </c>
      <c r="P1" t="s">
        <v>81</v>
      </c>
    </row>
    <row r="2" spans="1:16" x14ac:dyDescent="0.2">
      <c r="A2" t="s">
        <v>75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4</v>
      </c>
      <c r="K2">
        <v>1</v>
      </c>
      <c r="L2">
        <v>82000012380</v>
      </c>
      <c r="M2" t="s">
        <v>82</v>
      </c>
      <c r="N2" t="s">
        <v>82</v>
      </c>
      <c r="O2" t="s">
        <v>83</v>
      </c>
      <c r="P2" t="s">
        <v>84</v>
      </c>
    </row>
    <row r="3" spans="1:16" x14ac:dyDescent="0.2">
      <c r="A3" t="s">
        <v>75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11</v>
      </c>
      <c r="K3">
        <v>1</v>
      </c>
      <c r="L3">
        <v>82000000106</v>
      </c>
      <c r="M3" t="s">
        <v>85</v>
      </c>
      <c r="N3" t="s">
        <v>85</v>
      </c>
      <c r="O3" t="s">
        <v>86</v>
      </c>
      <c r="P3" t="s">
        <v>87</v>
      </c>
    </row>
    <row r="4" spans="1:16" x14ac:dyDescent="0.2">
      <c r="A4" t="s">
        <v>75</v>
      </c>
      <c r="B4" t="s">
        <v>26</v>
      </c>
      <c r="C4" t="s">
        <v>26</v>
      </c>
      <c r="D4" t="s">
        <v>88</v>
      </c>
      <c r="E4" t="s">
        <v>89</v>
      </c>
      <c r="F4" t="s">
        <v>90</v>
      </c>
      <c r="G4">
        <v>0</v>
      </c>
      <c r="H4">
        <v>31</v>
      </c>
      <c r="I4" t="s">
        <v>29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1"/>
  <sheetViews>
    <sheetView workbookViewId="0">
      <selection activeCell="F27" sqref="F27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29</v>
      </c>
      <c r="M1">
        <v>8</v>
      </c>
      <c r="N1">
        <v>1</v>
      </c>
      <c r="O1">
        <v>82000000104</v>
      </c>
      <c r="P1" t="s">
        <v>100</v>
      </c>
      <c r="Q1" t="s">
        <v>100</v>
      </c>
      <c r="R1" t="s">
        <v>101</v>
      </c>
      <c r="S1" t="s">
        <v>96</v>
      </c>
      <c r="T1" t="s">
        <v>97</v>
      </c>
      <c r="U1" t="s">
        <v>102</v>
      </c>
      <c r="V1" t="s">
        <v>103</v>
      </c>
      <c r="W1">
        <v>2</v>
      </c>
    </row>
    <row r="2" spans="1:23" x14ac:dyDescent="0.2">
      <c r="A2">
        <v>2</v>
      </c>
      <c r="B2" t="s">
        <v>91</v>
      </c>
      <c r="C2" t="s">
        <v>92</v>
      </c>
      <c r="D2" t="s">
        <v>93</v>
      </c>
      <c r="E2" t="s">
        <v>26</v>
      </c>
      <c r="F2" t="s">
        <v>26</v>
      </c>
      <c r="G2" t="s">
        <v>94</v>
      </c>
      <c r="H2" t="s">
        <v>95</v>
      </c>
      <c r="I2" t="s">
        <v>95</v>
      </c>
      <c r="J2">
        <v>0</v>
      </c>
      <c r="K2">
        <v>1</v>
      </c>
      <c r="L2" t="s">
        <v>29</v>
      </c>
      <c r="M2">
        <v>1</v>
      </c>
      <c r="N2">
        <v>1</v>
      </c>
      <c r="O2">
        <v>82000000102</v>
      </c>
      <c r="P2" t="s">
        <v>95</v>
      </c>
      <c r="Q2" t="s">
        <v>95</v>
      </c>
      <c r="R2" t="s">
        <v>93</v>
      </c>
      <c r="S2" t="s">
        <v>96</v>
      </c>
      <c r="T2" t="s">
        <v>97</v>
      </c>
      <c r="U2" t="s">
        <v>98</v>
      </c>
      <c r="V2" t="s">
        <v>99</v>
      </c>
      <c r="W2">
        <v>2</v>
      </c>
    </row>
    <row r="3" spans="1:23" x14ac:dyDescent="0.2">
      <c r="A3">
        <v>6</v>
      </c>
      <c r="B3" t="s">
        <v>104</v>
      </c>
      <c r="C3" t="s">
        <v>105</v>
      </c>
      <c r="D3" t="s">
        <v>101</v>
      </c>
      <c r="E3" t="s">
        <v>26</v>
      </c>
      <c r="F3" t="s">
        <v>26</v>
      </c>
      <c r="G3" t="s">
        <v>106</v>
      </c>
      <c r="H3" t="s">
        <v>107</v>
      </c>
      <c r="I3" t="s">
        <v>108</v>
      </c>
      <c r="J3">
        <v>0</v>
      </c>
      <c r="K3">
        <v>1</v>
      </c>
      <c r="L3" t="s">
        <v>29</v>
      </c>
      <c r="M3">
        <v>1</v>
      </c>
      <c r="N3">
        <v>1</v>
      </c>
      <c r="O3">
        <v>82000000122</v>
      </c>
      <c r="P3" t="s">
        <v>109</v>
      </c>
      <c r="Q3" t="s">
        <v>110</v>
      </c>
      <c r="R3" t="s">
        <v>101</v>
      </c>
      <c r="S3" t="s">
        <v>111</v>
      </c>
      <c r="T3" t="s">
        <v>112</v>
      </c>
      <c r="U3" t="s">
        <v>113</v>
      </c>
      <c r="V3" t="s">
        <v>114</v>
      </c>
      <c r="W3">
        <v>6</v>
      </c>
    </row>
    <row r="4" spans="1:23" x14ac:dyDescent="0.2">
      <c r="A4">
        <v>6</v>
      </c>
      <c r="B4" t="s">
        <v>104</v>
      </c>
      <c r="C4" t="s">
        <v>105</v>
      </c>
      <c r="D4" t="s">
        <v>101</v>
      </c>
      <c r="E4" t="s">
        <v>26</v>
      </c>
      <c r="F4" t="s">
        <v>26</v>
      </c>
      <c r="G4" t="s">
        <v>115</v>
      </c>
      <c r="H4" t="s">
        <v>116</v>
      </c>
      <c r="I4" t="s">
        <v>117</v>
      </c>
      <c r="J4">
        <v>0</v>
      </c>
      <c r="K4">
        <v>5</v>
      </c>
      <c r="L4" t="s">
        <v>29</v>
      </c>
      <c r="M4">
        <v>5</v>
      </c>
      <c r="N4">
        <v>1</v>
      </c>
      <c r="O4">
        <v>82000000121</v>
      </c>
      <c r="P4" t="s">
        <v>118</v>
      </c>
      <c r="Q4" t="s">
        <v>119</v>
      </c>
      <c r="R4" t="s">
        <v>101</v>
      </c>
      <c r="S4" t="s">
        <v>111</v>
      </c>
      <c r="T4" t="s">
        <v>112</v>
      </c>
      <c r="U4" t="s">
        <v>120</v>
      </c>
      <c r="V4" t="s">
        <v>121</v>
      </c>
      <c r="W4">
        <v>6</v>
      </c>
    </row>
    <row r="5" spans="1:23" ht="18" customHeight="1" x14ac:dyDescent="0.2">
      <c r="A5">
        <v>7</v>
      </c>
      <c r="B5" t="s">
        <v>122</v>
      </c>
      <c r="C5" t="s">
        <v>123</v>
      </c>
      <c r="D5" t="s">
        <v>101</v>
      </c>
      <c r="E5" t="s">
        <v>26</v>
      </c>
      <c r="F5" t="s">
        <v>26</v>
      </c>
      <c r="G5" t="s">
        <v>124</v>
      </c>
      <c r="H5" t="s">
        <v>125</v>
      </c>
      <c r="I5" t="s">
        <v>109</v>
      </c>
      <c r="J5">
        <v>0</v>
      </c>
      <c r="K5">
        <v>1</v>
      </c>
      <c r="L5" t="s">
        <v>29</v>
      </c>
      <c r="M5">
        <v>1</v>
      </c>
      <c r="N5">
        <v>1</v>
      </c>
      <c r="O5">
        <v>82000000123</v>
      </c>
      <c r="P5" t="s">
        <v>108</v>
      </c>
      <c r="Q5" t="s">
        <v>108</v>
      </c>
      <c r="R5" t="s">
        <v>101</v>
      </c>
      <c r="S5" t="s">
        <v>126</v>
      </c>
      <c r="T5" t="s">
        <v>127</v>
      </c>
      <c r="U5" t="s">
        <v>128</v>
      </c>
      <c r="V5" t="s">
        <v>129</v>
      </c>
      <c r="W5">
        <v>7</v>
      </c>
    </row>
    <row r="6" spans="1:23" x14ac:dyDescent="0.2">
      <c r="A6">
        <v>8</v>
      </c>
      <c r="B6" t="s">
        <v>104</v>
      </c>
      <c r="C6" t="s">
        <v>105</v>
      </c>
      <c r="D6" t="s">
        <v>101</v>
      </c>
      <c r="E6" t="s">
        <v>26</v>
      </c>
      <c r="F6" t="s">
        <v>26</v>
      </c>
      <c r="G6" t="s">
        <v>130</v>
      </c>
      <c r="H6" t="s">
        <v>107</v>
      </c>
      <c r="I6" t="s">
        <v>108</v>
      </c>
      <c r="J6">
        <v>0</v>
      </c>
      <c r="K6">
        <v>1</v>
      </c>
      <c r="L6" t="s">
        <v>29</v>
      </c>
      <c r="M6">
        <v>1</v>
      </c>
      <c r="N6">
        <v>1</v>
      </c>
      <c r="O6">
        <v>82000000125</v>
      </c>
      <c r="P6" t="s">
        <v>109</v>
      </c>
      <c r="Q6" t="s">
        <v>109</v>
      </c>
      <c r="R6" t="s">
        <v>101</v>
      </c>
      <c r="S6" t="s">
        <v>111</v>
      </c>
      <c r="T6" t="s">
        <v>112</v>
      </c>
      <c r="U6" t="s">
        <v>131</v>
      </c>
      <c r="V6" t="s">
        <v>132</v>
      </c>
      <c r="W6">
        <v>8</v>
      </c>
    </row>
    <row r="7" spans="1:23" x14ac:dyDescent="0.2">
      <c r="A7">
        <v>8</v>
      </c>
      <c r="B7" t="s">
        <v>104</v>
      </c>
      <c r="C7" t="s">
        <v>105</v>
      </c>
      <c r="D7" t="s">
        <v>101</v>
      </c>
      <c r="E7" t="s">
        <v>26</v>
      </c>
      <c r="F7" t="s">
        <v>26</v>
      </c>
      <c r="G7" t="s">
        <v>133</v>
      </c>
      <c r="H7" t="s">
        <v>116</v>
      </c>
      <c r="I7" t="s">
        <v>117</v>
      </c>
      <c r="J7">
        <v>0</v>
      </c>
      <c r="K7">
        <v>5</v>
      </c>
      <c r="L7" t="s">
        <v>29</v>
      </c>
      <c r="M7">
        <v>5</v>
      </c>
      <c r="N7">
        <v>1</v>
      </c>
      <c r="O7">
        <v>82000000124</v>
      </c>
      <c r="P7" t="s">
        <v>118</v>
      </c>
      <c r="Q7" t="s">
        <v>119</v>
      </c>
      <c r="R7" t="s">
        <v>101</v>
      </c>
      <c r="S7" t="s">
        <v>111</v>
      </c>
      <c r="T7" t="s">
        <v>112</v>
      </c>
      <c r="U7" t="s">
        <v>134</v>
      </c>
      <c r="V7" t="s">
        <v>135</v>
      </c>
      <c r="W7">
        <v>8</v>
      </c>
    </row>
    <row r="8" spans="1:23" x14ac:dyDescent="0.2">
      <c r="A8">
        <v>9</v>
      </c>
      <c r="B8" t="s">
        <v>122</v>
      </c>
      <c r="C8" t="s">
        <v>123</v>
      </c>
      <c r="D8" t="s">
        <v>101</v>
      </c>
      <c r="E8" t="s">
        <v>26</v>
      </c>
      <c r="F8" t="s">
        <v>26</v>
      </c>
      <c r="G8" t="s">
        <v>136</v>
      </c>
      <c r="H8" t="s">
        <v>125</v>
      </c>
      <c r="I8" t="s">
        <v>109</v>
      </c>
      <c r="J8">
        <v>0</v>
      </c>
      <c r="K8">
        <v>1</v>
      </c>
      <c r="L8" t="s">
        <v>29</v>
      </c>
      <c r="M8">
        <v>1</v>
      </c>
      <c r="N8">
        <v>1</v>
      </c>
      <c r="O8">
        <v>82000012415</v>
      </c>
      <c r="P8" t="s">
        <v>108</v>
      </c>
      <c r="Q8" t="s">
        <v>108</v>
      </c>
      <c r="R8" t="s">
        <v>101</v>
      </c>
      <c r="S8" t="s">
        <v>126</v>
      </c>
      <c r="T8" t="s">
        <v>127</v>
      </c>
      <c r="U8" t="s">
        <v>137</v>
      </c>
      <c r="V8" t="s">
        <v>138</v>
      </c>
      <c r="W8">
        <v>9</v>
      </c>
    </row>
    <row r="9" spans="1:23" x14ac:dyDescent="0.2">
      <c r="A9">
        <v>11</v>
      </c>
      <c r="B9" t="s">
        <v>139</v>
      </c>
      <c r="C9" t="s">
        <v>140</v>
      </c>
      <c r="D9" t="s">
        <v>101</v>
      </c>
      <c r="E9" t="s">
        <v>26</v>
      </c>
      <c r="F9" t="s">
        <v>26</v>
      </c>
      <c r="G9" t="s">
        <v>141</v>
      </c>
      <c r="H9" t="s">
        <v>142</v>
      </c>
      <c r="I9" t="s">
        <v>143</v>
      </c>
      <c r="J9">
        <v>0</v>
      </c>
      <c r="K9">
        <v>1</v>
      </c>
      <c r="L9" t="s">
        <v>29</v>
      </c>
      <c r="M9">
        <v>1</v>
      </c>
      <c r="N9">
        <v>1</v>
      </c>
      <c r="O9">
        <v>82000000128</v>
      </c>
      <c r="P9" t="s">
        <v>108</v>
      </c>
      <c r="Q9" t="s">
        <v>108</v>
      </c>
      <c r="R9" t="s">
        <v>101</v>
      </c>
      <c r="S9" t="s">
        <v>126</v>
      </c>
      <c r="T9" t="s">
        <v>127</v>
      </c>
      <c r="U9" t="s">
        <v>144</v>
      </c>
      <c r="V9" t="s">
        <v>145</v>
      </c>
      <c r="W9">
        <v>11</v>
      </c>
    </row>
    <row r="10" spans="1:23" x14ac:dyDescent="0.2">
      <c r="A10" t="s">
        <v>26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29</v>
      </c>
      <c r="M10">
        <v>1</v>
      </c>
      <c r="N10">
        <v>1</v>
      </c>
      <c r="O10">
        <v>82000000129</v>
      </c>
      <c r="P10" t="s">
        <v>109</v>
      </c>
      <c r="Q10" t="s">
        <v>109</v>
      </c>
      <c r="R10" t="s">
        <v>101</v>
      </c>
      <c r="S10" t="s">
        <v>111</v>
      </c>
      <c r="T10" t="s">
        <v>112</v>
      </c>
      <c r="U10" t="s">
        <v>146</v>
      </c>
      <c r="V10" t="s">
        <v>147</v>
      </c>
      <c r="W10">
        <v>12</v>
      </c>
    </row>
    <row r="11" spans="1:23" x14ac:dyDescent="0.2">
      <c r="A11" t="s">
        <v>26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29</v>
      </c>
      <c r="M11">
        <v>5</v>
      </c>
      <c r="N11">
        <v>1</v>
      </c>
      <c r="O11">
        <v>82000012416</v>
      </c>
      <c r="P11" t="s">
        <v>118</v>
      </c>
      <c r="Q11" t="s">
        <v>119</v>
      </c>
      <c r="R11" t="s">
        <v>101</v>
      </c>
      <c r="S11" t="s">
        <v>111</v>
      </c>
      <c r="T11" t="s">
        <v>112</v>
      </c>
      <c r="U11" t="s">
        <v>148</v>
      </c>
      <c r="V11" t="s">
        <v>149</v>
      </c>
      <c r="W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C1"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30</v>
      </c>
      <c r="H3" s="3">
        <v>82000012366</v>
      </c>
      <c r="I3" s="4" t="s">
        <v>32</v>
      </c>
      <c r="J3" s="2">
        <v>5</v>
      </c>
      <c r="K3" s="3" t="s">
        <v>28</v>
      </c>
      <c r="L3" s="4" t="s">
        <v>27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99RP270.536873997SUPPLVA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33</v>
      </c>
      <c r="H4" s="3">
        <v>82000012365</v>
      </c>
      <c r="I4" s="4" t="s">
        <v>35</v>
      </c>
      <c r="J4" s="2" t="s">
        <v>26</v>
      </c>
      <c r="K4" s="3" t="s">
        <v>26</v>
      </c>
      <c r="L4" s="4" t="s">
        <v>26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36</v>
      </c>
      <c r="H5" s="3">
        <v>82000000103</v>
      </c>
      <c r="I5" s="4" t="s">
        <v>38</v>
      </c>
      <c r="J5" s="2" t="s">
        <v>26</v>
      </c>
      <c r="K5" s="3" t="s">
        <v>26</v>
      </c>
      <c r="L5" s="4" t="s">
        <v>26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39</v>
      </c>
      <c r="H6" s="3">
        <v>82000000105</v>
      </c>
      <c r="I6" s="4" t="s">
        <v>41</v>
      </c>
      <c r="J6" s="2" t="s">
        <v>26</v>
      </c>
      <c r="K6" s="3" t="s">
        <v>26</v>
      </c>
      <c r="L6" s="4" t="s">
        <v>26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42</v>
      </c>
      <c r="H7" s="3">
        <v>82000000130</v>
      </c>
      <c r="I7" s="4" t="s">
        <v>45</v>
      </c>
      <c r="J7" s="2" t="s">
        <v>26</v>
      </c>
      <c r="K7" s="3" t="s">
        <v>26</v>
      </c>
      <c r="L7" s="4" t="s">
        <v>26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46</v>
      </c>
      <c r="H8" s="3">
        <v>82000000279</v>
      </c>
      <c r="I8" s="4" t="s">
        <v>48</v>
      </c>
      <c r="J8" s="2" t="s">
        <v>26</v>
      </c>
      <c r="K8" s="3" t="s">
        <v>26</v>
      </c>
      <c r="L8" s="4" t="s">
        <v>26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49</v>
      </c>
      <c r="H9" s="3">
        <v>82000012396</v>
      </c>
      <c r="I9" s="4" t="s">
        <v>51</v>
      </c>
      <c r="J9" s="2" t="s">
        <v>26</v>
      </c>
      <c r="K9" s="3" t="s">
        <v>26</v>
      </c>
      <c r="L9" s="4" t="s">
        <v>26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52</v>
      </c>
      <c r="H10" s="3">
        <v>82000000092</v>
      </c>
      <c r="I10" s="4" t="s">
        <v>54</v>
      </c>
      <c r="J10" s="2" t="s">
        <v>26</v>
      </c>
      <c r="K10" s="3" t="s">
        <v>26</v>
      </c>
      <c r="L10" s="4" t="s">
        <v>26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55</v>
      </c>
      <c r="H11" s="3">
        <v>82000000126</v>
      </c>
      <c r="I11" s="4" t="s">
        <v>57</v>
      </c>
      <c r="J11" s="2" t="s">
        <v>26</v>
      </c>
      <c r="K11" s="3" t="s">
        <v>26</v>
      </c>
      <c r="L11" s="4" t="s">
        <v>26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58</v>
      </c>
      <c r="H12" s="3">
        <v>82000000127</v>
      </c>
      <c r="I12" s="4" t="s">
        <v>60</v>
      </c>
      <c r="J12" s="2" t="s">
        <v>26</v>
      </c>
      <c r="K12" s="3" t="s">
        <v>26</v>
      </c>
      <c r="L12" s="4" t="s">
        <v>26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J13" s="2">
        <v>1</v>
      </c>
      <c r="K13" s="3" t="s">
        <v>63</v>
      </c>
      <c r="L13" s="4" t="s">
        <v>61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99RP270.536873921SUPPLVA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J14" s="2">
        <v>2</v>
      </c>
      <c r="K14" s="3" t="s">
        <v>66</v>
      </c>
      <c r="L14" s="4" t="s">
        <v>64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99RP270.536871088SUPPLVA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J15" s="2">
        <v>3</v>
      </c>
      <c r="K15" s="3" t="s">
        <v>69</v>
      </c>
      <c r="L15" s="4" t="s">
        <v>67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99RP270.536871499SUPPLVA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J16" s="2">
        <v>6</v>
      </c>
      <c r="K16" s="3" t="s">
        <v>71</v>
      </c>
      <c r="L16" s="4" t="s">
        <v>70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99RP270.536873998SUPPLVA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J17" s="2">
        <v>11</v>
      </c>
      <c r="K17" s="3" t="s">
        <v>74</v>
      </c>
      <c r="L17" s="4" t="s">
        <v>72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99RP270.536874489SUPPLVA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3" sqref="K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79</v>
      </c>
      <c r="H3" s="3">
        <v>82000000132</v>
      </c>
      <c r="I3" s="4" t="s">
        <v>81</v>
      </c>
      <c r="J3" s="2">
        <v>1</v>
      </c>
      <c r="K3" s="3" t="s">
        <v>78</v>
      </c>
      <c r="L3" s="4" t="s">
        <v>76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99RP270.1073741909SUPPLFX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82</v>
      </c>
      <c r="H4" s="3">
        <v>82000012380</v>
      </c>
      <c r="I4" s="4" t="s">
        <v>84</v>
      </c>
      <c r="J4" s="2" t="s">
        <v>26</v>
      </c>
      <c r="K4" s="3" t="s">
        <v>26</v>
      </c>
      <c r="L4" s="4" t="s">
        <v>26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85</v>
      </c>
      <c r="H5" s="3">
        <v>82000000106</v>
      </c>
      <c r="I5" s="4" t="s">
        <v>87</v>
      </c>
      <c r="J5" s="2" t="s">
        <v>26</v>
      </c>
      <c r="K5" s="3" t="s">
        <v>26</v>
      </c>
      <c r="L5" s="4" t="s">
        <v>26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J6" s="2">
        <v>31</v>
      </c>
      <c r="K6" s="3" t="s">
        <v>90</v>
      </c>
      <c r="L6" s="4" t="s">
        <v>88</v>
      </c>
      <c r="N6" s="11">
        <f>'00 Function Source'!H4</f>
        <v>31</v>
      </c>
      <c r="O6" s="12" t="str">
        <f>'00 Function Source'!F4</f>
        <v>Check time sealing flow Agitator</v>
      </c>
      <c r="P6" s="13" t="str">
        <f>'00 Function Source'!D4</f>
        <v>99RP270.1073742678SUPPLFX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M1" zoomScale="110" zoomScaleNormal="110" workbookViewId="0">
      <selection activeCell="I17" sqref="I17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8</v>
      </c>
      <c r="D3" s="12" t="str">
        <f>'00 Operation Source'!P1</f>
        <v>Mash Water Amount</v>
      </c>
      <c r="E3" s="12">
        <f>'00 Operation Source'!O1</f>
        <v>82000000104</v>
      </c>
      <c r="F3" s="13" t="str">
        <f>'00 Operation Source'!U1</f>
        <v>Volume Mashing water MT</v>
      </c>
      <c r="H3" s="2">
        <v>2</v>
      </c>
      <c r="I3" s="3" t="s">
        <v>97</v>
      </c>
      <c r="J3" s="3">
        <v>8</v>
      </c>
      <c r="K3" s="3" t="s">
        <v>100</v>
      </c>
      <c r="L3" s="3">
        <v>82000000104</v>
      </c>
      <c r="M3" s="4" t="s">
        <v>102</v>
      </c>
      <c r="N3" s="2" t="s">
        <v>26</v>
      </c>
      <c r="O3" s="3" t="s">
        <v>26</v>
      </c>
      <c r="P3" s="4" t="s">
        <v>26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82000000102</v>
      </c>
      <c r="F4" s="13" t="str">
        <f>'00 Operation Source'!U2</f>
        <v xml:space="preserve">Time Mashing In MT </v>
      </c>
      <c r="H4" s="2">
        <v>2</v>
      </c>
      <c r="I4" s="3" t="s">
        <v>97</v>
      </c>
      <c r="J4" s="3">
        <v>1</v>
      </c>
      <c r="K4" s="3" t="s">
        <v>95</v>
      </c>
      <c r="L4" s="3">
        <v>82000000102</v>
      </c>
      <c r="M4" s="4" t="s">
        <v>98</v>
      </c>
      <c r="N4" s="2" t="s">
        <v>92</v>
      </c>
      <c r="O4" s="3" t="s">
        <v>95</v>
      </c>
      <c r="P4" s="4" t="s">
        <v>94</v>
      </c>
      <c r="R4" s="11" t="str">
        <f>'00 Operation Source'!C2</f>
        <v>141 - Mashing in</v>
      </c>
      <c r="S4" s="12" t="str">
        <f>'00 Operation Source'!I2</f>
        <v>RunTime</v>
      </c>
      <c r="T4" s="13" t="str">
        <f>'00 Operation Source'!G2</f>
        <v>99RP270.2788:597RUNT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112</v>
      </c>
      <c r="J5" s="3">
        <v>1</v>
      </c>
      <c r="K5" s="3" t="s">
        <v>109</v>
      </c>
      <c r="L5" s="3">
        <v>82000000122</v>
      </c>
      <c r="M5" s="4" t="s">
        <v>113</v>
      </c>
      <c r="N5" s="2" t="s">
        <v>105</v>
      </c>
      <c r="O5" s="3" t="s">
        <v>108</v>
      </c>
      <c r="P5" s="4" t="s">
        <v>106</v>
      </c>
      <c r="R5" s="11" t="str">
        <f>'00 Operation Source'!C3</f>
        <v>145 - Heat Up</v>
      </c>
      <c r="S5" s="12" t="str">
        <f>'00 Operation Source'!I3</f>
        <v>Heating time</v>
      </c>
      <c r="T5" s="13" t="str">
        <f>'00 Operation Source'!G3</f>
        <v>99RP270.2792:599VCM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112</v>
      </c>
      <c r="J6" s="3">
        <v>5</v>
      </c>
      <c r="K6" s="3" t="s">
        <v>118</v>
      </c>
      <c r="L6" s="3">
        <v>82000000121</v>
      </c>
      <c r="M6" s="4" t="s">
        <v>120</v>
      </c>
      <c r="N6" s="2" t="s">
        <v>105</v>
      </c>
      <c r="O6" s="3" t="s">
        <v>117</v>
      </c>
      <c r="P6" s="4" t="s">
        <v>115</v>
      </c>
      <c r="R6" s="11" t="str">
        <f>'00 Operation Source'!C4</f>
        <v>145 - Heat Up</v>
      </c>
      <c r="S6" s="12" t="str">
        <f>'00 Operation Source'!I4</f>
        <v>Temp Mash tun</v>
      </c>
      <c r="T6" s="13" t="str">
        <f>'00 Operation Source'!G4</f>
        <v>99RP270.2792:1293VCM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127</v>
      </c>
      <c r="J7" s="3">
        <v>1</v>
      </c>
      <c r="K7" s="3" t="s">
        <v>108</v>
      </c>
      <c r="L7" s="3">
        <v>82000000123</v>
      </c>
      <c r="M7" s="4" t="s">
        <v>128</v>
      </c>
      <c r="N7" s="2" t="s">
        <v>123</v>
      </c>
      <c r="O7" s="3" t="s">
        <v>109</v>
      </c>
      <c r="P7" s="4" t="s">
        <v>124</v>
      </c>
      <c r="R7" s="11" t="str">
        <f>'00 Operation Source'!C5</f>
        <v>144 - Rest</v>
      </c>
      <c r="S7" s="12" t="str">
        <f>'00 Operation Source'!I5</f>
        <v>Rest time</v>
      </c>
      <c r="T7" s="13" t="str">
        <f>'00 Operation Source'!G5</f>
        <v>99RP270.2793:599VCM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112</v>
      </c>
      <c r="J8" s="3">
        <v>1</v>
      </c>
      <c r="K8" s="3" t="s">
        <v>109</v>
      </c>
      <c r="L8" s="3">
        <v>82000000125</v>
      </c>
      <c r="M8" s="4" t="s">
        <v>131</v>
      </c>
      <c r="N8" s="2" t="s">
        <v>105</v>
      </c>
      <c r="O8" s="3" t="s">
        <v>108</v>
      </c>
      <c r="P8" s="4" t="s">
        <v>130</v>
      </c>
      <c r="R8" s="11" t="str">
        <f>'00 Operation Source'!C6</f>
        <v>145 - Heat Up</v>
      </c>
      <c r="S8" s="12" t="str">
        <f>'00 Operation Source'!I6</f>
        <v>Heating time</v>
      </c>
      <c r="T8" s="13" t="str">
        <f>'00 Operation Source'!G6</f>
        <v>99RP270.2794:599VCM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112</v>
      </c>
      <c r="J9" s="3">
        <v>5</v>
      </c>
      <c r="K9" s="3" t="s">
        <v>118</v>
      </c>
      <c r="L9" s="3">
        <v>82000000124</v>
      </c>
      <c r="M9" s="4" t="s">
        <v>134</v>
      </c>
      <c r="N9" s="2" t="s">
        <v>105</v>
      </c>
      <c r="O9" s="3" t="s">
        <v>117</v>
      </c>
      <c r="P9" s="4" t="s">
        <v>133</v>
      </c>
      <c r="R9" s="11" t="str">
        <f>'00 Operation Source'!C7</f>
        <v>145 - Heat Up</v>
      </c>
      <c r="S9" s="12" t="str">
        <f>'00 Operation Source'!I7</f>
        <v>Temp Mash tun</v>
      </c>
      <c r="T9" s="13" t="str">
        <f>'00 Operation Source'!G7</f>
        <v>99RP270.2794:1293VCM</v>
      </c>
    </row>
    <row r="10" spans="1:20" x14ac:dyDescent="0.2">
      <c r="A10" s="11">
        <f>'00 Operation Source'!W8</f>
        <v>9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82000012415</v>
      </c>
      <c r="F10" s="13" t="str">
        <f>'00 Operation Source'!U8</f>
        <v>&lt;none&gt;</v>
      </c>
      <c r="H10" s="2">
        <v>9</v>
      </c>
      <c r="I10" s="3" t="s">
        <v>127</v>
      </c>
      <c r="J10" s="3">
        <v>1</v>
      </c>
      <c r="K10" s="3" t="s">
        <v>108</v>
      </c>
      <c r="L10" s="3">
        <v>82000012415</v>
      </c>
      <c r="M10" s="4" t="s">
        <v>137</v>
      </c>
      <c r="N10" s="2" t="s">
        <v>123</v>
      </c>
      <c r="O10" s="3" t="s">
        <v>109</v>
      </c>
      <c r="P10" s="4" t="s">
        <v>136</v>
      </c>
      <c r="R10" s="11" t="str">
        <f>'00 Operation Source'!C8</f>
        <v>144 - Rest</v>
      </c>
      <c r="S10" s="12" t="str">
        <f>'00 Operation Source'!I8</f>
        <v>Rest time</v>
      </c>
      <c r="T10" s="13" t="str">
        <f>'00 Operation Source'!G8</f>
        <v>99RP270.2795:599VCM</v>
      </c>
    </row>
    <row r="11" spans="1:20" x14ac:dyDescent="0.2">
      <c r="A11" s="11">
        <f>'00 Operation Source'!W9</f>
        <v>11</v>
      </c>
      <c r="B11" s="12" t="str">
        <f>'00 Operation Source'!T9</f>
        <v>Heat up</v>
      </c>
      <c r="C11" s="12">
        <f>'00 Operation Source'!M9</f>
        <v>1</v>
      </c>
      <c r="D11" s="12" t="str">
        <f>'00 Operation Source'!P9</f>
        <v>Heating time</v>
      </c>
      <c r="E11" s="12">
        <f>'00 Operation Source'!O9</f>
        <v>82000000128</v>
      </c>
      <c r="F11" s="13" t="str">
        <f>'00 Operation Source'!U9</f>
        <v>Time heating Up to Filtration. Temp</v>
      </c>
      <c r="H11" s="2">
        <v>11</v>
      </c>
      <c r="I11" s="3" t="s">
        <v>127</v>
      </c>
      <c r="J11" s="3">
        <v>1</v>
      </c>
      <c r="K11" s="3" t="s">
        <v>108</v>
      </c>
      <c r="L11" s="3">
        <v>82000000128</v>
      </c>
      <c r="M11" s="4" t="s">
        <v>144</v>
      </c>
      <c r="N11" s="2" t="s">
        <v>140</v>
      </c>
      <c r="O11" s="3" t="s">
        <v>143</v>
      </c>
      <c r="P11" s="4" t="s">
        <v>141</v>
      </c>
      <c r="R11" s="11" t="str">
        <f>'00 Operation Source'!C9</f>
        <v>146 - Transfer MT I -&gt; MF</v>
      </c>
      <c r="S11" s="12" t="str">
        <f>'00 Operation Source'!I9</f>
        <v>Rinsing time</v>
      </c>
      <c r="T11" s="13" t="str">
        <f>'00 Operation Source'!G9</f>
        <v>99RP270.2797:599VCM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1</v>
      </c>
      <c r="D12" s="12" t="str">
        <f>'00 Operation Source'!P10</f>
        <v>Rest time</v>
      </c>
      <c r="E12" s="12">
        <f>'00 Operation Source'!O10</f>
        <v>82000000129</v>
      </c>
      <c r="F12" s="13" t="str">
        <f>'00 Operation Source'!U10</f>
        <v>Time Filtration temperature Rest</v>
      </c>
      <c r="H12" s="2">
        <v>12</v>
      </c>
      <c r="I12" s="3" t="s">
        <v>112</v>
      </c>
      <c r="J12" s="3">
        <v>1</v>
      </c>
      <c r="K12" s="3" t="s">
        <v>109</v>
      </c>
      <c r="L12" s="3">
        <v>82000000129</v>
      </c>
      <c r="M12" s="4" t="s">
        <v>146</v>
      </c>
      <c r="N12" s="2" t="s">
        <v>26</v>
      </c>
      <c r="O12" s="3" t="s">
        <v>26</v>
      </c>
      <c r="P12" s="4" t="s">
        <v>26</v>
      </c>
      <c r="R12" s="11" t="str">
        <f>'00 Operation Source'!C10</f>
        <v>NULL</v>
      </c>
      <c r="S12" s="12" t="str">
        <f>'00 Operation Source'!I10</f>
        <v>NULL</v>
      </c>
      <c r="T12" s="13" t="str">
        <f>'00 Operation Source'!G10</f>
        <v>NULL</v>
      </c>
    </row>
    <row r="13" spans="1:20" x14ac:dyDescent="0.2">
      <c r="A13" s="11">
        <f>'00 Operation Source'!W11</f>
        <v>12</v>
      </c>
      <c r="B13" s="12" t="str">
        <f>'00 Operation Source'!T11</f>
        <v>Rest</v>
      </c>
      <c r="C13" s="12">
        <f>'00 Operation Source'!M11</f>
        <v>5</v>
      </c>
      <c r="D13" s="12" t="str">
        <f>'00 Operation Source'!P11</f>
        <v>Temp Mash Tun</v>
      </c>
      <c r="E13" s="12">
        <f>'00 Operation Source'!O11</f>
        <v>82000012416</v>
      </c>
      <c r="F13" s="13" t="str">
        <f>'00 Operation Source'!U11</f>
        <v>01-03-Mash- Temperatura media pausa filtrazione</v>
      </c>
      <c r="H13" s="2">
        <v>12</v>
      </c>
      <c r="I13" s="3" t="s">
        <v>112</v>
      </c>
      <c r="J13" s="3">
        <v>5</v>
      </c>
      <c r="K13" s="3" t="s">
        <v>118</v>
      </c>
      <c r="L13" s="3">
        <v>82000012416</v>
      </c>
      <c r="M13" s="4" t="s">
        <v>148</v>
      </c>
      <c r="N13" s="2" t="s">
        <v>26</v>
      </c>
      <c r="O13" s="3" t="s">
        <v>26</v>
      </c>
      <c r="P13" s="4" t="s">
        <v>26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Raw Material total | Bergamo - 005: Act HCl material</v>
      </c>
      <c r="B2" s="21" t="s">
        <v>15</v>
      </c>
      <c r="C2" s="29" t="str">
        <f>IF('01 Value Comparison'!$K$3="NULL","",IF(ISBLANK('01 Value Comparison'!$K$3),"",'01 Value Comparison'!$K$3))</f>
        <v>Raw Material total</v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N'99RP270.536873997SUPPLVA'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>99RP270.536873997SUPPLVA</v>
      </c>
    </row>
    <row r="7" spans="1:6" s="22" customFormat="1" x14ac:dyDescent="0.2">
      <c r="A7" s="38" t="str">
        <f>CONCATENATE(B7,C7,D7,E7)</f>
        <v>-- Value: Massafra -   | Bergamo - 008: Act HCl dosing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- 023: MES UTIF Maize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Cacl2 line volume | Bergamo - </v>
      </c>
      <c r="B52" s="21" t="s">
        <v>15</v>
      </c>
      <c r="C52" s="29" t="str">
        <f>IF('01 Value Comparison'!$K$13="NULL","",IF(ISBLANK('01 Value Comparison'!$K$13),"",'01 Value Comparison'!$K$13))</f>
        <v>Cacl2 line volume</v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N'99RP270.536873921SUPPLVA'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>99RP270.536873921SUPPLVA</v>
      </c>
    </row>
    <row r="57" spans="1:6" s="22" customFormat="1" x14ac:dyDescent="0.2">
      <c r="A57" s="38" t="str">
        <f>CONCATENATE(B57,C57,D57,E57)</f>
        <v xml:space="preserve">-- Value: Massafra -  MK Level | Bergamo - </v>
      </c>
      <c r="B57" s="21" t="s">
        <v>15</v>
      </c>
      <c r="C57" s="29" t="str">
        <f>IF('01 Value Comparison'!$K$14="NULL","",IF(ISBLANK('01 Value Comparison'!$K$14),"",'01 Value Comparison'!$K$14))</f>
        <v>MK Level</v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N'99RP270.536871088SUPPLVA'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>99RP270.536871088SUPPLVA</v>
      </c>
    </row>
    <row r="62" spans="1:6" s="22" customFormat="1" x14ac:dyDescent="0.2">
      <c r="A62" s="38" t="str">
        <f>CONCATENATE(B62,C62,D62,E62)</f>
        <v xml:space="preserve">-- Value: Massafra -  CaCl2 dosing | Bergamo - </v>
      </c>
      <c r="B62" s="21" t="s">
        <v>15</v>
      </c>
      <c r="C62" s="29" t="str">
        <f>IF('01 Value Comparison'!$K$15="NULL","",IF(ISBLANK('01 Value Comparison'!$K$15),"",'01 Value Comparison'!$K$15))</f>
        <v>CaCl2 dosing</v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N'99RP270.536871499SUPPLVA'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>99RP270.536871499SUPPLVA</v>
      </c>
    </row>
    <row r="67" spans="1:6" s="22" customFormat="1" x14ac:dyDescent="0.2">
      <c r="A67" s="38" t="str">
        <f>CONCATENATE(B67,C67,D67,E67)</f>
        <v xml:space="preserve">-- Value: Massafra -  Extract malt start | Bergamo - </v>
      </c>
      <c r="B67" s="21" t="s">
        <v>15</v>
      </c>
      <c r="C67" s="29" t="str">
        <f>IF('01 Value Comparison'!$K$16="NULL","",IF(ISBLANK('01 Value Comparison'!$K$16),"",'01 Value Comparison'!$K$16))</f>
        <v>Extract malt start</v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N'99RP270.536873998SUPPLVA'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>99RP270.536873998SUPPLVA</v>
      </c>
    </row>
    <row r="72" spans="1:6" s="22" customFormat="1" x14ac:dyDescent="0.2">
      <c r="A72" s="38" t="str">
        <f>CONCATENATE(B72,C72,D72,E72)</f>
        <v xml:space="preserve">-- Value: Massafra -  Batchnumber repair | Bergamo - </v>
      </c>
      <c r="B72" s="21" t="s">
        <v>15</v>
      </c>
      <c r="C72" s="29" t="str">
        <f>IF('01 Value Comparison'!$K$17="NULL","",IF(ISBLANK('01 Value Comparison'!$K$17),"",'01 Value Comparison'!$K$17))</f>
        <v>Batchnumber repair</v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N'99RP270.536874489SUPPLVA'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>99RP270.536874489SUPPLVA</v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2019-10-28T00:04:25Z</dcterms:modified>
  <cp:category/>
</cp:coreProperties>
</file>