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21 - Mash Filter/"/>
    </mc:Choice>
  </mc:AlternateContent>
  <xr:revisionPtr revIDLastSave="0" documentId="13_ncr:1_{7625DD45-3A6E-E24B-AFEA-67E57F83DAC5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77" i="15" l="1"/>
  <c r="A92" i="15"/>
  <c r="A102" i="15"/>
  <c r="A8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A16" i="15" s="1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5" i="15"/>
  <c r="A10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E90" i="14"/>
  <c r="E87" i="14"/>
  <c r="C87" i="14"/>
  <c r="A87" i="14" s="1"/>
  <c r="F86" i="14"/>
  <c r="E85" i="14"/>
  <c r="E82" i="14"/>
  <c r="C82" i="14"/>
  <c r="A82" i="14" s="1"/>
  <c r="F81" i="14"/>
  <c r="E80" i="14"/>
  <c r="E77" i="14"/>
  <c r="C77" i="14"/>
  <c r="A77" i="14" s="1"/>
  <c r="F76" i="14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A62" i="14" s="1"/>
  <c r="F61" i="14"/>
  <c r="E60" i="14"/>
  <c r="E57" i="14"/>
  <c r="C57" i="14"/>
  <c r="A57" i="14" s="1"/>
  <c r="F56" i="14"/>
  <c r="E55" i="14"/>
  <c r="E52" i="14"/>
  <c r="C52" i="14"/>
  <c r="A52" i="14" s="1"/>
  <c r="F51" i="14"/>
  <c r="E50" i="14"/>
  <c r="E47" i="14"/>
  <c r="C47" i="14"/>
  <c r="A47" i="14" s="1"/>
  <c r="F46" i="14"/>
  <c r="A46" i="14" s="1"/>
  <c r="E45" i="14"/>
  <c r="E42" i="14"/>
  <c r="C42" i="14"/>
  <c r="A42" i="14" s="1"/>
  <c r="F41" i="14"/>
  <c r="E40" i="14"/>
  <c r="E37" i="14"/>
  <c r="C37" i="14"/>
  <c r="A37" i="14" s="1"/>
  <c r="F36" i="14"/>
  <c r="E35" i="14"/>
  <c r="E32" i="14"/>
  <c r="C32" i="14"/>
  <c r="A32" i="14" s="1"/>
  <c r="F31" i="14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E17" i="14"/>
  <c r="C17" i="14"/>
  <c r="A17" i="14" s="1"/>
  <c r="F16" i="14"/>
  <c r="E15" i="14"/>
  <c r="E12" i="14"/>
  <c r="C12" i="14"/>
  <c r="A12" i="14" s="1"/>
  <c r="F11" i="14"/>
  <c r="E10" i="14"/>
  <c r="E7" i="14"/>
  <c r="C7" i="14"/>
  <c r="A7" i="14" s="1"/>
  <c r="F6" i="14"/>
  <c r="A6" i="14" s="1"/>
  <c r="E5" i="14"/>
  <c r="E2" i="14"/>
  <c r="C2" i="14"/>
  <c r="A2" i="14" s="1"/>
  <c r="A141" i="14"/>
  <c r="A140" i="14"/>
  <c r="A136" i="14"/>
  <c r="A135" i="14"/>
  <c r="A131" i="14"/>
  <c r="A130" i="14"/>
  <c r="A126" i="14"/>
  <c r="A125" i="14"/>
  <c r="A121" i="14"/>
  <c r="A120" i="14"/>
  <c r="A116" i="14"/>
  <c r="A115" i="14"/>
  <c r="A111" i="14"/>
  <c r="A110" i="14"/>
  <c r="A106" i="14"/>
  <c r="A105" i="14"/>
  <c r="A101" i="14"/>
  <c r="A100" i="14"/>
  <c r="A96" i="14"/>
  <c r="A95" i="14"/>
  <c r="A91" i="14"/>
  <c r="A90" i="14"/>
  <c r="A86" i="14"/>
  <c r="A85" i="14"/>
  <c r="A81" i="14"/>
  <c r="A80" i="14"/>
  <c r="A76" i="14"/>
  <c r="A75" i="14"/>
  <c r="A71" i="14"/>
  <c r="A70" i="14"/>
  <c r="A65" i="14"/>
  <c r="A61" i="14"/>
  <c r="A60" i="14"/>
  <c r="A56" i="14"/>
  <c r="A55" i="14"/>
  <c r="A51" i="14"/>
  <c r="A50" i="14"/>
  <c r="A45" i="14"/>
  <c r="A41" i="14"/>
  <c r="A40" i="14"/>
  <c r="A36" i="14"/>
  <c r="A35" i="14"/>
  <c r="A31" i="14"/>
  <c r="A30" i="14"/>
  <c r="A25" i="14"/>
  <c r="A20" i="14"/>
  <c r="A16" i="14"/>
  <c r="A15" i="14"/>
  <c r="A11" i="14"/>
  <c r="A10" i="14"/>
  <c r="A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12" i="15" l="1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A67" i="11" s="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30" i="11"/>
  <c r="A26" i="11"/>
  <c r="A21" i="11"/>
  <c r="A16" i="11"/>
  <c r="A12" i="11"/>
  <c r="A15" i="11"/>
  <c r="A17" i="11"/>
  <c r="A20" i="11"/>
  <c r="A22" i="11"/>
  <c r="A25" i="11"/>
  <c r="A27" i="11"/>
  <c r="A32" i="11"/>
  <c r="A35" i="11"/>
  <c r="A37" i="11"/>
  <c r="A40" i="11"/>
  <c r="A42" i="11"/>
  <c r="A45" i="11"/>
  <c r="A47" i="11"/>
  <c r="A50" i="11"/>
  <c r="A52" i="11"/>
  <c r="A55" i="11"/>
  <c r="A57" i="11"/>
  <c r="A60" i="11"/>
  <c r="A62" i="11"/>
  <c r="A65" i="11"/>
  <c r="A70" i="11"/>
  <c r="A72" i="11"/>
  <c r="A75" i="11"/>
  <c r="A77" i="11"/>
  <c r="A80" i="11"/>
  <c r="A82" i="11"/>
  <c r="A85" i="11"/>
  <c r="A87" i="11"/>
  <c r="A90" i="11"/>
  <c r="A92" i="11"/>
  <c r="A95" i="11"/>
  <c r="A97" i="11"/>
  <c r="A100" i="11"/>
  <c r="A102" i="11"/>
  <c r="A105" i="11"/>
  <c r="A107" i="11"/>
  <c r="A110" i="11"/>
  <c r="A112" i="11"/>
  <c r="A115" i="11"/>
  <c r="A117" i="11"/>
  <c r="A120" i="11"/>
  <c r="A122" i="11"/>
  <c r="A125" i="11"/>
  <c r="A127" i="11"/>
  <c r="A130" i="11"/>
  <c r="A132" i="11"/>
  <c r="A135" i="11"/>
  <c r="A137" i="11"/>
  <c r="A140" i="11"/>
  <c r="A11" i="11"/>
  <c r="E140" i="11"/>
  <c r="E135" i="11"/>
  <c r="E130" i="11"/>
  <c r="E125" i="11"/>
  <c r="E120" i="11"/>
  <c r="E115" i="11"/>
  <c r="E110" i="11"/>
  <c r="E105" i="11"/>
  <c r="E100" i="11"/>
  <c r="E95" i="11"/>
  <c r="E90" i="11"/>
  <c r="E85" i="11"/>
  <c r="E80" i="11"/>
  <c r="E75" i="11"/>
  <c r="E70" i="11"/>
  <c r="E65" i="11"/>
  <c r="E60" i="11"/>
  <c r="E55" i="11"/>
  <c r="E50" i="11"/>
  <c r="E45" i="11"/>
  <c r="E40" i="11"/>
  <c r="E35" i="11"/>
  <c r="E30" i="11"/>
  <c r="E25" i="11"/>
  <c r="E20" i="11"/>
  <c r="E15" i="11"/>
  <c r="E10" i="11"/>
  <c r="E5" i="11"/>
  <c r="E137" i="11"/>
  <c r="E132" i="11"/>
  <c r="E127" i="11"/>
  <c r="E122" i="11"/>
  <c r="E117" i="11"/>
  <c r="E112" i="11"/>
  <c r="E107" i="11"/>
  <c r="E102" i="11"/>
  <c r="E97" i="11"/>
  <c r="E92" i="11"/>
  <c r="E87" i="11"/>
  <c r="E82" i="11"/>
  <c r="E77" i="11"/>
  <c r="E72" i="11"/>
  <c r="E67" i="11"/>
  <c r="E62" i="11"/>
  <c r="E57" i="11"/>
  <c r="E52" i="11"/>
  <c r="E47" i="11"/>
  <c r="E42" i="11"/>
  <c r="E37" i="11"/>
  <c r="E32" i="11"/>
  <c r="E27" i="11"/>
  <c r="E22" i="11"/>
  <c r="E17" i="11"/>
  <c r="E12" i="1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<sst xmlns="http://schemas.openxmlformats.org/spreadsheetml/2006/main" count="1572" uniqueCount="263">
  <si>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</si>
  <si>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</si>
  <si>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</si>
  <si>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</si>
  <si>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Buffer tank isteresi alta</t>
  </si>
  <si>
    <t>Buffer tank high hyst</t>
  </si>
  <si>
    <t>ERROR</t>
  </si>
  <si>
    <t>001: Total sparging amount</t>
  </si>
  <si>
    <t>Volume Sparging</t>
  </si>
  <si>
    <t>Temperature Sparging</t>
  </si>
  <si>
    <t>003: Turbidity Avg in Filtration</t>
  </si>
  <si>
    <t>Turbidity Weighted Wort Filtration (EBC)</t>
  </si>
  <si>
    <t>Total sparging amount</t>
  </si>
  <si>
    <t>13: Gravity mean to Holding Vessel</t>
  </si>
  <si>
    <t>Weighted Plato to HV</t>
  </si>
  <si>
    <t>Total wort amount</t>
  </si>
  <si>
    <t>14: Gravity mean to WWT</t>
  </si>
  <si>
    <t>Weighted Plato to WWT</t>
  </si>
  <si>
    <t>15: Gravity mean to Drain</t>
  </si>
  <si>
    <t>Weighted Plato to drain</t>
  </si>
  <si>
    <t>021: Man Input: Plato main wort</t>
  </si>
  <si>
    <t>Plato Main Wort  - Manual Analisys(°P)</t>
  </si>
  <si>
    <t>022: MES: Mean precompression membrane pressure</t>
  </si>
  <si>
    <t xml:space="preserve">Pressure  Precompression (average) </t>
  </si>
  <si>
    <t>027: MES: Mean membrane pressure 1st Compression</t>
  </si>
  <si>
    <t>Pressure Compression 1</t>
  </si>
  <si>
    <t>028: MES: Mean membrane pressure 2nd Compression</t>
  </si>
  <si>
    <t>Pressure Compression 2</t>
  </si>
  <si>
    <t>029: Mean inlet T°C in 2nd Sparging</t>
  </si>
  <si>
    <t>Temp. Sparging 1 (average)</t>
  </si>
  <si>
    <t>030: Mean inlet T°C in 3rd Sparging</t>
  </si>
  <si>
    <t>Temp. Sparging 2 (average)</t>
  </si>
  <si>
    <t>031: Mean inlet T°C in Last Sparging</t>
  </si>
  <si>
    <t>Temp. Sparging 3 (average)</t>
  </si>
  <si>
    <t>032: Mean inlet T°C in Filtration</t>
  </si>
  <si>
    <t>Temp. Main Wort  (average)</t>
  </si>
  <si>
    <t>034: MES: Time Main Wort</t>
  </si>
  <si>
    <t>Time Filtration</t>
  </si>
  <si>
    <t>037: MES: Volume Main Wort</t>
  </si>
  <si>
    <t>01-04-MF- Total filtration volume</t>
  </si>
  <si>
    <t>038: MES: Time Sparging</t>
  </si>
  <si>
    <t>Time Sparging</t>
  </si>
  <si>
    <t>039: MES: Time Compression</t>
  </si>
  <si>
    <t xml:space="preserve">Time Compression </t>
  </si>
  <si>
    <t>Less boil - Initial density</t>
  </si>
  <si>
    <t>040: MES: Volume Compression</t>
  </si>
  <si>
    <t>Volume Compression</t>
  </si>
  <si>
    <t>045: MES: Garadient to HV</t>
  </si>
  <si>
    <t>Grado ponderato al polmone %V</t>
  </si>
  <si>
    <t>046: MES: Total extract drained at filter</t>
  </si>
  <si>
    <t>Totale estratto drenato al filtro (kg)</t>
  </si>
  <si>
    <t>061: Man. Gravity water end sparging</t>
  </si>
  <si>
    <t>Plato end Sparging (°P)</t>
  </si>
  <si>
    <t>Buffer tank isterasi bassa</t>
  </si>
  <si>
    <t>Buffer tank low hyst</t>
  </si>
  <si>
    <t>Cambio N.ro Batch (repair)</t>
  </si>
  <si>
    <t>Batchnumber repair</t>
  </si>
  <si>
    <t>Limite di portata ridotta</t>
  </si>
  <si>
    <t>Reduced flow limit</t>
  </si>
  <si>
    <t>Pressione membrane per abil. apertura</t>
  </si>
  <si>
    <t>Min pressure opening</t>
  </si>
  <si>
    <t>Press. idraulica offset per pressata</t>
  </si>
  <si>
    <t>hydraulic press. offset low</t>
  </si>
  <si>
    <t>Velocità pompa valle BT</t>
  </si>
  <si>
    <t>Pump after BT speed</t>
  </si>
  <si>
    <t>Act Flow ratio=(Mean init Flow/Act Flow)</t>
  </si>
  <si>
    <t>Raw material total</t>
  </si>
  <si>
    <t>Extract malt start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</si>
  <si>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</si>
  <si>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</si>
  <si>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</si>
  <si>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</si>
  <si>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</si>
  <si>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</si>
  <si>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</si>
  <si>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</si>
  <si>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</si>
  <si>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</si>
  <si>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</si>
  <si>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</si>
  <si>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01: SeqRunTime</t>
  </si>
  <si>
    <t>9RP257.1073741838SUPPLFX</t>
  </si>
  <si>
    <t>Time Total Occupation - Mash filter</t>
  </si>
  <si>
    <t>Ritardo LE05.00.21 scoperta</t>
  </si>
  <si>
    <t>Check time LE05.00.21 not covered</t>
  </si>
  <si>
    <t>26: Counter volume to HV</t>
  </si>
  <si>
    <t>9RP257.1073742418SUPPLFX</t>
  </si>
  <si>
    <t>Volume Total Filtration To HV</t>
  </si>
  <si>
    <t>Ritardo LE05.00.22 scoperta</t>
  </si>
  <si>
    <t>Check time LE05.00.22 not covered</t>
  </si>
  <si>
    <t>27: Counter volume to WWT</t>
  </si>
  <si>
    <t>9RP257.1073742419SUPPLFX</t>
  </si>
  <si>
    <t>Volume Weak wort Tank</t>
  </si>
  <si>
    <t>Flushing time MPDS5 measuring</t>
  </si>
  <si>
    <t>28: Counter volume to drain</t>
  </si>
  <si>
    <t>9RP257.1073742420SUPPLFX</t>
  </si>
  <si>
    <t>Volume filtrato verso scarico</t>
  </si>
  <si>
    <t>42: Dosing time trub</t>
  </si>
  <si>
    <t>9RP257.1073743001SUPPLFX</t>
  </si>
  <si>
    <t>Dosage time - Trub</t>
  </si>
  <si>
    <t>Tempo ritardo Buffer tank piena</t>
  </si>
  <si>
    <t>Delay BT full</t>
  </si>
  <si>
    <t>Tempo ritardo Buffer tank livello alto</t>
  </si>
  <si>
    <t>Delay BT high level</t>
  </si>
  <si>
    <t>Tempo ritardo Buffer tank non livello alto</t>
  </si>
  <si>
    <t>Delay BT not full</t>
  </si>
  <si>
    <t>Tempo ritardo Buffer tank livello basso</t>
  </si>
  <si>
    <t>Delay BT low level</t>
  </si>
  <si>
    <t>Tempo ritardo pressione troppo alta</t>
  </si>
  <si>
    <t>Delay Filter press too high</t>
  </si>
  <si>
    <t>Tempo ritardo pressione ok</t>
  </si>
  <si>
    <t>Delay Filter press ok</t>
  </si>
  <si>
    <t>Tempo ritardo rilascio PID Livello buffer</t>
  </si>
  <si>
    <t>Delay time PID</t>
  </si>
  <si>
    <t>Tempo di  controllo areazione FV05.00.38</t>
  </si>
  <si>
    <t>Aeration mon time FV05.00.38</t>
  </si>
  <si>
    <t>Tempo di  controllo areazione V05.00.24</t>
  </si>
  <si>
    <t>Aeration mon time V05.00.24</t>
  </si>
  <si>
    <t>Volume Lavaggi per svuotamento aria (Prelavaggi)</t>
  </si>
  <si>
    <t>Air emptying volume</t>
  </si>
  <si>
    <t>Volume massimo del mosto</t>
  </si>
  <si>
    <t>Max Wort volume</t>
  </si>
  <si>
    <t>Livello Buffer tank</t>
  </si>
  <si>
    <t>BT level</t>
  </si>
  <si>
    <t>Temperatura acqua Sparging</t>
  </si>
  <si>
    <t>Spargint water temp</t>
  </si>
  <si>
    <t>Tempo ritardo PID pompa mosto</t>
  </si>
  <si>
    <t>Delay time PID Wort pump</t>
  </si>
  <si>
    <t>Tempo ritardo allo svuotam. membrane</t>
  </si>
  <si>
    <t>Air emptying delay time</t>
  </si>
  <si>
    <t>Tempo ritardo pressione minima per apertura filtro</t>
  </si>
  <si>
    <t>Delay Min press open Filter</t>
  </si>
  <si>
    <t>Tempo ritardo pressione minima idraulica</t>
  </si>
  <si>
    <t>Delay time Hydraulic pressure low</t>
  </si>
  <si>
    <t>Tempo ritardo rilascio PID Flusso/Pressione</t>
  </si>
  <si>
    <t>Delay time PID Flow/Pressure</t>
  </si>
  <si>
    <t>Tempo campion. calcolo ratio portate</t>
  </si>
  <si>
    <t>Sampling time</t>
  </si>
  <si>
    <t>Tempo ritardo per abilitare controllo pressione</t>
  </si>
  <si>
    <t>Delay Time for Pressure control</t>
  </si>
  <si>
    <t>Ritardo basso flusso pompa mosto</t>
  </si>
  <si>
    <t>Delay no flow wort pump</t>
  </si>
  <si>
    <t>Ritardo sonda liquido su pompa mosto</t>
  </si>
  <si>
    <t>Check time dry protectino WP</t>
  </si>
  <si>
    <t>Tempo controllo pressione tenuta pompa miscela</t>
  </si>
  <si>
    <t>Check time Sealing flow MP</t>
  </si>
  <si>
    <t>Tempo controllo flusso tenuta pompa mosto</t>
  </si>
  <si>
    <t>Check time Sealing flow WP</t>
  </si>
  <si>
    <t>4 - Monitoring</t>
  </si>
  <si>
    <t>MonTime</t>
  </si>
  <si>
    <t>5 - Runtime</t>
  </si>
  <si>
    <t>RunTime</t>
  </si>
  <si>
    <t>Pre Compressione</t>
  </si>
  <si>
    <t>Pre Compression</t>
  </si>
  <si>
    <t xml:space="preserve">Time Precompression </t>
  </si>
  <si>
    <t>6 - VCM</t>
  </si>
  <si>
    <t>Wort amount partial</t>
  </si>
  <si>
    <t>Riempimento</t>
  </si>
  <si>
    <t>Fill Filter</t>
  </si>
  <si>
    <t>Time Filling - Mash Filter</t>
  </si>
  <si>
    <t>Filtrazione</t>
  </si>
  <si>
    <t>Filtration</t>
  </si>
  <si>
    <t xml:space="preserve">Time Main Wort </t>
  </si>
  <si>
    <t>2nd Compression</t>
  </si>
  <si>
    <t>Gravity</t>
  </si>
  <si>
    <t>Gravità</t>
  </si>
  <si>
    <t>Last Sparging 4</t>
  </si>
  <si>
    <t xml:space="preserve">Plato end Sparging  Online (°P) </t>
  </si>
  <si>
    <t>Spent Grain discharge</t>
  </si>
  <si>
    <t>Time Spent Grain Discharge and Cleaning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</si>
  <si>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</si>
  <si>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</si>
  <si>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</si>
  <si>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</si>
  <si>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</si>
  <si>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</si>
  <si>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</si>
  <si>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</si>
  <si>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</si>
  <si>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</si>
  <si>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</si>
  <si>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</si>
  <si>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</si>
  <si>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</si>
  <si>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1st Compression</t>
  </si>
  <si>
    <t>Helper compression amount partial MF</t>
  </si>
  <si>
    <t>Wort amount total</t>
  </si>
  <si>
    <t xml:space="preserve">Volume Main Wort </t>
  </si>
  <si>
    <t>68RP276.536871740SUPPLVA</t>
  </si>
  <si>
    <t>68RP276.536871742SUPPLVA</t>
  </si>
  <si>
    <t>68RP276.536871757SUPPLVA</t>
  </si>
  <si>
    <t>68RP276.536871781SUPPLVA</t>
  </si>
  <si>
    <t>68RP276.536871782SUPPLVA</t>
  </si>
  <si>
    <t>68RP276.536875026SUPPLVA</t>
  </si>
  <si>
    <t>68RP276.536875088SUPPLVA</t>
  </si>
  <si>
    <t>68RP276.536875091SUPPLVA</t>
  </si>
  <si>
    <t>68RP276.536875092SUPPLVA</t>
  </si>
  <si>
    <t>68RP276.536875093SUPPLVA</t>
  </si>
  <si>
    <t>68RP276.536875094SUPPLVA</t>
  </si>
  <si>
    <t>68RP276.536875095SUPPLVA</t>
  </si>
  <si>
    <t>68RP276.536875100SUPPLVA</t>
  </si>
  <si>
    <t>68RP276.536875196SUPPLVA</t>
  </si>
  <si>
    <t>68RP276.536875198SUPPLVA</t>
  </si>
  <si>
    <t>68RP276.536875200SUPPLVA</t>
  </si>
  <si>
    <t>68RP276.536875203SUPPLVA</t>
  </si>
  <si>
    <t>68RP276.536875204SUPPLVA</t>
  </si>
  <si>
    <t>68RP276.536875206SUPPLVA</t>
  </si>
  <si>
    <t>68RP276.536875208SUPPLVA</t>
  </si>
  <si>
    <t>68RP276.536875004SUPPLVA</t>
  </si>
  <si>
    <t>68RP276.5681:675MONT</t>
  </si>
  <si>
    <t>68RP276.5682:674RUNT</t>
  </si>
  <si>
    <t>68RP276.5682:1669VCM</t>
  </si>
  <si>
    <t>68RP276.5684:674RUNT</t>
  </si>
  <si>
    <t>Quantità parziale mosto</t>
  </si>
  <si>
    <t>Volume Precompression</t>
  </si>
  <si>
    <t>68RP276.5684:1670VCM</t>
  </si>
  <si>
    <t>68RP276.5688:1734VCM</t>
  </si>
  <si>
    <t>68RP276.5689:1670VCM</t>
  </si>
  <si>
    <t>68RP276.5690:1670VCM</t>
  </si>
  <si>
    <t>68RP276.5694:674RUNT</t>
  </si>
  <si>
    <t>100RP292.536871062SUPPLVA</t>
  </si>
  <si>
    <t>100RP292.536871063SUPPLVA</t>
  </si>
  <si>
    <t>100RP292.536874031SUPPLVA</t>
  </si>
  <si>
    <t>100RP292.536874492SUPPLVA</t>
  </si>
  <si>
    <t>100RP292.536871394SUPPLVA</t>
  </si>
  <si>
    <t>100RP292.536871389SUPPLVA</t>
  </si>
  <si>
    <t>100RP292.536873672SUPPLVA</t>
  </si>
  <si>
    <t>100RP292.536874563SUPPLVA</t>
  </si>
  <si>
    <t>100RP292.536873917SUPPLVA</t>
  </si>
  <si>
    <t>100RP292.536873918SUPPLVA</t>
  </si>
  <si>
    <t>100RP292.536873982SUPPLVA</t>
  </si>
  <si>
    <t>100RP292.536874001SUPPLVA</t>
  </si>
  <si>
    <t>100RP292.536874002SUPPLVA</t>
  </si>
  <si>
    <t>100RP292.536874516SUPPLVA</t>
  </si>
  <si>
    <t>100RP292.536874517SUPPLVA</t>
  </si>
  <si>
    <t>100RP292.1073741913SUPPLFX</t>
  </si>
  <si>
    <t>100RP292.1073742100SUPPLFX</t>
  </si>
  <si>
    <t>100RP292.1073742101SUPPLFX</t>
  </si>
  <si>
    <t>100RP292.1073742102SUPPLFX</t>
  </si>
  <si>
    <t>100RP292.1073742103SUPPLFX</t>
  </si>
  <si>
    <t>100RP292.1073742104SUPPLFX</t>
  </si>
  <si>
    <t>100RP292.1073742105SUPPLFX</t>
  </si>
  <si>
    <t>100RP292.1073742106SUPPLFX</t>
  </si>
  <si>
    <t>100RP292.1073742107SUPPLFX</t>
  </si>
  <si>
    <t>100RP292.1073742108SUPPLFX</t>
  </si>
  <si>
    <t>100RP292.1073742241SUPPLFX</t>
  </si>
  <si>
    <t>100RP292.1073742242SUPPLFX</t>
  </si>
  <si>
    <t>100RP292.1073742243SUPPLFX</t>
  </si>
  <si>
    <t>100RP292.1073742244SUPPLFX</t>
  </si>
  <si>
    <t>100RP292.1073742255SUPPLFX</t>
  </si>
  <si>
    <t>100RP292.1073742259SUPPLFX</t>
  </si>
  <si>
    <t>100RP292.1073742260SUPPLFX</t>
  </si>
  <si>
    <t>100RP292.1073742277SUPPLFX</t>
  </si>
  <si>
    <t>100RP292.1073742385SUPPLFX</t>
  </si>
  <si>
    <t>100RP292.1073742553SUPPLFX</t>
  </si>
  <si>
    <t>100RP292.1073742569SUPPLFX</t>
  </si>
  <si>
    <t>100RP292.1073742651SUPPLFX</t>
  </si>
  <si>
    <t>100RP292.1073742652SUPPLFX</t>
  </si>
  <si>
    <t>100RP292.1073742653SUPPLFX</t>
  </si>
  <si>
    <t>100RP292.1073742654SUPPLFX</t>
  </si>
  <si>
    <t>100RP292.1073742711SUPPLFX</t>
  </si>
  <si>
    <t>100RP292.1073742379SUPPLFX</t>
  </si>
  <si>
    <t>100RP292.1073742382SUPPLFX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</si>
</sst>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1"/>
  <sheetViews>
    <sheetView workbookViewId="0">
      <selection activeCell="J10" sqref="J10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220</v>
      </c>
      <c r="E1" t="s">
        <v>4</v>
      </c>
      <c r="F1" t="s">
        <v>5</v>
      </c>
      <c r="G1">
        <v>0</v>
      </c>
      <c r="H1">
        <v>1</v>
      </c>
      <c r="I1" t="s">
        <v>6</v>
      </c>
      <c r="J1">
        <v>1</v>
      </c>
      <c r="K1">
        <v>1</v>
      </c>
      <c r="L1">
        <v>82000000151</v>
      </c>
      <c r="M1" t="s">
        <v>7</v>
      </c>
      <c r="N1" t="s">
        <v>7</v>
      </c>
      <c r="O1" t="s">
        <v>188</v>
      </c>
      <c r="P1" t="s">
        <v>8</v>
      </c>
    </row>
    <row r="2" spans="1:16" x14ac:dyDescent="0.2">
      <c r="A2" t="s">
        <v>2</v>
      </c>
      <c r="B2" t="s">
        <v>3</v>
      </c>
      <c r="C2" t="s">
        <v>3</v>
      </c>
      <c r="D2" t="s">
        <v>221</v>
      </c>
      <c r="E2" t="s">
        <v>53</v>
      </c>
      <c r="F2" t="s">
        <v>54</v>
      </c>
      <c r="G2">
        <v>0</v>
      </c>
      <c r="H2">
        <v>2</v>
      </c>
      <c r="I2" t="s">
        <v>6</v>
      </c>
      <c r="J2">
        <v>3</v>
      </c>
      <c r="K2">
        <v>1</v>
      </c>
      <c r="L2">
        <v>82000000167</v>
      </c>
      <c r="M2" t="s">
        <v>10</v>
      </c>
      <c r="N2" t="s">
        <v>10</v>
      </c>
      <c r="O2" t="s">
        <v>189</v>
      </c>
      <c r="P2" t="s">
        <v>11</v>
      </c>
    </row>
    <row r="3" spans="1:16" x14ac:dyDescent="0.2">
      <c r="A3" t="s">
        <v>2</v>
      </c>
      <c r="B3" t="s">
        <v>3</v>
      </c>
      <c r="C3" t="s">
        <v>3</v>
      </c>
      <c r="D3" t="s">
        <v>222</v>
      </c>
      <c r="E3" t="s">
        <v>9</v>
      </c>
      <c r="F3" t="s">
        <v>9</v>
      </c>
      <c r="G3">
        <v>0</v>
      </c>
      <c r="H3">
        <v>3</v>
      </c>
      <c r="I3" t="s">
        <v>6</v>
      </c>
      <c r="J3">
        <v>13</v>
      </c>
      <c r="K3">
        <v>1</v>
      </c>
      <c r="L3">
        <v>82000000154</v>
      </c>
      <c r="M3" t="s">
        <v>13</v>
      </c>
      <c r="N3" t="s">
        <v>13</v>
      </c>
      <c r="O3" t="s">
        <v>190</v>
      </c>
      <c r="P3" t="s">
        <v>14</v>
      </c>
    </row>
    <row r="4" spans="1:16" x14ac:dyDescent="0.2">
      <c r="A4" t="s">
        <v>2</v>
      </c>
      <c r="B4" t="s">
        <v>3</v>
      </c>
      <c r="C4" t="s">
        <v>3</v>
      </c>
      <c r="D4" t="s">
        <v>223</v>
      </c>
      <c r="E4" t="s">
        <v>55</v>
      </c>
      <c r="F4" t="s">
        <v>56</v>
      </c>
      <c r="G4">
        <v>0</v>
      </c>
      <c r="H4">
        <v>4</v>
      </c>
      <c r="I4" t="s">
        <v>6</v>
      </c>
      <c r="J4">
        <v>14</v>
      </c>
      <c r="K4">
        <v>1</v>
      </c>
      <c r="L4">
        <v>82000000159</v>
      </c>
      <c r="M4" t="s">
        <v>16</v>
      </c>
      <c r="N4" t="s">
        <v>16</v>
      </c>
      <c r="O4" t="s">
        <v>191</v>
      </c>
      <c r="P4" t="s">
        <v>17</v>
      </c>
    </row>
    <row r="5" spans="1:16" x14ac:dyDescent="0.2">
      <c r="A5" t="s">
        <v>2</v>
      </c>
      <c r="B5" t="s">
        <v>3</v>
      </c>
      <c r="C5" t="s">
        <v>3</v>
      </c>
      <c r="D5" t="s">
        <v>224</v>
      </c>
      <c r="E5" t="s">
        <v>57</v>
      </c>
      <c r="F5" t="s">
        <v>58</v>
      </c>
      <c r="G5">
        <v>0</v>
      </c>
      <c r="H5">
        <v>5</v>
      </c>
      <c r="I5" t="s">
        <v>6</v>
      </c>
      <c r="J5">
        <v>15</v>
      </c>
      <c r="K5">
        <v>1</v>
      </c>
      <c r="L5">
        <v>82000000161</v>
      </c>
      <c r="M5" t="s">
        <v>18</v>
      </c>
      <c r="N5" t="s">
        <v>18</v>
      </c>
      <c r="O5" t="s">
        <v>192</v>
      </c>
      <c r="P5" t="s">
        <v>19</v>
      </c>
    </row>
    <row r="6" spans="1:16" x14ac:dyDescent="0.2">
      <c r="A6" t="s">
        <v>2</v>
      </c>
      <c r="B6" t="s">
        <v>3</v>
      </c>
      <c r="C6" t="s">
        <v>3</v>
      </c>
      <c r="D6" t="s">
        <v>225</v>
      </c>
      <c r="E6" t="s">
        <v>59</v>
      </c>
      <c r="F6" t="s">
        <v>60</v>
      </c>
      <c r="G6">
        <v>0</v>
      </c>
      <c r="H6">
        <v>7</v>
      </c>
      <c r="I6" t="s">
        <v>6</v>
      </c>
      <c r="J6">
        <v>21</v>
      </c>
      <c r="K6">
        <v>1</v>
      </c>
      <c r="L6">
        <v>82000000144</v>
      </c>
      <c r="M6" t="s">
        <v>20</v>
      </c>
      <c r="N6" t="s">
        <v>20</v>
      </c>
      <c r="O6" t="s">
        <v>193</v>
      </c>
      <c r="P6" t="s">
        <v>21</v>
      </c>
    </row>
    <row r="7" spans="1:16" x14ac:dyDescent="0.2">
      <c r="A7" t="s">
        <v>2</v>
      </c>
      <c r="B7" t="s">
        <v>3</v>
      </c>
      <c r="C7" t="s">
        <v>3</v>
      </c>
      <c r="D7" t="s">
        <v>226</v>
      </c>
      <c r="E7" t="s">
        <v>61</v>
      </c>
      <c r="F7" t="s">
        <v>62</v>
      </c>
      <c r="G7">
        <v>0</v>
      </c>
      <c r="H7">
        <v>8</v>
      </c>
      <c r="I7" t="s">
        <v>6</v>
      </c>
      <c r="J7">
        <v>22</v>
      </c>
      <c r="K7">
        <v>1</v>
      </c>
      <c r="L7">
        <v>82000000147</v>
      </c>
      <c r="M7" t="s">
        <v>22</v>
      </c>
      <c r="N7" t="s">
        <v>22</v>
      </c>
      <c r="O7" t="s">
        <v>194</v>
      </c>
      <c r="P7" t="s">
        <v>23</v>
      </c>
    </row>
    <row r="8" spans="1:16" x14ac:dyDescent="0.2">
      <c r="A8" t="s">
        <v>2</v>
      </c>
      <c r="B8" t="s">
        <v>3</v>
      </c>
      <c r="C8" t="s">
        <v>3</v>
      </c>
      <c r="D8" t="s">
        <v>227</v>
      </c>
      <c r="E8" t="s">
        <v>63</v>
      </c>
      <c r="F8" t="s">
        <v>64</v>
      </c>
      <c r="G8">
        <v>0</v>
      </c>
      <c r="H8">
        <v>9</v>
      </c>
      <c r="I8" t="s">
        <v>6</v>
      </c>
      <c r="J8">
        <v>27</v>
      </c>
      <c r="K8">
        <v>1</v>
      </c>
      <c r="L8">
        <v>82000012369</v>
      </c>
      <c r="M8" t="s">
        <v>24</v>
      </c>
      <c r="N8" t="s">
        <v>24</v>
      </c>
      <c r="O8" t="s">
        <v>195</v>
      </c>
      <c r="P8" t="s">
        <v>25</v>
      </c>
    </row>
    <row r="9" spans="1:16" x14ac:dyDescent="0.2">
      <c r="A9" t="s">
        <v>2</v>
      </c>
      <c r="B9" t="s">
        <v>3</v>
      </c>
      <c r="C9" t="s">
        <v>3</v>
      </c>
      <c r="D9" t="s">
        <v>228</v>
      </c>
      <c r="E9" t="s">
        <v>12</v>
      </c>
      <c r="F9" t="s">
        <v>12</v>
      </c>
      <c r="G9">
        <v>0</v>
      </c>
      <c r="H9">
        <v>13</v>
      </c>
      <c r="I9" t="s">
        <v>6</v>
      </c>
      <c r="J9">
        <v>28</v>
      </c>
      <c r="K9">
        <v>1</v>
      </c>
      <c r="L9">
        <v>82000012370</v>
      </c>
      <c r="M9" t="s">
        <v>26</v>
      </c>
      <c r="N9" t="s">
        <v>26</v>
      </c>
      <c r="O9" t="s">
        <v>196</v>
      </c>
      <c r="P9" t="s">
        <v>27</v>
      </c>
    </row>
    <row r="10" spans="1:16" x14ac:dyDescent="0.2">
      <c r="A10" t="s">
        <v>2</v>
      </c>
      <c r="B10" t="s">
        <v>3</v>
      </c>
      <c r="C10" t="s">
        <v>3</v>
      </c>
      <c r="D10" t="s">
        <v>229</v>
      </c>
      <c r="E10" t="s">
        <v>15</v>
      </c>
      <c r="F10" t="s">
        <v>15</v>
      </c>
      <c r="G10">
        <v>0</v>
      </c>
      <c r="H10">
        <v>14</v>
      </c>
      <c r="I10" t="s">
        <v>6</v>
      </c>
      <c r="J10">
        <v>29</v>
      </c>
      <c r="K10">
        <v>1</v>
      </c>
      <c r="L10">
        <v>82000012371</v>
      </c>
      <c r="M10" t="s">
        <v>28</v>
      </c>
      <c r="N10" t="s">
        <v>28</v>
      </c>
      <c r="O10" t="s">
        <v>197</v>
      </c>
      <c r="P10" t="s">
        <v>29</v>
      </c>
    </row>
    <row r="11" spans="1:16" x14ac:dyDescent="0.2">
      <c r="A11" t="s">
        <v>2</v>
      </c>
      <c r="B11" t="s">
        <v>3</v>
      </c>
      <c r="C11" t="s">
        <v>3</v>
      </c>
      <c r="D11" t="s">
        <v>230</v>
      </c>
      <c r="E11" t="s">
        <v>65</v>
      </c>
      <c r="F11" t="s">
        <v>65</v>
      </c>
      <c r="G11">
        <v>0</v>
      </c>
      <c r="H11">
        <v>23</v>
      </c>
      <c r="I11" t="s">
        <v>6</v>
      </c>
      <c r="J11">
        <v>30</v>
      </c>
      <c r="K11">
        <v>1</v>
      </c>
      <c r="L11">
        <v>82000012372</v>
      </c>
      <c r="M11" t="s">
        <v>30</v>
      </c>
      <c r="N11" t="s">
        <v>30</v>
      </c>
      <c r="O11" t="s">
        <v>198</v>
      </c>
      <c r="P11" t="s">
        <v>31</v>
      </c>
    </row>
    <row r="12" spans="1:16" x14ac:dyDescent="0.2">
      <c r="A12" t="s">
        <v>2</v>
      </c>
      <c r="B12" t="s">
        <v>3</v>
      </c>
      <c r="C12" t="s">
        <v>3</v>
      </c>
      <c r="D12" t="s">
        <v>231</v>
      </c>
      <c r="E12" t="s">
        <v>66</v>
      </c>
      <c r="F12" t="s">
        <v>66</v>
      </c>
      <c r="G12">
        <v>0</v>
      </c>
      <c r="H12">
        <v>24</v>
      </c>
      <c r="I12" t="s">
        <v>6</v>
      </c>
      <c r="J12">
        <v>31</v>
      </c>
      <c r="K12">
        <v>1</v>
      </c>
      <c r="L12">
        <v>82000012373</v>
      </c>
      <c r="M12" t="s">
        <v>32</v>
      </c>
      <c r="N12" t="s">
        <v>32</v>
      </c>
      <c r="O12" t="s">
        <v>199</v>
      </c>
      <c r="P12" t="s">
        <v>33</v>
      </c>
    </row>
    <row r="13" spans="1:16" x14ac:dyDescent="0.2">
      <c r="A13" t="s">
        <v>2</v>
      </c>
      <c r="B13" t="s">
        <v>3</v>
      </c>
      <c r="C13" t="s">
        <v>3</v>
      </c>
      <c r="D13" t="s">
        <v>232</v>
      </c>
      <c r="E13" t="s">
        <v>67</v>
      </c>
      <c r="F13" t="s">
        <v>67</v>
      </c>
      <c r="G13">
        <v>0</v>
      </c>
      <c r="H13">
        <v>25</v>
      </c>
      <c r="I13" t="s">
        <v>6</v>
      </c>
      <c r="J13">
        <v>32</v>
      </c>
      <c r="K13">
        <v>1</v>
      </c>
      <c r="L13">
        <v>82000000141</v>
      </c>
      <c r="M13" t="s">
        <v>34</v>
      </c>
      <c r="N13" t="s">
        <v>34</v>
      </c>
      <c r="O13" t="s">
        <v>200</v>
      </c>
      <c r="P13" t="s">
        <v>35</v>
      </c>
    </row>
    <row r="14" spans="1:16" x14ac:dyDescent="0.2">
      <c r="A14" t="s">
        <v>2</v>
      </c>
      <c r="B14" t="s">
        <v>3</v>
      </c>
      <c r="C14" t="s">
        <v>3</v>
      </c>
      <c r="D14" t="s">
        <v>233</v>
      </c>
      <c r="E14" t="s">
        <v>44</v>
      </c>
      <c r="F14" t="s">
        <v>44</v>
      </c>
      <c r="G14">
        <v>0</v>
      </c>
      <c r="H14">
        <v>40</v>
      </c>
      <c r="I14" t="s">
        <v>6</v>
      </c>
      <c r="J14">
        <v>34</v>
      </c>
      <c r="K14">
        <v>1</v>
      </c>
      <c r="L14">
        <v>82000000163</v>
      </c>
      <c r="M14" t="s">
        <v>36</v>
      </c>
      <c r="N14" t="s">
        <v>36</v>
      </c>
      <c r="O14" t="s">
        <v>201</v>
      </c>
      <c r="P14" t="s">
        <v>37</v>
      </c>
    </row>
    <row r="15" spans="1:16" x14ac:dyDescent="0.2">
      <c r="A15" t="s">
        <v>2</v>
      </c>
      <c r="B15" t="s">
        <v>3</v>
      </c>
      <c r="C15" t="s">
        <v>3</v>
      </c>
      <c r="D15" t="s">
        <v>234</v>
      </c>
      <c r="E15" t="s">
        <v>68</v>
      </c>
      <c r="F15" t="s">
        <v>68</v>
      </c>
      <c r="G15">
        <v>0</v>
      </c>
      <c r="H15">
        <v>41</v>
      </c>
      <c r="I15" t="s">
        <v>6</v>
      </c>
      <c r="J15">
        <v>37</v>
      </c>
      <c r="K15">
        <v>1</v>
      </c>
      <c r="L15">
        <v>82000012398</v>
      </c>
      <c r="M15" t="s">
        <v>38</v>
      </c>
      <c r="N15" t="s">
        <v>38</v>
      </c>
      <c r="O15" t="s">
        <v>202</v>
      </c>
      <c r="P15" t="s">
        <v>39</v>
      </c>
    </row>
    <row r="16" spans="1:16" x14ac:dyDescent="0.2">
      <c r="I16" t="s">
        <v>6</v>
      </c>
      <c r="J16">
        <v>38</v>
      </c>
      <c r="K16">
        <v>1</v>
      </c>
      <c r="L16">
        <v>82000000149</v>
      </c>
      <c r="M16" t="s">
        <v>40</v>
      </c>
      <c r="N16" t="s">
        <v>40</v>
      </c>
      <c r="O16" t="s">
        <v>203</v>
      </c>
      <c r="P16" t="s">
        <v>41</v>
      </c>
    </row>
    <row r="17" spans="9:16" x14ac:dyDescent="0.2">
      <c r="I17" t="s">
        <v>6</v>
      </c>
      <c r="J17">
        <v>39</v>
      </c>
      <c r="K17">
        <v>1</v>
      </c>
      <c r="L17">
        <v>82000000155</v>
      </c>
      <c r="M17" t="s">
        <v>42</v>
      </c>
      <c r="N17" t="s">
        <v>42</v>
      </c>
      <c r="O17" t="s">
        <v>204</v>
      </c>
      <c r="P17" t="s">
        <v>43</v>
      </c>
    </row>
    <row r="18" spans="9:16" x14ac:dyDescent="0.2">
      <c r="I18" t="s">
        <v>6</v>
      </c>
      <c r="J18">
        <v>40</v>
      </c>
      <c r="K18">
        <v>1</v>
      </c>
      <c r="L18">
        <v>82000000157</v>
      </c>
      <c r="M18" t="s">
        <v>45</v>
      </c>
      <c r="N18" t="s">
        <v>45</v>
      </c>
      <c r="O18" t="s">
        <v>205</v>
      </c>
      <c r="P18" t="s">
        <v>46</v>
      </c>
    </row>
    <row r="19" spans="9:16" x14ac:dyDescent="0.2">
      <c r="I19" t="s">
        <v>6</v>
      </c>
      <c r="J19">
        <v>45</v>
      </c>
      <c r="K19">
        <v>1</v>
      </c>
      <c r="L19">
        <v>82000000242</v>
      </c>
      <c r="M19" t="s">
        <v>47</v>
      </c>
      <c r="N19" t="s">
        <v>47</v>
      </c>
      <c r="O19" t="s">
        <v>206</v>
      </c>
      <c r="P19" t="s">
        <v>48</v>
      </c>
    </row>
    <row r="20" spans="9:16" x14ac:dyDescent="0.2">
      <c r="I20" t="s">
        <v>6</v>
      </c>
      <c r="J20">
        <v>46</v>
      </c>
      <c r="K20">
        <v>1</v>
      </c>
      <c r="L20">
        <v>82000000243</v>
      </c>
      <c r="M20" t="s">
        <v>49</v>
      </c>
      <c r="N20" t="s">
        <v>49</v>
      </c>
      <c r="O20" t="s">
        <v>207</v>
      </c>
      <c r="P20" t="s">
        <v>50</v>
      </c>
    </row>
    <row r="21" spans="9:16" x14ac:dyDescent="0.2">
      <c r="I21" t="s">
        <v>6</v>
      </c>
      <c r="J21">
        <v>61</v>
      </c>
      <c r="K21">
        <v>1</v>
      </c>
      <c r="L21">
        <v>82000000152</v>
      </c>
      <c r="M21" t="s">
        <v>51</v>
      </c>
      <c r="N21" t="s">
        <v>51</v>
      </c>
      <c r="O21" t="s">
        <v>208</v>
      </c>
      <c r="P21" t="s">
        <v>52</v>
      </c>
    </row>
    <row r="22" spans="9:16" x14ac:dyDescent="0.2">
      <c r="I22" t="s">
        <v>6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9:16" x14ac:dyDescent="0.2">
      <c r="I23" t="s">
        <v>6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9:16" x14ac:dyDescent="0.2">
      <c r="I24" t="s">
        <v>6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9:16" x14ac:dyDescent="0.2">
      <c r="I25" t="s">
        <v>6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9:16" x14ac:dyDescent="0.2">
      <c r="I26" t="s">
        <v>6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9:16" x14ac:dyDescent="0.2">
      <c r="I27" t="s">
        <v>6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9:16" x14ac:dyDescent="0.2">
      <c r="I28" t="s">
        <v>6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9:16" x14ac:dyDescent="0.2">
      <c r="I29" t="s">
        <v>6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  <row r="30" spans="9:16" x14ac:dyDescent="0.2">
      <c r="I30" t="s">
        <v>6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</row>
    <row r="31" spans="9:16" x14ac:dyDescent="0.2">
      <c r="I31" t="s">
        <v>6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178</v>
      </c>
      <c r="D1" s="32"/>
      <c r="E1" s="33" t="s">
        <v>180</v>
      </c>
      <c r="F1" s="33" t="s">
        <v>179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181</v>
      </c>
      <c r="C2" s="29" t="str">
        <f>IF('01 Option Comparison'!$K$3="NULL","",IF(ISBLANK('01 Option Comparison'!$K$3),"",'01 Option Comparison'!$K$3))</f>
        <v/>
      </c>
      <c r="D2" s="25" t="s">
        <v>174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172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173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181</v>
      </c>
      <c r="C7" s="29" t="str">
        <f>IF('01 Option Comparison'!$K$4="NULL","",IF(ISBLANK('01 Option Comparison'!$K$4),"",'01 Option Comparison'!$K$4))</f>
        <v/>
      </c>
      <c r="D7" s="25" t="s">
        <v>174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176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172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173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181</v>
      </c>
      <c r="C12" s="29" t="str">
        <f>IF('01 Option Comparison'!$K$5="NULL","",IF(ISBLANK('01 Option Comparison'!$K$5),"",'01 Option Comparison'!$K$5))</f>
        <v/>
      </c>
      <c r="D12" s="25" t="s">
        <v>174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176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172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173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181</v>
      </c>
      <c r="C17" s="29" t="str">
        <f>IF('01 Option Comparison'!$K$6="NULL","",IF(ISBLANK('01 Option Comparison'!$K$6),"",'01 Option Comparison'!$K$6))</f>
        <v/>
      </c>
      <c r="D17" s="25" t="s">
        <v>174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176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172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173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181</v>
      </c>
      <c r="C22" s="29" t="str">
        <f>IF('01 Option Comparison'!$K$7="NULL","",IF(ISBLANK('01 Option Comparison'!$K$7),"",'01 Option Comparison'!$K$7))</f>
        <v/>
      </c>
      <c r="D22" s="25" t="s">
        <v>174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172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173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181</v>
      </c>
      <c r="C27" s="29" t="str">
        <f>IF('01 Option Comparison'!$K$8="NULL","",IF(ISBLANK('01 Option Comparison'!$K$8),"",'01 Option Comparison'!$K$8))</f>
        <v/>
      </c>
      <c r="D27" s="25" t="s">
        <v>174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172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173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181</v>
      </c>
      <c r="C32" s="29" t="str">
        <f>IF('01 Option Comparison'!$K$9="NULL","",IF(ISBLANK('01 Option Comparison'!$K$9),"",'01 Option Comparison'!$K$9))</f>
        <v/>
      </c>
      <c r="D32" s="25" t="s">
        <v>174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172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173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181</v>
      </c>
      <c r="C37" s="29" t="str">
        <f>IF('01 Option Comparison'!$K$10="NULL","",IF(ISBLANK('01 Option Comparison'!$K$10),"",'01 Option Comparison'!$K$10))</f>
        <v/>
      </c>
      <c r="D37" s="25" t="s">
        <v>174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172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173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181</v>
      </c>
      <c r="C42" s="29" t="str">
        <f>IF('01 Option Comparison'!$K$11="NULL","",IF(ISBLANK('01 Option Comparison'!$K$11),"",'01 Option Comparison'!$K$11))</f>
        <v/>
      </c>
      <c r="D42" s="25" t="s">
        <v>174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172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173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181</v>
      </c>
      <c r="C47" s="29" t="str">
        <f>IF('01 Option Comparison'!$K$12="NULL","",IF(ISBLANK('01 Option Comparison'!$K$12),"",'01 Option Comparison'!$K$12))</f>
        <v/>
      </c>
      <c r="D47" s="25" t="s">
        <v>174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172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173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181</v>
      </c>
      <c r="C52" s="29" t="str">
        <f>IF('01 Option Comparison'!$K$13="NULL","",IF(ISBLANK('01 Option Comparison'!$K$13),"",'01 Option Comparison'!$K$13))</f>
        <v/>
      </c>
      <c r="D52" s="25" t="s">
        <v>174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172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173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181</v>
      </c>
      <c r="C57" s="29" t="str">
        <f>IF('01 Option Comparison'!$K$14="NULL","",IF(ISBLANK('01 Option Comparison'!$K$14),"",'01 Option Comparison'!$K$14))</f>
        <v/>
      </c>
      <c r="D57" s="25" t="s">
        <v>174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172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173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181</v>
      </c>
      <c r="C62" s="29" t="str">
        <f>IF('01 Option Comparison'!$K$15="NULL","",IF(ISBLANK('01 Option Comparison'!$K$15),"",'01 Option Comparison'!$K$15))</f>
        <v/>
      </c>
      <c r="D62" s="25" t="s">
        <v>174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172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173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181</v>
      </c>
      <c r="C67" s="29" t="str">
        <f>IF('01 Option Comparison'!$K$16="NULL","",IF(ISBLANK('01 Option Comparison'!$K$16),"",'01 Option Comparison'!$K$16))</f>
        <v/>
      </c>
      <c r="D67" s="25" t="s">
        <v>174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172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173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181</v>
      </c>
      <c r="C72" s="29" t="str">
        <f>IF('01 Option Comparison'!$K$17="NULL","",IF(ISBLANK('01 Option Comparison'!$K$17),"",'01 Option Comparison'!$K$17))</f>
        <v/>
      </c>
      <c r="D72" s="25" t="s">
        <v>174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172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173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181</v>
      </c>
      <c r="C77" s="29" t="str">
        <f>IF('01 Option Comparison'!$K$18="NULL","",IF(ISBLANK('01 Option Comparison'!$K$18),"",'01 Option Comparison'!$K$18))</f>
        <v/>
      </c>
      <c r="D77" s="25" t="s">
        <v>174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172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173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181</v>
      </c>
      <c r="C82" s="29" t="str">
        <f>IF('01 Option Comparison'!$K$19="NULL","",IF(ISBLANK('01 Option Comparison'!$K$19),"",'01 Option Comparison'!$K$19))</f>
        <v/>
      </c>
      <c r="D82" s="25" t="s">
        <v>174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172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173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181</v>
      </c>
      <c r="C87" s="29" t="str">
        <f>IF('01 Option Comparison'!$K$20="NULL","",IF(ISBLANK('01 Option Comparison'!$K$20),"",'01 Option Comparison'!$K$20))</f>
        <v/>
      </c>
      <c r="D87" s="25" t="s">
        <v>174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172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173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181</v>
      </c>
      <c r="C92" s="29" t="str">
        <f>IF('01 Option Comparison'!$K$21="NULL","",IF(ISBLANK('01 Option Comparison'!$K$21),"",'01 Option Comparison'!$K$21))</f>
        <v/>
      </c>
      <c r="D92" s="25" t="s">
        <v>174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172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173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181</v>
      </c>
      <c r="C97" s="29" t="str">
        <f>IF('01 Option Comparison'!$K$22="NULL","",IF(ISBLANK('01 Option Comparison'!$K$22),"",'01 Option Comparison'!$K$22))</f>
        <v/>
      </c>
      <c r="D97" s="25" t="s">
        <v>174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172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173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181</v>
      </c>
      <c r="C102" s="29" t="str">
        <f>IF('01 Option Comparison'!$K$23="NULL","",IF(ISBLANK('01 Option Comparison'!$K$23),"",'01 Option Comparison'!$K$23))</f>
        <v/>
      </c>
      <c r="D102" s="25" t="s">
        <v>174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172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173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181</v>
      </c>
      <c r="C107" s="29" t="str">
        <f>IF('01 Option Comparison'!$K$24="NULL","",IF(ISBLANK('01 Option Comparison'!$K$24),"",'01 Option Comparison'!$K$24))</f>
        <v/>
      </c>
      <c r="D107" s="25" t="s">
        <v>174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172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173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181</v>
      </c>
      <c r="C112" s="29" t="str">
        <f>IF('01 Option Comparison'!$K$25="NULL","",IF(ISBLANK('01 Option Comparison'!$K$25),"",'01 Option Comparison'!$K$25))</f>
        <v/>
      </c>
      <c r="D112" s="25" t="s">
        <v>174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172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173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181</v>
      </c>
      <c r="C117" s="29" t="str">
        <f>IF('01 Option Comparison'!$K$26="NULL","",IF(ISBLANK('01 Option Comparison'!$K$26),"",'01 Option Comparison'!$K$26))</f>
        <v/>
      </c>
      <c r="D117" s="25" t="s">
        <v>174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172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173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181</v>
      </c>
      <c r="C122" s="29" t="str">
        <f>IF('01 Option Comparison'!$K$27="NULL","",IF(ISBLANK('01 Option Comparison'!$K$27),"",'01 Option Comparison'!$K$27))</f>
        <v/>
      </c>
      <c r="D122" s="25" t="s">
        <v>174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172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173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181</v>
      </c>
      <c r="C127" s="29" t="str">
        <f>IF('01 Option Comparison'!$K$28="NULL","",IF(ISBLANK('01 Option Comparison'!$K$28),"",'01 Option Comparison'!$K$28))</f>
        <v/>
      </c>
      <c r="D127" s="25" t="s">
        <v>174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172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173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181</v>
      </c>
      <c r="C132" s="29" t="str">
        <f>IF('01 Option Comparison'!$K$29="NULL","",IF(ISBLANK('01 Option Comparison'!$K$29),"",'01 Option Comparison'!$K$29))</f>
        <v/>
      </c>
      <c r="D132" s="25" t="s">
        <v>174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172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173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181</v>
      </c>
      <c r="C137" s="29" t="str">
        <f>IF('01 Option Comparison'!$K$30="NULL","",IF(ISBLANK('01 Option Comparison'!$K$30),"",'01 Option Comparison'!$K$30))</f>
        <v/>
      </c>
      <c r="D137" s="25" t="s">
        <v>174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172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173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178</v>
      </c>
      <c r="D1" s="32"/>
      <c r="E1" s="33" t="s">
        <v>180</v>
      </c>
      <c r="F1" s="33" t="s">
        <v>179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182</v>
      </c>
      <c r="C2" s="29" t="str">
        <f>IF('01 Function Comparison'!$K$3="NULL","",IF(ISBLANK('01 Function Comparison'!$K$3),"",'01 Function Comparison'!$K$3))</f>
        <v>SeqRunTime</v>
      </c>
      <c r="D2" s="25" t="s">
        <v>174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82000000168</v>
      </c>
      <c r="B5" s="12"/>
      <c r="C5" s="26"/>
      <c r="D5" s="27" t="s">
        <v>172</v>
      </c>
      <c r="E5" s="35">
        <f>IF(ISBLANK('01 Function Comparison'!$H$3),"",'01 Function Comparison'!$H$3)</f>
        <v>82000000168</v>
      </c>
      <c r="F5" s="35"/>
    </row>
    <row r="6" spans="1:6" s="24" customFormat="1" ht="17" thickBot="1" x14ac:dyDescent="0.25">
      <c r="A6" s="41" t="str">
        <f>CONCATENATE(D6,"N'",F6,"'")</f>
        <v>WHERE _Name = N'100RP292.1073741913SUPPLFX'</v>
      </c>
      <c r="B6" s="23"/>
      <c r="C6" s="30"/>
      <c r="D6" s="28" t="s">
        <v>173</v>
      </c>
      <c r="E6" s="36"/>
      <c r="F6" s="36" t="str">
        <f>IF('01 Function Comparison'!$L$3="NULL","",IF(ISBLANK('01 Function Comparison'!$L$3),"",'01 Function Comparison'!$L$3))</f>
        <v>100RP292.1073741913SUPPLFX</v>
      </c>
    </row>
    <row r="7" spans="1:6" s="22" customFormat="1" x14ac:dyDescent="0.2">
      <c r="A7" s="38" t="str">
        <f>CONCATENATE(B7,C7,D7,E7)</f>
        <v>-- Function: Massafra -   | Bergamo - 26: Counter volume to HV</v>
      </c>
      <c r="B7" s="21" t="s">
        <v>182</v>
      </c>
      <c r="C7" s="29" t="str">
        <f>IF('01 Function Comparison'!$K$4="NULL","",IF(ISBLANK('01 Function Comparison'!$K$4),"",'01 Function Comparison'!$K$4))</f>
        <v/>
      </c>
      <c r="D7" s="25" t="s">
        <v>174</v>
      </c>
      <c r="E7" s="34" t="str">
        <f>IF(ISBLANK('01 Function Comparison'!$G$4),"",'01 Function Comparison'!$G$4)</f>
        <v>26: Counter volume to HV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176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82000000164</v>
      </c>
      <c r="B10" s="12"/>
      <c r="C10" s="26"/>
      <c r="D10" s="27" t="s">
        <v>172</v>
      </c>
      <c r="E10" s="35">
        <f>IF(ISBLANK('01 Function Comparison'!$H$4),"",'01 Function Comparison'!$H$4)</f>
        <v>82000000164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173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- 27: Counter volume to WWT</v>
      </c>
      <c r="B12" s="21" t="s">
        <v>182</v>
      </c>
      <c r="C12" s="29" t="str">
        <f>IF('01 Function Comparison'!$K$5="NULL","",IF(ISBLANK('01 Function Comparison'!$K$5),"",'01 Function Comparison'!$K$5))</f>
        <v/>
      </c>
      <c r="D12" s="25" t="s">
        <v>174</v>
      </c>
      <c r="E12" s="34" t="str">
        <f>IF(ISBLANK('01 Function Comparison'!$G$5),"",'01 Function Comparison'!$G$5)</f>
        <v>27: Counter volume to WWT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176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82000000158</v>
      </c>
      <c r="B15" s="12"/>
      <c r="C15" s="26"/>
      <c r="D15" s="27" t="s">
        <v>172</v>
      </c>
      <c r="E15" s="35">
        <f>IF(ISBLANK('01 Function Comparison'!$H$5),"",'01 Function Comparison'!$H$5)</f>
        <v>82000000158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173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>-- Function: Massafra -   | Bergamo - 28: Counter volume to drain</v>
      </c>
      <c r="B17" s="21" t="s">
        <v>182</v>
      </c>
      <c r="C17" s="29" t="str">
        <f>IF('01 Function Comparison'!$K$6="NULL","",IF(ISBLANK('01 Function Comparison'!$K$6),"",'01 Function Comparison'!$K$6))</f>
        <v/>
      </c>
      <c r="D17" s="25" t="s">
        <v>174</v>
      </c>
      <c r="E17" s="34" t="str">
        <f>IF(ISBLANK('01 Function Comparison'!$G$6),"",'01 Function Comparison'!$G$6)</f>
        <v>28: Counter volume to drain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176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82000000160</v>
      </c>
      <c r="B20" s="12"/>
      <c r="C20" s="26"/>
      <c r="D20" s="27" t="s">
        <v>172</v>
      </c>
      <c r="E20" s="35">
        <f>IF(ISBLANK('01 Function Comparison'!$H$6),"",'01 Function Comparison'!$H$6)</f>
        <v>82000000160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173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>-- Function: Massafra -   | Bergamo - 42: Dosing time trub</v>
      </c>
      <c r="B22" s="21" t="s">
        <v>182</v>
      </c>
      <c r="C22" s="29" t="str">
        <f>IF('01 Function Comparison'!$K$7="NULL","",IF(ISBLANK('01 Function Comparison'!$K$7),"",'01 Function Comparison'!$K$7))</f>
        <v/>
      </c>
      <c r="D22" s="25" t="s">
        <v>174</v>
      </c>
      <c r="E22" s="34" t="str">
        <f>IF(ISBLANK('01 Function Comparison'!$G$7),"",'01 Function Comparison'!$G$7)</f>
        <v>42: Dosing time trub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82000000282</v>
      </c>
      <c r="B25" s="12"/>
      <c r="C25" s="26"/>
      <c r="D25" s="27" t="s">
        <v>172</v>
      </c>
      <c r="E25" s="35">
        <f>IF(ISBLANK('01 Function Comparison'!$H$7),"",'01 Function Comparison'!$H$7)</f>
        <v>82000000282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173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182</v>
      </c>
      <c r="C27" s="29" t="str">
        <f>IF('01 Function Comparison'!$K$8="NULL","",IF(ISBLANK('01 Function Comparison'!$K$8),"",'01 Function Comparison'!$K$8))</f>
        <v/>
      </c>
      <c r="D27" s="25" t="s">
        <v>174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172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173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182</v>
      </c>
      <c r="C32" s="29" t="str">
        <f>IF('01 Function Comparison'!$K$9="NULL","",IF(ISBLANK('01 Function Comparison'!$K$9),"",'01 Function Comparison'!$K$9))</f>
        <v/>
      </c>
      <c r="D32" s="25" t="s">
        <v>174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172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173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182</v>
      </c>
      <c r="C37" s="29" t="str">
        <f>IF('01 Function Comparison'!$K$10="NULL","",IF(ISBLANK('01 Function Comparison'!$K$10),"",'01 Function Comparison'!$K$10))</f>
        <v/>
      </c>
      <c r="D37" s="25" t="s">
        <v>174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172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173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182</v>
      </c>
      <c r="C42" s="29" t="str">
        <f>IF('01 Function Comparison'!$K$11="NULL","",IF(ISBLANK('01 Function Comparison'!$K$11),"",'01 Function Comparison'!$K$11))</f>
        <v/>
      </c>
      <c r="D42" s="25" t="s">
        <v>174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172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173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182</v>
      </c>
      <c r="C47" s="29" t="str">
        <f>IF('01 Function Comparison'!$K$12="NULL","",IF(ISBLANK('01 Function Comparison'!$K$12),"",'01 Function Comparison'!$K$12))</f>
        <v/>
      </c>
      <c r="D47" s="25" t="s">
        <v>174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172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173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182</v>
      </c>
      <c r="C52" s="29" t="str">
        <f>IF('01 Function Comparison'!$K$13="NULL","",IF(ISBLANK('01 Function Comparison'!$K$13),"",'01 Function Comparison'!$K$13))</f>
        <v/>
      </c>
      <c r="D52" s="25" t="s">
        <v>174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172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173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182</v>
      </c>
      <c r="C57" s="29" t="str">
        <f>IF('01 Function Comparison'!$K$14="NULL","",IF(ISBLANK('01 Function Comparison'!$K$14),"",'01 Function Comparison'!$K$14))</f>
        <v/>
      </c>
      <c r="D57" s="25" t="s">
        <v>174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172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173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182</v>
      </c>
      <c r="C62" s="29" t="str">
        <f>IF('01 Function Comparison'!$K$15="NULL","",IF(ISBLANK('01 Function Comparison'!$K$15),"",'01 Function Comparison'!$K$15))</f>
        <v/>
      </c>
      <c r="D62" s="25" t="s">
        <v>174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172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173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182</v>
      </c>
      <c r="C67" s="29" t="str">
        <f>IF('01 Function Comparison'!$K$16="NULL","",IF(ISBLANK('01 Function Comparison'!$K$16),"",'01 Function Comparison'!$K$16))</f>
        <v/>
      </c>
      <c r="D67" s="25" t="s">
        <v>174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172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173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182</v>
      </c>
      <c r="C72" s="29" t="str">
        <f>IF('01 Function Comparison'!$K$17="NULL","",IF(ISBLANK('01 Function Comparison'!$K$17),"",'01 Function Comparison'!$K$17))</f>
        <v/>
      </c>
      <c r="D72" s="25" t="s">
        <v>174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172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173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182</v>
      </c>
      <c r="C77" s="29" t="str">
        <f>IF('01 Function Comparison'!$K$18="NULL","",IF(ISBLANK('01 Function Comparison'!$K$18),"",'01 Function Comparison'!$K$18))</f>
        <v/>
      </c>
      <c r="D77" s="25" t="s">
        <v>174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172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173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182</v>
      </c>
      <c r="C82" s="29" t="str">
        <f>IF('01 Function Comparison'!$K$19="NULL","",IF(ISBLANK('01 Function Comparison'!$K$19),"",'01 Function Comparison'!$K$19))</f>
        <v/>
      </c>
      <c r="D82" s="25" t="s">
        <v>174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172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173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182</v>
      </c>
      <c r="C87" s="29" t="str">
        <f>IF('01 Function Comparison'!$K$20="NULL","",IF(ISBLANK('01 Function Comparison'!$K$20),"",'01 Function Comparison'!$K$20))</f>
        <v/>
      </c>
      <c r="D87" s="25" t="s">
        <v>174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172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173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182</v>
      </c>
      <c r="C92" s="29" t="str">
        <f>IF('01 Function Comparison'!$K$21="NULL","",IF(ISBLANK('01 Function Comparison'!$K$21),"",'01 Function Comparison'!$K$21))</f>
        <v/>
      </c>
      <c r="D92" s="25" t="s">
        <v>174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172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173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182</v>
      </c>
      <c r="C97" s="29" t="str">
        <f>IF('01 Function Comparison'!$K$22="NULL","",IF(ISBLANK('01 Function Comparison'!$K$22),"",'01 Function Comparison'!$K$22))</f>
        <v/>
      </c>
      <c r="D97" s="25" t="s">
        <v>174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172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173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182</v>
      </c>
      <c r="C102" s="29" t="str">
        <f>IF('01 Function Comparison'!$K$23="NULL","",IF(ISBLANK('01 Function Comparison'!$K$23),"",'01 Function Comparison'!$K$23))</f>
        <v/>
      </c>
      <c r="D102" s="25" t="s">
        <v>174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172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173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182</v>
      </c>
      <c r="C107" s="29" t="str">
        <f>IF('01 Function Comparison'!$K$24="NULL","",IF(ISBLANK('01 Function Comparison'!$K$24),"",'01 Function Comparison'!$K$24))</f>
        <v/>
      </c>
      <c r="D107" s="25" t="s">
        <v>174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172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173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182</v>
      </c>
      <c r="C112" s="29" t="str">
        <f>IF('01 Function Comparison'!$K$25="NULL","",IF(ISBLANK('01 Function Comparison'!$K$25),"",'01 Function Comparison'!$K$25))</f>
        <v/>
      </c>
      <c r="D112" s="25" t="s">
        <v>174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172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173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182</v>
      </c>
      <c r="C117" s="29" t="str">
        <f>IF('01 Function Comparison'!$K$26="NULL","",IF(ISBLANK('01 Function Comparison'!$K$26),"",'01 Function Comparison'!$K$26))</f>
        <v/>
      </c>
      <c r="D117" s="25" t="s">
        <v>174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172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173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182</v>
      </c>
      <c r="C122" s="29" t="str">
        <f>IF('01 Function Comparison'!$K$27="NULL","",IF(ISBLANK('01 Function Comparison'!$K$27),"",'01 Function Comparison'!$K$27))</f>
        <v/>
      </c>
      <c r="D122" s="25" t="s">
        <v>174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172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173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182</v>
      </c>
      <c r="C127" s="29" t="str">
        <f>IF('01 Function Comparison'!$K$28="NULL","",IF(ISBLANK('01 Function Comparison'!$K$28),"",'01 Function Comparison'!$K$28))</f>
        <v/>
      </c>
      <c r="D127" s="25" t="s">
        <v>174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172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173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182</v>
      </c>
      <c r="C132" s="29" t="str">
        <f>IF('01 Function Comparison'!$K$29="NULL","",IF(ISBLANK('01 Function Comparison'!$K$29),"",'01 Function Comparison'!$K$29))</f>
        <v/>
      </c>
      <c r="D132" s="25" t="s">
        <v>174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172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173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182</v>
      </c>
      <c r="C137" s="29" t="str">
        <f>IF('01 Function Comparison'!$K$30="NULL","",IF(ISBLANK('01 Function Comparison'!$K$30),"",'01 Function Comparison'!$K$30))</f>
        <v/>
      </c>
      <c r="D137" s="25" t="s">
        <v>174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172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173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178</v>
      </c>
      <c r="D1" s="32"/>
      <c r="E1" s="33" t="s">
        <v>180</v>
      </c>
      <c r="F1" s="33" t="s">
        <v>179</v>
      </c>
    </row>
    <row r="2" spans="1:6" s="22" customFormat="1" x14ac:dyDescent="0.2">
      <c r="A2" s="38" t="str">
        <f>CONCATENATE(B2,C2,D2,E2)</f>
        <v>-- Operation: Massafra -  | Bergamo - Fill Filter ( MonTime )</v>
      </c>
      <c r="B2" s="21" t="s">
        <v>183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174</v>
      </c>
      <c r="E2" s="34" t="str">
        <f>IF(ISBLANK('01 Operation Comparison'!$I$3),"",CONCATENATE('01 Operation Comparison'!$I$3," ( ",'01 Operation Comparison'!$K$3," )"))</f>
        <v>Fill Filter ( MonTime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82000000140</v>
      </c>
      <c r="B5" s="12"/>
      <c r="C5" s="26"/>
      <c r="D5" s="27" t="s">
        <v>172</v>
      </c>
      <c r="E5" s="35">
        <f>IF(ISBLANK('01 Operation Comparison'!$L$3),"",'01 Operation Comparison'!$L$3)</f>
        <v>82000000140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173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Filtration ( RunTime )</v>
      </c>
      <c r="B7" s="21" t="s">
        <v>183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174</v>
      </c>
      <c r="E7" s="34" t="str">
        <f>IF(ISBLANK('01 Operation Comparison'!$I$4),"",CONCATENATE('01 Operation Comparison'!$I$4," ( ",'01 Operation Comparison'!$K$4," )"))</f>
        <v>Filtration ( RunTime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176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82000000142</v>
      </c>
      <c r="B10" s="12"/>
      <c r="C10" s="26"/>
      <c r="D10" s="27" t="s">
        <v>172</v>
      </c>
      <c r="E10" s="35">
        <f>IF(ISBLANK('01 Operation Comparison'!$L$4),"",'01 Operation Comparison'!$L$4)</f>
        <v>82000000142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173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 | Bergamo - Filtration ( Wort amount total )</v>
      </c>
      <c r="B12" s="21" t="s">
        <v>183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174</v>
      </c>
      <c r="E12" s="34" t="str">
        <f>IF(ISBLANK('01 Operation Comparison'!$I$5),"",CONCATENATE('01 Operation Comparison'!$I$5," ( ",'01 Operation Comparison'!$K$5," )"))</f>
        <v>Filtration ( Wort amount total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176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82000000143</v>
      </c>
      <c r="B15" s="12"/>
      <c r="C15" s="26"/>
      <c r="D15" s="27" t="s">
        <v>172</v>
      </c>
      <c r="E15" s="35">
        <f>IF(ISBLANK('01 Operation Comparison'!$L$5),"",'01 Operation Comparison'!$L$5)</f>
        <v>82000000143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173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 | Bergamo - Pre Compression ( RunTime )</v>
      </c>
      <c r="B17" s="21" t="s">
        <v>183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174</v>
      </c>
      <c r="E17" s="34" t="str">
        <f>IF(ISBLANK('01 Operation Comparison'!$I$6),"",CONCATENATE('01 Operation Comparison'!$I$6," ( ",'01 Operation Comparison'!$K$6," )"))</f>
        <v>Pre Compression ( RunTime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176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82000000146</v>
      </c>
      <c r="B20" s="12"/>
      <c r="C20" s="26"/>
      <c r="D20" s="27" t="s">
        <v>172</v>
      </c>
      <c r="E20" s="35">
        <f>IF(ISBLANK('01 Operation Comparison'!$L$6),"",'01 Operation Comparison'!$L$6)</f>
        <v>82000000146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173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>-- Operation: Massafra -  | Bergamo - Pre Compression ( Wort amount partial )</v>
      </c>
      <c r="B22" s="21" t="s">
        <v>183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174</v>
      </c>
      <c r="E22" s="34" t="str">
        <f>IF(ISBLANK('01 Operation Comparison'!$I$7),"",CONCATENATE('01 Operation Comparison'!$I$7," ( ",'01 Operation Comparison'!$K$7," )"))</f>
        <v>Pre Compression ( Wort amount partial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82000000148</v>
      </c>
      <c r="B25" s="12"/>
      <c r="C25" s="26"/>
      <c r="D25" s="27" t="s">
        <v>172</v>
      </c>
      <c r="E25" s="35">
        <f>IF(ISBLANK('01 Operation Comparison'!$L$7),"",'01 Operation Comparison'!$L$7)</f>
        <v>82000000148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173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>-- Operation: Massafra -  | Bergamo - Last Sparging 4 ( Gravity )</v>
      </c>
      <c r="B27" s="21" t="s">
        <v>183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174</v>
      </c>
      <c r="E27" s="34" t="str">
        <f>IF(ISBLANK('01 Operation Comparison'!$I$8),"",CONCATENATE('01 Operation Comparison'!$I$8," ( ",'01 Operation Comparison'!$K$8," )"))</f>
        <v>Last Sparging 4 ( Gravity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82000000153</v>
      </c>
      <c r="B30" s="12"/>
      <c r="C30" s="26"/>
      <c r="D30" s="27" t="s">
        <v>172</v>
      </c>
      <c r="E30" s="35">
        <f>IF(ISBLANK('01 Operation Comparison'!$L$8),"",'01 Operation Comparison'!$L$8)</f>
        <v>82000000153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173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>-- Operation: Massafra -  | Bergamo - 1st Compression ( Wort amount partial )</v>
      </c>
      <c r="B32" s="21" t="s">
        <v>183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174</v>
      </c>
      <c r="E32" s="34" t="str">
        <f>IF(ISBLANK('01 Operation Comparison'!$I$9),"",CONCATENATE('01 Operation Comparison'!$I$9," ( ",'01 Operation Comparison'!$K$9," )"))</f>
        <v>1st Compression ( Wort amount partial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82000012394</v>
      </c>
      <c r="B35" s="12"/>
      <c r="C35" s="26"/>
      <c r="D35" s="27" t="s">
        <v>172</v>
      </c>
      <c r="E35" s="35">
        <f>IF(ISBLANK('01 Operation Comparison'!$L$9),"",'01 Operation Comparison'!$L$9)</f>
        <v>82000012394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173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>-- Operation: Massafra -  | Bergamo - 2nd Compression ( Wort amount partial )</v>
      </c>
      <c r="B37" s="21" t="s">
        <v>183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174</v>
      </c>
      <c r="E37" s="34" t="str">
        <f>IF(ISBLANK('01 Operation Comparison'!$I$10),"",CONCATENATE('01 Operation Comparison'!$I$10," ( ",'01 Operation Comparison'!$K$10," )"))</f>
        <v>2nd Compression ( Wort amount partial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82000012394</v>
      </c>
      <c r="B40" s="12"/>
      <c r="C40" s="26"/>
      <c r="D40" s="27" t="s">
        <v>172</v>
      </c>
      <c r="E40" s="35">
        <f>IF(ISBLANK('01 Operation Comparison'!$L$10),"",'01 Operation Comparison'!$L$10)</f>
        <v>82000012394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173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>-- Operation: Massafra -  | Bergamo - Spent Grain discharge ( RunTime )</v>
      </c>
      <c r="B42" s="21" t="s">
        <v>183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174</v>
      </c>
      <c r="E42" s="34" t="str">
        <f>IF(ISBLANK('01 Operation Comparison'!$I$11),"",CONCATENATE('01 Operation Comparison'!$I$11," ( ",'01 Operation Comparison'!$K$11," )"))</f>
        <v>Spent Grain discharge ( RunTime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82000000162</v>
      </c>
      <c r="B45" s="12"/>
      <c r="C45" s="26"/>
      <c r="D45" s="27" t="s">
        <v>172</v>
      </c>
      <c r="E45" s="35">
        <f>IF(ISBLANK('01 Operation Comparison'!$L$11),"",'01 Operation Comparison'!$L$11)</f>
        <v>82000000162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173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183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174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172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173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183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174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172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173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183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174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172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173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183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174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172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173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183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174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172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173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183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174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172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173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183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174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172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173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183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174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172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173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183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174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172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173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183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174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172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173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183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174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172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173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183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174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172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173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183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174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172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173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183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174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172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173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183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174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172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173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183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174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172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173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183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174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172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173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183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174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172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173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183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174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172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173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activeCell="H44" sqref="H44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29"/>
  <sheetViews>
    <sheetView workbookViewId="0">
      <selection activeCell="H37" sqref="H37"/>
    </sheetView>
  </sheetViews>
  <sheetFormatPr baseColWidth="10" defaultRowHeight="16" x14ac:dyDescent="0.2"/>
  <cols>
    <col min="4" max="4" width="27.5" bestFit="1" customWidth="1"/>
  </cols>
  <sheetData>
    <row r="1" spans="1:16" x14ac:dyDescent="0.2">
      <c r="A1" t="s">
        <v>77</v>
      </c>
      <c r="B1" t="s">
        <v>3</v>
      </c>
      <c r="C1" t="s">
        <v>3</v>
      </c>
      <c r="D1" t="s">
        <v>235</v>
      </c>
      <c r="E1" t="s">
        <v>78</v>
      </c>
      <c r="F1" t="s">
        <v>79</v>
      </c>
      <c r="G1">
        <v>0</v>
      </c>
      <c r="H1">
        <v>1</v>
      </c>
      <c r="I1" t="s">
        <v>6</v>
      </c>
      <c r="J1">
        <v>1</v>
      </c>
      <c r="K1">
        <v>1</v>
      </c>
      <c r="L1">
        <v>82000000168</v>
      </c>
      <c r="M1" t="s">
        <v>80</v>
      </c>
      <c r="N1" t="s">
        <v>80</v>
      </c>
      <c r="O1" t="s">
        <v>81</v>
      </c>
      <c r="P1" t="s">
        <v>82</v>
      </c>
    </row>
    <row r="2" spans="1:16" x14ac:dyDescent="0.2">
      <c r="A2" t="s">
        <v>77</v>
      </c>
      <c r="B2" t="s">
        <v>3</v>
      </c>
      <c r="C2" t="s">
        <v>3</v>
      </c>
      <c r="D2" t="s">
        <v>236</v>
      </c>
      <c r="E2" t="s">
        <v>100</v>
      </c>
      <c r="F2" t="s">
        <v>101</v>
      </c>
      <c r="G2">
        <v>0</v>
      </c>
      <c r="H2">
        <v>3</v>
      </c>
      <c r="I2" t="s">
        <v>6</v>
      </c>
      <c r="J2">
        <v>26</v>
      </c>
      <c r="K2">
        <v>1</v>
      </c>
      <c r="L2">
        <v>82000000164</v>
      </c>
      <c r="M2" t="s">
        <v>85</v>
      </c>
      <c r="N2" t="s">
        <v>85</v>
      </c>
      <c r="O2" t="s">
        <v>86</v>
      </c>
      <c r="P2" t="s">
        <v>87</v>
      </c>
    </row>
    <row r="3" spans="1:16" x14ac:dyDescent="0.2">
      <c r="A3" t="s">
        <v>77</v>
      </c>
      <c r="B3" t="s">
        <v>3</v>
      </c>
      <c r="C3" t="s">
        <v>3</v>
      </c>
      <c r="D3" t="s">
        <v>237</v>
      </c>
      <c r="E3" t="s">
        <v>102</v>
      </c>
      <c r="F3" t="s">
        <v>103</v>
      </c>
      <c r="G3">
        <v>0</v>
      </c>
      <c r="H3">
        <v>4</v>
      </c>
      <c r="I3" t="s">
        <v>6</v>
      </c>
      <c r="J3">
        <v>27</v>
      </c>
      <c r="K3">
        <v>1</v>
      </c>
      <c r="L3">
        <v>82000000158</v>
      </c>
      <c r="M3" t="s">
        <v>90</v>
      </c>
      <c r="N3" t="s">
        <v>90</v>
      </c>
      <c r="O3" t="s">
        <v>91</v>
      </c>
      <c r="P3" t="s">
        <v>92</v>
      </c>
    </row>
    <row r="4" spans="1:16" x14ac:dyDescent="0.2">
      <c r="A4" t="s">
        <v>77</v>
      </c>
      <c r="B4" t="s">
        <v>3</v>
      </c>
      <c r="C4" t="s">
        <v>3</v>
      </c>
      <c r="D4" t="s">
        <v>238</v>
      </c>
      <c r="E4" t="s">
        <v>104</v>
      </c>
      <c r="F4" t="s">
        <v>105</v>
      </c>
      <c r="G4">
        <v>0</v>
      </c>
      <c r="H4">
        <v>5</v>
      </c>
      <c r="I4" t="s">
        <v>6</v>
      </c>
      <c r="J4">
        <v>28</v>
      </c>
      <c r="K4">
        <v>1</v>
      </c>
      <c r="L4">
        <v>82000000160</v>
      </c>
      <c r="M4" t="s">
        <v>94</v>
      </c>
      <c r="N4" t="s">
        <v>94</v>
      </c>
      <c r="O4" t="s">
        <v>95</v>
      </c>
      <c r="P4" t="s">
        <v>96</v>
      </c>
    </row>
    <row r="5" spans="1:16" x14ac:dyDescent="0.2">
      <c r="A5" t="s">
        <v>77</v>
      </c>
      <c r="B5" t="s">
        <v>3</v>
      </c>
      <c r="C5" t="s">
        <v>3</v>
      </c>
      <c r="D5" t="s">
        <v>239</v>
      </c>
      <c r="E5" t="s">
        <v>106</v>
      </c>
      <c r="F5" t="s">
        <v>107</v>
      </c>
      <c r="G5">
        <v>0</v>
      </c>
      <c r="H5">
        <v>6</v>
      </c>
      <c r="I5" t="s">
        <v>6</v>
      </c>
      <c r="J5">
        <v>42</v>
      </c>
      <c r="K5">
        <v>1</v>
      </c>
      <c r="L5">
        <v>82000000282</v>
      </c>
      <c r="M5" t="s">
        <v>97</v>
      </c>
      <c r="N5" t="s">
        <v>97</v>
      </c>
      <c r="O5" t="s">
        <v>98</v>
      </c>
      <c r="P5" t="s">
        <v>99</v>
      </c>
    </row>
    <row r="6" spans="1:16" x14ac:dyDescent="0.2">
      <c r="A6" t="s">
        <v>77</v>
      </c>
      <c r="B6" t="s">
        <v>3</v>
      </c>
      <c r="C6" t="s">
        <v>3</v>
      </c>
      <c r="D6" t="s">
        <v>240</v>
      </c>
      <c r="E6" t="s">
        <v>108</v>
      </c>
      <c r="F6" t="s">
        <v>109</v>
      </c>
      <c r="G6">
        <v>0</v>
      </c>
      <c r="H6">
        <v>7</v>
      </c>
      <c r="I6" t="s">
        <v>6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77</v>
      </c>
      <c r="B7" t="s">
        <v>3</v>
      </c>
      <c r="C7" t="s">
        <v>3</v>
      </c>
      <c r="D7" t="s">
        <v>241</v>
      </c>
      <c r="E7" t="s">
        <v>110</v>
      </c>
      <c r="F7" t="s">
        <v>111</v>
      </c>
      <c r="G7">
        <v>0</v>
      </c>
      <c r="H7">
        <v>8</v>
      </c>
      <c r="I7" t="s">
        <v>6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77</v>
      </c>
      <c r="B8" t="s">
        <v>3</v>
      </c>
      <c r="C8" t="s">
        <v>3</v>
      </c>
      <c r="D8" t="s">
        <v>242</v>
      </c>
      <c r="E8" t="s">
        <v>112</v>
      </c>
      <c r="F8" t="s">
        <v>113</v>
      </c>
      <c r="G8">
        <v>0</v>
      </c>
      <c r="H8">
        <v>9</v>
      </c>
      <c r="I8" t="s">
        <v>6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77</v>
      </c>
      <c r="B9" t="s">
        <v>3</v>
      </c>
      <c r="C9" t="s">
        <v>3</v>
      </c>
      <c r="D9" t="s">
        <v>243</v>
      </c>
      <c r="E9" t="s">
        <v>114</v>
      </c>
      <c r="F9" t="s">
        <v>115</v>
      </c>
      <c r="G9">
        <v>0</v>
      </c>
      <c r="H9">
        <v>10</v>
      </c>
      <c r="I9" t="s">
        <v>6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77</v>
      </c>
      <c r="B10" t="s">
        <v>3</v>
      </c>
      <c r="C10" t="s">
        <v>3</v>
      </c>
      <c r="D10" t="s">
        <v>244</v>
      </c>
      <c r="E10" t="s">
        <v>116</v>
      </c>
      <c r="F10" t="s">
        <v>117</v>
      </c>
      <c r="G10">
        <v>0</v>
      </c>
      <c r="H10">
        <v>11</v>
      </c>
      <c r="I10" t="s">
        <v>6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77</v>
      </c>
      <c r="B11" t="s">
        <v>3</v>
      </c>
      <c r="C11" t="s">
        <v>3</v>
      </c>
      <c r="D11" t="s">
        <v>245</v>
      </c>
      <c r="E11" t="s">
        <v>118</v>
      </c>
      <c r="F11" t="s">
        <v>119</v>
      </c>
      <c r="G11">
        <v>0</v>
      </c>
      <c r="H11">
        <v>13</v>
      </c>
      <c r="I11" t="s">
        <v>6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77</v>
      </c>
      <c r="B12" t="s">
        <v>3</v>
      </c>
      <c r="C12" t="s">
        <v>3</v>
      </c>
      <c r="D12" t="s">
        <v>246</v>
      </c>
      <c r="E12" t="s">
        <v>120</v>
      </c>
      <c r="F12" t="s">
        <v>121</v>
      </c>
      <c r="G12">
        <v>0</v>
      </c>
      <c r="H12">
        <v>14</v>
      </c>
      <c r="I12" t="s">
        <v>6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77</v>
      </c>
      <c r="B13" t="s">
        <v>3</v>
      </c>
      <c r="C13" t="s">
        <v>3</v>
      </c>
      <c r="D13" t="s">
        <v>247</v>
      </c>
      <c r="E13" t="s">
        <v>122</v>
      </c>
      <c r="F13" t="s">
        <v>123</v>
      </c>
      <c r="G13">
        <v>0</v>
      </c>
      <c r="H13">
        <v>15</v>
      </c>
      <c r="I13" t="s">
        <v>6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77</v>
      </c>
      <c r="B14" t="s">
        <v>3</v>
      </c>
      <c r="C14" t="s">
        <v>3</v>
      </c>
      <c r="D14" t="s">
        <v>248</v>
      </c>
      <c r="E14" t="s">
        <v>124</v>
      </c>
      <c r="F14" t="s">
        <v>125</v>
      </c>
      <c r="G14">
        <v>0</v>
      </c>
      <c r="H14">
        <v>16</v>
      </c>
      <c r="I14" t="s">
        <v>6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77</v>
      </c>
      <c r="B15" t="s">
        <v>3</v>
      </c>
      <c r="C15" t="s">
        <v>3</v>
      </c>
      <c r="D15" t="s">
        <v>249</v>
      </c>
      <c r="E15" t="s">
        <v>126</v>
      </c>
      <c r="F15" t="s">
        <v>127</v>
      </c>
      <c r="G15">
        <v>0</v>
      </c>
      <c r="H15">
        <v>17</v>
      </c>
      <c r="I15" t="s">
        <v>6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77</v>
      </c>
      <c r="B16" t="s">
        <v>3</v>
      </c>
      <c r="C16" t="s">
        <v>3</v>
      </c>
      <c r="D16" t="s">
        <v>250</v>
      </c>
      <c r="E16" t="s">
        <v>128</v>
      </c>
      <c r="F16" t="s">
        <v>129</v>
      </c>
      <c r="G16">
        <v>0</v>
      </c>
      <c r="H16">
        <v>18</v>
      </c>
      <c r="I16" t="s">
        <v>6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77</v>
      </c>
      <c r="B17" t="s">
        <v>3</v>
      </c>
      <c r="C17" t="s">
        <v>3</v>
      </c>
      <c r="D17" t="s">
        <v>251</v>
      </c>
      <c r="E17" t="s">
        <v>130</v>
      </c>
      <c r="F17" t="s">
        <v>131</v>
      </c>
      <c r="G17">
        <v>0</v>
      </c>
      <c r="H17">
        <v>19</v>
      </c>
      <c r="I17" t="s">
        <v>6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77</v>
      </c>
      <c r="B18" t="s">
        <v>3</v>
      </c>
      <c r="C18" t="s">
        <v>3</v>
      </c>
      <c r="D18" t="s">
        <v>252</v>
      </c>
      <c r="E18" t="s">
        <v>132</v>
      </c>
      <c r="F18" t="s">
        <v>133</v>
      </c>
      <c r="G18">
        <v>0</v>
      </c>
      <c r="H18">
        <v>20</v>
      </c>
      <c r="I18" t="s">
        <v>6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77</v>
      </c>
      <c r="B19" t="s">
        <v>3</v>
      </c>
      <c r="C19" t="s">
        <v>3</v>
      </c>
      <c r="D19" t="s">
        <v>253</v>
      </c>
      <c r="E19" t="s">
        <v>134</v>
      </c>
      <c r="F19" t="s">
        <v>135</v>
      </c>
      <c r="G19">
        <v>0</v>
      </c>
      <c r="H19">
        <v>21</v>
      </c>
      <c r="I19" t="s">
        <v>6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  <row r="20" spans="1:16" x14ac:dyDescent="0.2">
      <c r="A20" t="s">
        <v>77</v>
      </c>
      <c r="B20" t="s">
        <v>3</v>
      </c>
      <c r="C20" t="s">
        <v>3</v>
      </c>
      <c r="D20" t="s">
        <v>254</v>
      </c>
      <c r="E20" t="s">
        <v>136</v>
      </c>
      <c r="F20" t="s">
        <v>137</v>
      </c>
      <c r="G20">
        <v>0</v>
      </c>
      <c r="H20">
        <v>22</v>
      </c>
      <c r="I20" t="s">
        <v>6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</row>
    <row r="21" spans="1:16" x14ac:dyDescent="0.2">
      <c r="A21" t="s">
        <v>77</v>
      </c>
      <c r="B21" t="s">
        <v>3</v>
      </c>
      <c r="C21" t="s">
        <v>3</v>
      </c>
      <c r="D21" t="s">
        <v>255</v>
      </c>
      <c r="E21" t="s">
        <v>138</v>
      </c>
      <c r="F21" t="s">
        <v>139</v>
      </c>
      <c r="G21">
        <v>0</v>
      </c>
      <c r="H21">
        <v>23</v>
      </c>
      <c r="I21" t="s">
        <v>6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</row>
    <row r="22" spans="1:16" x14ac:dyDescent="0.2">
      <c r="A22" t="s">
        <v>77</v>
      </c>
      <c r="B22" t="s">
        <v>3</v>
      </c>
      <c r="C22" t="s">
        <v>3</v>
      </c>
      <c r="D22" t="s">
        <v>256</v>
      </c>
      <c r="E22" t="s">
        <v>140</v>
      </c>
      <c r="F22" t="s">
        <v>141</v>
      </c>
      <c r="G22">
        <v>0</v>
      </c>
      <c r="H22">
        <v>24</v>
      </c>
      <c r="I22" t="s">
        <v>6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77</v>
      </c>
      <c r="B23" t="s">
        <v>3</v>
      </c>
      <c r="C23" t="s">
        <v>3</v>
      </c>
      <c r="D23" t="s">
        <v>257</v>
      </c>
      <c r="E23" t="s">
        <v>142</v>
      </c>
      <c r="F23" t="s">
        <v>143</v>
      </c>
      <c r="G23">
        <v>0</v>
      </c>
      <c r="H23">
        <v>25</v>
      </c>
      <c r="I23" t="s">
        <v>6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77</v>
      </c>
      <c r="B24" t="s">
        <v>3</v>
      </c>
      <c r="C24" t="s">
        <v>3</v>
      </c>
      <c r="D24" t="s">
        <v>258</v>
      </c>
      <c r="E24" t="s">
        <v>83</v>
      </c>
      <c r="F24" t="s">
        <v>84</v>
      </c>
      <c r="G24">
        <v>0</v>
      </c>
      <c r="H24">
        <v>26</v>
      </c>
      <c r="I24" t="s">
        <v>6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77</v>
      </c>
      <c r="B25" t="s">
        <v>3</v>
      </c>
      <c r="C25" t="s">
        <v>3</v>
      </c>
      <c r="D25" t="s">
        <v>259</v>
      </c>
      <c r="E25" t="s">
        <v>88</v>
      </c>
      <c r="F25" t="s">
        <v>89</v>
      </c>
      <c r="G25">
        <v>0</v>
      </c>
      <c r="H25">
        <v>27</v>
      </c>
      <c r="I25" t="s">
        <v>6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77</v>
      </c>
      <c r="B26" t="s">
        <v>3</v>
      </c>
      <c r="C26" t="s">
        <v>3</v>
      </c>
      <c r="D26" t="s">
        <v>260</v>
      </c>
      <c r="E26" t="s">
        <v>93</v>
      </c>
      <c r="F26" t="s">
        <v>93</v>
      </c>
      <c r="G26">
        <v>0</v>
      </c>
      <c r="H26">
        <v>28</v>
      </c>
      <c r="I26" t="s">
        <v>6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77</v>
      </c>
      <c r="B27" t="s">
        <v>3</v>
      </c>
      <c r="C27" t="s">
        <v>3</v>
      </c>
      <c r="D27" t="s">
        <v>261</v>
      </c>
      <c r="E27" t="s">
        <v>144</v>
      </c>
      <c r="F27" t="s">
        <v>145</v>
      </c>
      <c r="G27">
        <v>0</v>
      </c>
      <c r="H27">
        <v>30</v>
      </c>
      <c r="I27" t="s">
        <v>6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77</v>
      </c>
      <c r="B28" t="s">
        <v>3</v>
      </c>
      <c r="C28" t="s">
        <v>3</v>
      </c>
      <c r="D28" t="s">
        <v>262</v>
      </c>
      <c r="E28" t="s">
        <v>146</v>
      </c>
      <c r="F28" t="s">
        <v>147</v>
      </c>
      <c r="G28">
        <v>0</v>
      </c>
      <c r="H28">
        <v>31</v>
      </c>
      <c r="I28" t="s">
        <v>6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I29" t="s">
        <v>6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L1:W9"/>
  <sheetViews>
    <sheetView workbookViewId="0">
      <selection activeCell="N40" sqref="N40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2:23" ht="17" customHeight="1" x14ac:dyDescent="0.2">
      <c r="L1" t="s">
        <v>6</v>
      </c>
      <c r="M1">
        <v>1</v>
      </c>
      <c r="N1">
        <v>1</v>
      </c>
      <c r="O1">
        <v>82000000140</v>
      </c>
      <c r="P1" t="s">
        <v>149</v>
      </c>
      <c r="Q1" t="s">
        <v>149</v>
      </c>
      <c r="R1" t="s">
        <v>148</v>
      </c>
      <c r="S1" t="s">
        <v>157</v>
      </c>
      <c r="T1" t="s">
        <v>158</v>
      </c>
      <c r="U1" t="s">
        <v>159</v>
      </c>
      <c r="V1" t="s">
        <v>209</v>
      </c>
      <c r="W1">
        <v>2</v>
      </c>
    </row>
    <row r="2" spans="12:23" x14ac:dyDescent="0.2">
      <c r="L2" t="s">
        <v>6</v>
      </c>
      <c r="M2">
        <v>1</v>
      </c>
      <c r="N2">
        <v>1</v>
      </c>
      <c r="O2">
        <v>82000000142</v>
      </c>
      <c r="P2" t="s">
        <v>151</v>
      </c>
      <c r="Q2" t="s">
        <v>151</v>
      </c>
      <c r="R2" t="s">
        <v>150</v>
      </c>
      <c r="S2" t="s">
        <v>160</v>
      </c>
      <c r="T2" t="s">
        <v>161</v>
      </c>
      <c r="U2" t="s">
        <v>162</v>
      </c>
      <c r="V2" t="s">
        <v>210</v>
      </c>
      <c r="W2">
        <v>3</v>
      </c>
    </row>
    <row r="3" spans="12:23" x14ac:dyDescent="0.2">
      <c r="L3" t="s">
        <v>6</v>
      </c>
      <c r="M3">
        <v>13</v>
      </c>
      <c r="N3">
        <v>1</v>
      </c>
      <c r="O3">
        <v>82000000143</v>
      </c>
      <c r="P3" t="s">
        <v>186</v>
      </c>
      <c r="Q3" t="s">
        <v>186</v>
      </c>
      <c r="R3" t="s">
        <v>155</v>
      </c>
      <c r="S3" t="s">
        <v>160</v>
      </c>
      <c r="T3" t="s">
        <v>161</v>
      </c>
      <c r="U3" t="s">
        <v>187</v>
      </c>
      <c r="V3" t="s">
        <v>211</v>
      </c>
      <c r="W3">
        <v>3</v>
      </c>
    </row>
    <row r="4" spans="12:23" x14ac:dyDescent="0.2">
      <c r="L4" t="s">
        <v>6</v>
      </c>
      <c r="M4">
        <v>1</v>
      </c>
      <c r="N4">
        <v>1</v>
      </c>
      <c r="O4">
        <v>82000000146</v>
      </c>
      <c r="P4" t="s">
        <v>151</v>
      </c>
      <c r="Q4" t="s">
        <v>151</v>
      </c>
      <c r="R4" t="s">
        <v>150</v>
      </c>
      <c r="S4" t="s">
        <v>152</v>
      </c>
      <c r="T4" t="s">
        <v>153</v>
      </c>
      <c r="U4" t="s">
        <v>154</v>
      </c>
      <c r="V4" t="s">
        <v>212</v>
      </c>
      <c r="W4">
        <v>5</v>
      </c>
    </row>
    <row r="5" spans="12:23" x14ac:dyDescent="0.2">
      <c r="L5" t="s">
        <v>6</v>
      </c>
      <c r="M5">
        <v>14</v>
      </c>
      <c r="N5">
        <v>1</v>
      </c>
      <c r="O5">
        <v>82000000148</v>
      </c>
      <c r="P5" t="s">
        <v>156</v>
      </c>
      <c r="Q5" t="s">
        <v>213</v>
      </c>
      <c r="R5" t="s">
        <v>155</v>
      </c>
      <c r="S5" t="s">
        <v>152</v>
      </c>
      <c r="T5" t="s">
        <v>153</v>
      </c>
      <c r="U5" t="s">
        <v>214</v>
      </c>
      <c r="V5" t="s">
        <v>215</v>
      </c>
      <c r="W5">
        <v>5</v>
      </c>
    </row>
    <row r="6" spans="12:23" x14ac:dyDescent="0.2">
      <c r="L6" t="s">
        <v>6</v>
      </c>
      <c r="M6">
        <v>12</v>
      </c>
      <c r="N6">
        <v>1</v>
      </c>
      <c r="O6">
        <v>82000000153</v>
      </c>
      <c r="P6" t="s">
        <v>164</v>
      </c>
      <c r="Q6" t="s">
        <v>165</v>
      </c>
      <c r="R6" t="s">
        <v>155</v>
      </c>
      <c r="S6" t="s">
        <v>166</v>
      </c>
      <c r="T6" t="s">
        <v>166</v>
      </c>
      <c r="U6" t="s">
        <v>167</v>
      </c>
      <c r="V6" t="s">
        <v>216</v>
      </c>
      <c r="W6">
        <v>9</v>
      </c>
    </row>
    <row r="7" spans="12:23" x14ac:dyDescent="0.2">
      <c r="L7" t="s">
        <v>6</v>
      </c>
      <c r="M7">
        <v>14</v>
      </c>
      <c r="N7">
        <v>1</v>
      </c>
      <c r="O7">
        <v>82000012394</v>
      </c>
      <c r="P7" t="s">
        <v>156</v>
      </c>
      <c r="Q7" t="s">
        <v>213</v>
      </c>
      <c r="R7" t="s">
        <v>155</v>
      </c>
      <c r="S7" t="s">
        <v>184</v>
      </c>
      <c r="T7" t="s">
        <v>184</v>
      </c>
      <c r="U7" t="s">
        <v>185</v>
      </c>
      <c r="V7" t="s">
        <v>217</v>
      </c>
      <c r="W7">
        <v>10</v>
      </c>
    </row>
    <row r="8" spans="12:23" x14ac:dyDescent="0.2">
      <c r="L8" t="s">
        <v>6</v>
      </c>
      <c r="M8">
        <v>14</v>
      </c>
      <c r="N8">
        <v>1</v>
      </c>
      <c r="O8">
        <v>82000012394</v>
      </c>
      <c r="P8" t="s">
        <v>156</v>
      </c>
      <c r="Q8" t="s">
        <v>213</v>
      </c>
      <c r="R8" t="s">
        <v>155</v>
      </c>
      <c r="S8" t="s">
        <v>163</v>
      </c>
      <c r="T8" t="s">
        <v>163</v>
      </c>
      <c r="U8" t="s">
        <v>185</v>
      </c>
      <c r="V8" t="s">
        <v>218</v>
      </c>
      <c r="W8">
        <v>11</v>
      </c>
    </row>
    <row r="9" spans="12:23" x14ac:dyDescent="0.2">
      <c r="M9">
        <v>1</v>
      </c>
      <c r="N9">
        <v>1</v>
      </c>
      <c r="O9">
        <v>82000000162</v>
      </c>
      <c r="P9" t="s">
        <v>151</v>
      </c>
      <c r="Q9" t="s">
        <v>151</v>
      </c>
      <c r="R9" t="s">
        <v>150</v>
      </c>
      <c r="S9" t="s">
        <v>168</v>
      </c>
      <c r="T9" t="s">
        <v>168</v>
      </c>
      <c r="U9" t="s">
        <v>169</v>
      </c>
      <c r="V9" t="s">
        <v>219</v>
      </c>
      <c r="W9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C1" zoomScale="110" zoomScaleNormal="110" workbookViewId="0">
      <selection activeCell="L35" sqref="J3:L3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74</v>
      </c>
      <c r="B1" s="45"/>
      <c r="C1" s="45"/>
      <c r="D1" s="46"/>
      <c r="F1" s="47" t="s">
        <v>69</v>
      </c>
      <c r="G1" s="48"/>
      <c r="H1" s="48"/>
      <c r="I1" s="49"/>
      <c r="J1" s="50" t="s">
        <v>75</v>
      </c>
      <c r="K1" s="51"/>
      <c r="L1" s="52"/>
      <c r="N1" s="53" t="s">
        <v>75</v>
      </c>
      <c r="O1" s="54"/>
      <c r="P1" s="55"/>
    </row>
    <row r="2" spans="1:16" s="1" customFormat="1" ht="17" thickBot="1" x14ac:dyDescent="0.25">
      <c r="A2" s="17" t="s">
        <v>71</v>
      </c>
      <c r="B2" s="18" t="s">
        <v>72</v>
      </c>
      <c r="C2" s="18" t="s">
        <v>70</v>
      </c>
      <c r="D2" s="19" t="s">
        <v>73</v>
      </c>
      <c r="F2" s="14" t="s">
        <v>71</v>
      </c>
      <c r="G2" s="15" t="s">
        <v>72</v>
      </c>
      <c r="H2" s="15" t="s">
        <v>70</v>
      </c>
      <c r="I2" s="16" t="s">
        <v>73</v>
      </c>
      <c r="J2" s="14" t="s">
        <v>71</v>
      </c>
      <c r="K2" s="15" t="s">
        <v>72</v>
      </c>
      <c r="L2" s="16" t="s">
        <v>76</v>
      </c>
      <c r="N2" s="17" t="s">
        <v>71</v>
      </c>
      <c r="O2" s="18" t="s">
        <v>72</v>
      </c>
      <c r="P2" s="19" t="s">
        <v>76</v>
      </c>
    </row>
    <row r="3" spans="1:16" x14ac:dyDescent="0.2">
      <c r="A3" s="11">
        <f>'00 Value Source'!J1</f>
        <v>1</v>
      </c>
      <c r="B3" s="12" t="str">
        <f>'00 Value Source'!M1</f>
        <v>001: Total sparging amount</v>
      </c>
      <c r="C3" s="12">
        <f>'00 Value Source'!L1</f>
        <v>82000000151</v>
      </c>
      <c r="D3" s="13" t="str">
        <f>'00 Value Source'!P1</f>
        <v>Volume Sparging</v>
      </c>
      <c r="F3" s="2">
        <v>1</v>
      </c>
      <c r="G3" s="3" t="s">
        <v>7</v>
      </c>
      <c r="H3" s="3">
        <v>82000000151</v>
      </c>
      <c r="I3" s="4" t="s">
        <v>8</v>
      </c>
      <c r="N3" s="11">
        <f>'00 Value Source'!H1</f>
        <v>1</v>
      </c>
      <c r="O3" s="12" t="str">
        <f>'00 Value Source'!F1</f>
        <v>Buffer tank high hyst</v>
      </c>
      <c r="P3" s="13" t="str">
        <f>'00 Value Source'!D1</f>
        <v>100RP292.536871062SUPPLVA</v>
      </c>
    </row>
    <row r="4" spans="1:16" x14ac:dyDescent="0.2">
      <c r="A4" s="11">
        <f>'00 Value Source'!J2</f>
        <v>3</v>
      </c>
      <c r="B4" s="12" t="str">
        <f>'00 Value Source'!M2</f>
        <v>003: Turbidity Avg in Filtration</v>
      </c>
      <c r="C4" s="12">
        <f>'00 Value Source'!L2</f>
        <v>82000000167</v>
      </c>
      <c r="D4" s="13" t="str">
        <f>'00 Value Source'!P2</f>
        <v>Turbidity Weighted Wort Filtration (EBC)</v>
      </c>
      <c r="F4" s="2">
        <v>3</v>
      </c>
      <c r="G4" s="3" t="s">
        <v>10</v>
      </c>
      <c r="H4" s="3">
        <v>82000000167</v>
      </c>
      <c r="I4" s="4" t="s">
        <v>11</v>
      </c>
      <c r="N4" s="11">
        <f>'00 Value Source'!H2</f>
        <v>2</v>
      </c>
      <c r="O4" s="12" t="str">
        <f>'00 Value Source'!F2</f>
        <v>Buffer tank low hyst</v>
      </c>
      <c r="P4" s="13" t="str">
        <f>'00 Value Source'!D2</f>
        <v>100RP292.536871063SUPPLVA</v>
      </c>
    </row>
    <row r="5" spans="1:16" x14ac:dyDescent="0.2">
      <c r="A5" s="11">
        <f>'00 Value Source'!J3</f>
        <v>13</v>
      </c>
      <c r="B5" s="12" t="str">
        <f>'00 Value Source'!M3</f>
        <v>13: Gravity mean to Holding Vessel</v>
      </c>
      <c r="C5" s="12">
        <f>'00 Value Source'!L3</f>
        <v>82000000154</v>
      </c>
      <c r="D5" s="13" t="str">
        <f>'00 Value Source'!P3</f>
        <v>Weighted Plato to HV</v>
      </c>
      <c r="F5" s="2">
        <v>13</v>
      </c>
      <c r="G5" s="3" t="s">
        <v>13</v>
      </c>
      <c r="H5" s="3">
        <v>82000000154</v>
      </c>
      <c r="I5" s="4" t="s">
        <v>14</v>
      </c>
      <c r="N5" s="11">
        <f>'00 Value Source'!H3</f>
        <v>3</v>
      </c>
      <c r="O5" s="12" t="str">
        <f>'00 Value Source'!F3</f>
        <v>Temperature Sparging</v>
      </c>
      <c r="P5" s="13" t="str">
        <f>'00 Value Source'!D3</f>
        <v>100RP292.536874031SUPPLVA</v>
      </c>
    </row>
    <row r="6" spans="1:16" x14ac:dyDescent="0.2">
      <c r="A6" s="11">
        <f>'00 Value Source'!J4</f>
        <v>14</v>
      </c>
      <c r="B6" s="12" t="str">
        <f>'00 Value Source'!M4</f>
        <v>14: Gravity mean to WWT</v>
      </c>
      <c r="C6" s="12">
        <f>'00 Value Source'!L4</f>
        <v>82000000159</v>
      </c>
      <c r="D6" s="13" t="str">
        <f>'00 Value Source'!P4</f>
        <v>Weighted Plato to WWT</v>
      </c>
      <c r="F6" s="2">
        <v>14</v>
      </c>
      <c r="G6" s="3" t="s">
        <v>16</v>
      </c>
      <c r="H6" s="3">
        <v>82000000159</v>
      </c>
      <c r="I6" s="4" t="s">
        <v>17</v>
      </c>
      <c r="N6" s="11">
        <f>'00 Value Source'!H4</f>
        <v>4</v>
      </c>
      <c r="O6" s="12" t="str">
        <f>'00 Value Source'!F4</f>
        <v>Batchnumber repair</v>
      </c>
      <c r="P6" s="13" t="str">
        <f>'00 Value Source'!D4</f>
        <v>100RP292.536874492SUPPLVA</v>
      </c>
    </row>
    <row r="7" spans="1:16" x14ac:dyDescent="0.2">
      <c r="A7" s="11">
        <f>'00 Value Source'!J5</f>
        <v>15</v>
      </c>
      <c r="B7" s="12" t="str">
        <f>'00 Value Source'!M5</f>
        <v>15: Gravity mean to Drain</v>
      </c>
      <c r="C7" s="12">
        <f>'00 Value Source'!L5</f>
        <v>82000000161</v>
      </c>
      <c r="D7" s="13" t="str">
        <f>'00 Value Source'!P5</f>
        <v>Weighted Plato to drain</v>
      </c>
      <c r="F7" s="2">
        <v>15</v>
      </c>
      <c r="G7" s="3" t="s">
        <v>18</v>
      </c>
      <c r="H7" s="3">
        <v>82000000161</v>
      </c>
      <c r="I7" s="4" t="s">
        <v>19</v>
      </c>
      <c r="N7" s="11">
        <f>'00 Value Source'!H5</f>
        <v>5</v>
      </c>
      <c r="O7" s="12" t="str">
        <f>'00 Value Source'!F5</f>
        <v>Reduced flow limit</v>
      </c>
      <c r="P7" s="13" t="str">
        <f>'00 Value Source'!D5</f>
        <v>100RP292.536871394SUPPLVA</v>
      </c>
    </row>
    <row r="8" spans="1:16" x14ac:dyDescent="0.2">
      <c r="A8" s="11">
        <f>'00 Value Source'!J6</f>
        <v>21</v>
      </c>
      <c r="B8" s="12" t="str">
        <f>'00 Value Source'!M6</f>
        <v>021: Man Input: Plato main wort</v>
      </c>
      <c r="C8" s="12">
        <f>'00 Value Source'!L6</f>
        <v>82000000144</v>
      </c>
      <c r="D8" s="13" t="str">
        <f>'00 Value Source'!P6</f>
        <v>Plato Main Wort  - Manual Analisys(°P)</v>
      </c>
      <c r="F8" s="2">
        <v>21</v>
      </c>
      <c r="G8" s="3" t="s">
        <v>20</v>
      </c>
      <c r="H8" s="3">
        <v>82000000144</v>
      </c>
      <c r="I8" s="4" t="s">
        <v>21</v>
      </c>
      <c r="N8" s="11">
        <f>'00 Value Source'!H6</f>
        <v>7</v>
      </c>
      <c r="O8" s="12" t="str">
        <f>'00 Value Source'!F6</f>
        <v>Min pressure opening</v>
      </c>
      <c r="P8" s="13" t="str">
        <f>'00 Value Source'!D6</f>
        <v>100RP292.536871389SUPPLVA</v>
      </c>
    </row>
    <row r="9" spans="1:16" x14ac:dyDescent="0.2">
      <c r="A9" s="11">
        <f>'00 Value Source'!J7</f>
        <v>22</v>
      </c>
      <c r="B9" s="12" t="str">
        <f>'00 Value Source'!M7</f>
        <v>022: MES: Mean precompression membrane pressure</v>
      </c>
      <c r="C9" s="12">
        <f>'00 Value Source'!L7</f>
        <v>82000000147</v>
      </c>
      <c r="D9" s="13" t="str">
        <f>'00 Value Source'!P7</f>
        <v xml:space="preserve">Pressure  Precompression (average) </v>
      </c>
      <c r="F9" s="2">
        <v>22</v>
      </c>
      <c r="G9" s="3" t="s">
        <v>22</v>
      </c>
      <c r="H9" s="3">
        <v>82000000147</v>
      </c>
      <c r="I9" s="4" t="s">
        <v>23</v>
      </c>
      <c r="N9" s="11">
        <f>'00 Value Source'!H7</f>
        <v>8</v>
      </c>
      <c r="O9" s="12" t="str">
        <f>'00 Value Source'!F7</f>
        <v>hydraulic press. offset low</v>
      </c>
      <c r="P9" s="13" t="str">
        <f>'00 Value Source'!D7</f>
        <v>100RP292.536873672SUPPLVA</v>
      </c>
    </row>
    <row r="10" spans="1:16" x14ac:dyDescent="0.2">
      <c r="A10" s="11">
        <f>'00 Value Source'!J8</f>
        <v>27</v>
      </c>
      <c r="B10" s="12" t="str">
        <f>'00 Value Source'!M8</f>
        <v>027: MES: Mean membrane pressure 1st Compression</v>
      </c>
      <c r="C10" s="12">
        <f>'00 Value Source'!L8</f>
        <v>82000012369</v>
      </c>
      <c r="D10" s="13" t="str">
        <f>'00 Value Source'!P8</f>
        <v>Pressure Compression 1</v>
      </c>
      <c r="F10" s="2">
        <v>27</v>
      </c>
      <c r="G10" s="3" t="s">
        <v>24</v>
      </c>
      <c r="H10" s="3">
        <v>82000012369</v>
      </c>
      <c r="I10" s="4" t="s">
        <v>25</v>
      </c>
      <c r="N10" s="11">
        <f>'00 Value Source'!H8</f>
        <v>9</v>
      </c>
      <c r="O10" s="12" t="str">
        <f>'00 Value Source'!F8</f>
        <v>Pump after BT speed</v>
      </c>
      <c r="P10" s="13" t="str">
        <f>'00 Value Source'!D8</f>
        <v>100RP292.536874563SUPPLVA</v>
      </c>
    </row>
    <row r="11" spans="1:16" x14ac:dyDescent="0.2">
      <c r="A11" s="11">
        <f>'00 Value Source'!J9</f>
        <v>28</v>
      </c>
      <c r="B11" s="12" t="str">
        <f>'00 Value Source'!M9</f>
        <v>028: MES: Mean membrane pressure 2nd Compression</v>
      </c>
      <c r="C11" s="12">
        <f>'00 Value Source'!L9</f>
        <v>82000012370</v>
      </c>
      <c r="D11" s="13" t="str">
        <f>'00 Value Source'!P9</f>
        <v>Pressure Compression 2</v>
      </c>
      <c r="F11" s="2">
        <v>28</v>
      </c>
      <c r="G11" s="3" t="s">
        <v>26</v>
      </c>
      <c r="H11" s="3">
        <v>82000012370</v>
      </c>
      <c r="I11" s="4" t="s">
        <v>27</v>
      </c>
      <c r="N11" s="11">
        <f>'00 Value Source'!H9</f>
        <v>13</v>
      </c>
      <c r="O11" s="12" t="str">
        <f>'00 Value Source'!F9</f>
        <v>Total sparging amount</v>
      </c>
      <c r="P11" s="13" t="str">
        <f>'00 Value Source'!D9</f>
        <v>100RP292.536873917SUPPLVA</v>
      </c>
    </row>
    <row r="12" spans="1:16" x14ac:dyDescent="0.2">
      <c r="A12" s="11">
        <f>'00 Value Source'!J10</f>
        <v>29</v>
      </c>
      <c r="B12" s="12" t="str">
        <f>'00 Value Source'!M10</f>
        <v>029: Mean inlet T°C in 2nd Sparging</v>
      </c>
      <c r="C12" s="12">
        <f>'00 Value Source'!L10</f>
        <v>82000012371</v>
      </c>
      <c r="D12" s="13" t="str">
        <f>'00 Value Source'!P10</f>
        <v>Temp. Sparging 1 (average)</v>
      </c>
      <c r="F12" s="2">
        <v>29</v>
      </c>
      <c r="G12" s="3" t="s">
        <v>28</v>
      </c>
      <c r="H12" s="3">
        <v>82000012371</v>
      </c>
      <c r="I12" s="4" t="s">
        <v>29</v>
      </c>
      <c r="N12" s="11">
        <f>'00 Value Source'!H10</f>
        <v>14</v>
      </c>
      <c r="O12" s="12" t="str">
        <f>'00 Value Source'!F10</f>
        <v>Total wort amount</v>
      </c>
      <c r="P12" s="13" t="str">
        <f>'00 Value Source'!D10</f>
        <v>100RP292.536873918SUPPLVA</v>
      </c>
    </row>
    <row r="13" spans="1:16" x14ac:dyDescent="0.2">
      <c r="A13" s="11">
        <f>'00 Value Source'!J11</f>
        <v>30</v>
      </c>
      <c r="B13" s="12" t="str">
        <f>'00 Value Source'!M11</f>
        <v>030: Mean inlet T°C in 3rd Sparging</v>
      </c>
      <c r="C13" s="12">
        <f>'00 Value Source'!L11</f>
        <v>82000012372</v>
      </c>
      <c r="D13" s="13" t="str">
        <f>'00 Value Source'!P11</f>
        <v>Temp. Sparging 2 (average)</v>
      </c>
      <c r="F13" s="2">
        <v>30</v>
      </c>
      <c r="G13" s="3" t="s">
        <v>30</v>
      </c>
      <c r="H13" s="3">
        <v>82000012372</v>
      </c>
      <c r="I13" s="4" t="s">
        <v>31</v>
      </c>
      <c r="N13" s="11">
        <f>'00 Value Source'!H11</f>
        <v>23</v>
      </c>
      <c r="O13" s="12" t="str">
        <f>'00 Value Source'!F11</f>
        <v>Act Flow ratio=(Mean init Flow/Act Flow)</v>
      </c>
      <c r="P13" s="13" t="str">
        <f>'00 Value Source'!D11</f>
        <v>100RP292.536873982SUPPLVA</v>
      </c>
    </row>
    <row r="14" spans="1:16" x14ac:dyDescent="0.2">
      <c r="A14" s="11">
        <f>'00 Value Source'!J12</f>
        <v>31</v>
      </c>
      <c r="B14" s="12" t="str">
        <f>'00 Value Source'!M12</f>
        <v>031: Mean inlet T°C in Last Sparging</v>
      </c>
      <c r="C14" s="12">
        <f>'00 Value Source'!L12</f>
        <v>82000012373</v>
      </c>
      <c r="D14" s="13" t="str">
        <f>'00 Value Source'!P12</f>
        <v>Temp. Sparging 3 (average)</v>
      </c>
      <c r="F14" s="2">
        <v>31</v>
      </c>
      <c r="G14" s="3" t="s">
        <v>32</v>
      </c>
      <c r="H14" s="3">
        <v>82000012373</v>
      </c>
      <c r="I14" s="4" t="s">
        <v>33</v>
      </c>
      <c r="N14" s="11">
        <f>'00 Value Source'!H12</f>
        <v>24</v>
      </c>
      <c r="O14" s="12" t="str">
        <f>'00 Value Source'!F12</f>
        <v>Raw material total</v>
      </c>
      <c r="P14" s="13" t="str">
        <f>'00 Value Source'!D12</f>
        <v>100RP292.536874001SUPPLVA</v>
      </c>
    </row>
    <row r="15" spans="1:16" x14ac:dyDescent="0.2">
      <c r="A15" s="11">
        <f>'00 Value Source'!J13</f>
        <v>32</v>
      </c>
      <c r="B15" s="12" t="str">
        <f>'00 Value Source'!M13</f>
        <v>032: Mean inlet T°C in Filtration</v>
      </c>
      <c r="C15" s="12">
        <f>'00 Value Source'!L13</f>
        <v>82000000141</v>
      </c>
      <c r="D15" s="13" t="str">
        <f>'00 Value Source'!P13</f>
        <v>Temp. Main Wort  (average)</v>
      </c>
      <c r="F15" s="2">
        <v>32</v>
      </c>
      <c r="G15" s="3" t="s">
        <v>34</v>
      </c>
      <c r="H15" s="3">
        <v>82000000141</v>
      </c>
      <c r="I15" s="4" t="s">
        <v>35</v>
      </c>
      <c r="N15" s="11">
        <f>'00 Value Source'!H13</f>
        <v>25</v>
      </c>
      <c r="O15" s="12" t="str">
        <f>'00 Value Source'!F13</f>
        <v>Extract malt start</v>
      </c>
      <c r="P15" s="13" t="str">
        <f>'00 Value Source'!D13</f>
        <v>100RP292.536874002SUPPLVA</v>
      </c>
    </row>
    <row r="16" spans="1:16" x14ac:dyDescent="0.2">
      <c r="A16" s="11">
        <f>'00 Value Source'!J14</f>
        <v>34</v>
      </c>
      <c r="B16" s="12" t="str">
        <f>'00 Value Source'!M14</f>
        <v>034: MES: Time Main Wort</v>
      </c>
      <c r="C16" s="12">
        <f>'00 Value Source'!L14</f>
        <v>82000000163</v>
      </c>
      <c r="D16" s="13" t="str">
        <f>'00 Value Source'!P14</f>
        <v>Time Filtration</v>
      </c>
      <c r="F16" s="2">
        <v>34</v>
      </c>
      <c r="G16" s="3" t="s">
        <v>36</v>
      </c>
      <c r="H16" s="3">
        <v>82000000163</v>
      </c>
      <c r="I16" s="4" t="s">
        <v>37</v>
      </c>
      <c r="N16" s="11">
        <f>'00 Value Source'!H14</f>
        <v>40</v>
      </c>
      <c r="O16" s="12" t="str">
        <f>'00 Value Source'!F14</f>
        <v>Less boil - Initial density</v>
      </c>
      <c r="P16" s="13" t="str">
        <f>'00 Value Source'!D14</f>
        <v>100RP292.536874516SUPPLVA</v>
      </c>
    </row>
    <row r="17" spans="1:16" x14ac:dyDescent="0.2">
      <c r="A17" s="11">
        <f>'00 Value Source'!J15</f>
        <v>37</v>
      </c>
      <c r="B17" s="12" t="str">
        <f>'00 Value Source'!M15</f>
        <v>037: MES: Volume Main Wort</v>
      </c>
      <c r="C17" s="12">
        <f>'00 Value Source'!L15</f>
        <v>82000012398</v>
      </c>
      <c r="D17" s="13" t="str">
        <f>'00 Value Source'!P15</f>
        <v>01-04-MF- Total filtration volume</v>
      </c>
      <c r="F17" s="2">
        <v>37</v>
      </c>
      <c r="G17" s="3" t="s">
        <v>38</v>
      </c>
      <c r="H17" s="3">
        <v>82000012398</v>
      </c>
      <c r="I17" s="4" t="s">
        <v>39</v>
      </c>
      <c r="N17" s="11">
        <f>'00 Value Source'!H15</f>
        <v>41</v>
      </c>
      <c r="O17" s="12" t="str">
        <f>'00 Value Source'!F15</f>
        <v>MPDS5 Product</v>
      </c>
      <c r="P17" s="13" t="str">
        <f>'00 Value Source'!D15</f>
        <v>100RP292.536874517SUPPLVA</v>
      </c>
    </row>
    <row r="18" spans="1:16" x14ac:dyDescent="0.2">
      <c r="A18" s="11">
        <f>'00 Value Source'!J16</f>
        <v>38</v>
      </c>
      <c r="B18" s="12" t="str">
        <f>'00 Value Source'!M16</f>
        <v>038: MES: Time Sparging</v>
      </c>
      <c r="C18" s="12">
        <f>'00 Value Source'!L16</f>
        <v>82000000149</v>
      </c>
      <c r="D18" s="13" t="str">
        <f>'00 Value Source'!P16</f>
        <v>Time Sparging</v>
      </c>
      <c r="F18" s="2">
        <v>38</v>
      </c>
      <c r="G18" s="3" t="s">
        <v>40</v>
      </c>
      <c r="H18" s="3">
        <v>82000000149</v>
      </c>
      <c r="I18" s="4" t="s">
        <v>41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39</v>
      </c>
      <c r="B19" s="12" t="str">
        <f>'00 Value Source'!M17</f>
        <v>039: MES: Time Compression</v>
      </c>
      <c r="C19" s="12">
        <f>'00 Value Source'!L17</f>
        <v>82000000155</v>
      </c>
      <c r="D19" s="13" t="str">
        <f>'00 Value Source'!P17</f>
        <v xml:space="preserve">Time Compression </v>
      </c>
      <c r="F19" s="2">
        <v>39</v>
      </c>
      <c r="G19" s="3" t="s">
        <v>42</v>
      </c>
      <c r="H19" s="3">
        <v>82000000155</v>
      </c>
      <c r="I19" s="4" t="s">
        <v>43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40</v>
      </c>
      <c r="B20" s="12" t="str">
        <f>'00 Value Source'!M18</f>
        <v>040: MES: Volume Compression</v>
      </c>
      <c r="C20" s="12">
        <f>'00 Value Source'!L18</f>
        <v>82000000157</v>
      </c>
      <c r="D20" s="13" t="str">
        <f>'00 Value Source'!P18</f>
        <v>Volume Compression</v>
      </c>
      <c r="F20" s="2">
        <v>40</v>
      </c>
      <c r="G20" s="3" t="s">
        <v>45</v>
      </c>
      <c r="H20" s="3">
        <v>82000000157</v>
      </c>
      <c r="I20" s="4" t="s">
        <v>46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45</v>
      </c>
      <c r="B21" s="12" t="str">
        <f>'00 Value Source'!M19</f>
        <v>045: MES: Garadient to HV</v>
      </c>
      <c r="C21" s="12">
        <f>'00 Value Source'!L19</f>
        <v>82000000242</v>
      </c>
      <c r="D21" s="13" t="str">
        <f>'00 Value Source'!P19</f>
        <v>Grado ponderato al polmone %V</v>
      </c>
      <c r="F21" s="2">
        <v>45</v>
      </c>
      <c r="G21" s="3" t="s">
        <v>47</v>
      </c>
      <c r="H21" s="3">
        <v>82000000242</v>
      </c>
      <c r="I21" s="4" t="s">
        <v>48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46</v>
      </c>
      <c r="B22" s="12" t="str">
        <f>'00 Value Source'!M20</f>
        <v>046: MES: Total extract drained at filter</v>
      </c>
      <c r="C22" s="12">
        <f>'00 Value Source'!L20</f>
        <v>82000000243</v>
      </c>
      <c r="D22" s="13" t="str">
        <f>'00 Value Source'!P20</f>
        <v>Totale estratto drenato al filtro (kg)</v>
      </c>
      <c r="F22" s="2">
        <v>46</v>
      </c>
      <c r="G22" s="3" t="s">
        <v>49</v>
      </c>
      <c r="H22" s="3">
        <v>82000000243</v>
      </c>
      <c r="I22" s="4" t="s">
        <v>50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61</v>
      </c>
      <c r="B23" s="12" t="str">
        <f>'00 Value Source'!M21</f>
        <v>061: Man. Gravity water end sparging</v>
      </c>
      <c r="C23" s="12">
        <f>'00 Value Source'!L21</f>
        <v>82000000152</v>
      </c>
      <c r="D23" s="13" t="str">
        <f>'00 Value Source'!P21</f>
        <v>Plato end Sparging (°P)</v>
      </c>
      <c r="F23" s="2">
        <v>61</v>
      </c>
      <c r="G23" s="3" t="s">
        <v>51</v>
      </c>
      <c r="H23" s="3">
        <v>82000000152</v>
      </c>
      <c r="I23" s="4" t="s">
        <v>52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74</v>
      </c>
      <c r="B1" s="45"/>
      <c r="C1" s="45"/>
      <c r="D1" s="46"/>
      <c r="F1" s="47" t="s">
        <v>69</v>
      </c>
      <c r="G1" s="48"/>
      <c r="H1" s="48"/>
      <c r="I1" s="49"/>
      <c r="J1" s="50" t="s">
        <v>75</v>
      </c>
      <c r="K1" s="51"/>
      <c r="L1" s="52"/>
      <c r="N1" s="53" t="s">
        <v>75</v>
      </c>
      <c r="O1" s="54"/>
      <c r="P1" s="55"/>
    </row>
    <row r="2" spans="1:16" ht="17" thickBot="1" x14ac:dyDescent="0.25">
      <c r="A2" s="8" t="s">
        <v>71</v>
      </c>
      <c r="B2" s="9" t="s">
        <v>72</v>
      </c>
      <c r="C2" s="9" t="s">
        <v>70</v>
      </c>
      <c r="D2" s="10" t="s">
        <v>73</v>
      </c>
      <c r="F2" s="14" t="s">
        <v>71</v>
      </c>
      <c r="G2" s="15" t="s">
        <v>72</v>
      </c>
      <c r="H2" s="15" t="s">
        <v>70</v>
      </c>
      <c r="I2" s="16" t="s">
        <v>73</v>
      </c>
      <c r="J2" s="14" t="s">
        <v>71</v>
      </c>
      <c r="K2" s="15" t="s">
        <v>72</v>
      </c>
      <c r="L2" s="16" t="s">
        <v>76</v>
      </c>
      <c r="N2" s="17" t="s">
        <v>71</v>
      </c>
      <c r="O2" s="18" t="s">
        <v>72</v>
      </c>
      <c r="P2" s="19" t="s">
        <v>76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B1" zoomScale="110" zoomScaleNormal="110" workbookViewId="0">
      <selection activeCell="J3" sqref="J3:L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74</v>
      </c>
      <c r="B1" s="45"/>
      <c r="C1" s="45"/>
      <c r="D1" s="46"/>
      <c r="F1" s="47" t="s">
        <v>69</v>
      </c>
      <c r="G1" s="48"/>
      <c r="H1" s="48"/>
      <c r="I1" s="49"/>
      <c r="J1" s="50" t="s">
        <v>75</v>
      </c>
      <c r="K1" s="51"/>
      <c r="L1" s="52"/>
      <c r="N1" s="53" t="s">
        <v>75</v>
      </c>
      <c r="O1" s="54"/>
      <c r="P1" s="55"/>
    </row>
    <row r="2" spans="1:16" ht="17" thickBot="1" x14ac:dyDescent="0.25">
      <c r="A2" s="8" t="s">
        <v>71</v>
      </c>
      <c r="B2" s="9" t="s">
        <v>72</v>
      </c>
      <c r="C2" s="9" t="s">
        <v>70</v>
      </c>
      <c r="D2" s="10" t="s">
        <v>73</v>
      </c>
      <c r="F2" s="14" t="s">
        <v>71</v>
      </c>
      <c r="G2" s="15" t="s">
        <v>72</v>
      </c>
      <c r="H2" s="15" t="s">
        <v>70</v>
      </c>
      <c r="I2" s="16" t="s">
        <v>73</v>
      </c>
      <c r="J2" s="14" t="s">
        <v>71</v>
      </c>
      <c r="K2" s="15" t="s">
        <v>72</v>
      </c>
      <c r="L2" s="16" t="s">
        <v>76</v>
      </c>
      <c r="N2" s="17" t="s">
        <v>71</v>
      </c>
      <c r="O2" s="18" t="s">
        <v>72</v>
      </c>
      <c r="P2" s="19" t="s">
        <v>76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82000000168</v>
      </c>
      <c r="D3" s="13" t="str">
        <f>'00 Function Source'!P1</f>
        <v>Time Total Occupation - Mash filter</v>
      </c>
      <c r="F3" s="2">
        <v>1</v>
      </c>
      <c r="G3" s="3" t="s">
        <v>80</v>
      </c>
      <c r="H3" s="3">
        <v>82000000168</v>
      </c>
      <c r="I3" s="4" t="s">
        <v>82</v>
      </c>
      <c r="J3" s="2">
        <v>1</v>
      </c>
      <c r="K3" s="3" t="s">
        <v>79</v>
      </c>
      <c r="L3" s="4" t="s">
        <v>235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100RP292.1073741913SUPPLFX</v>
      </c>
    </row>
    <row r="4" spans="1:16" x14ac:dyDescent="0.2">
      <c r="A4" s="11">
        <f>'00 Function Source'!J2</f>
        <v>26</v>
      </c>
      <c r="B4" s="12" t="str">
        <f>'00 Function Source'!M2</f>
        <v>26: Counter volume to HV</v>
      </c>
      <c r="C4" s="12">
        <f>'00 Function Source'!L2</f>
        <v>82000000164</v>
      </c>
      <c r="D4" s="13" t="str">
        <f>'00 Function Source'!P2</f>
        <v>Volume Total Filtration To HV</v>
      </c>
      <c r="F4" s="2">
        <v>26</v>
      </c>
      <c r="G4" s="3" t="s">
        <v>85</v>
      </c>
      <c r="H4" s="3">
        <v>82000000164</v>
      </c>
      <c r="I4" s="4" t="s">
        <v>87</v>
      </c>
      <c r="N4" s="11">
        <f>'00 Function Source'!H2</f>
        <v>3</v>
      </c>
      <c r="O4" s="12" t="str">
        <f>'00 Function Source'!F2</f>
        <v>Delay BT full</v>
      </c>
      <c r="P4" s="13" t="str">
        <f>'00 Function Source'!D2</f>
        <v>100RP292.1073742100SUPPLFX</v>
      </c>
    </row>
    <row r="5" spans="1:16" x14ac:dyDescent="0.2">
      <c r="A5" s="11">
        <f>'00 Function Source'!J3</f>
        <v>27</v>
      </c>
      <c r="B5" s="12" t="str">
        <f>'00 Function Source'!M3</f>
        <v>27: Counter volume to WWT</v>
      </c>
      <c r="C5" s="12">
        <f>'00 Function Source'!L3</f>
        <v>82000000158</v>
      </c>
      <c r="D5" s="13" t="str">
        <f>'00 Function Source'!P3</f>
        <v>Volume Weak wort Tank</v>
      </c>
      <c r="F5" s="2">
        <v>27</v>
      </c>
      <c r="G5" s="3" t="s">
        <v>90</v>
      </c>
      <c r="H5" s="3">
        <v>82000000158</v>
      </c>
      <c r="I5" s="4" t="s">
        <v>92</v>
      </c>
      <c r="N5" s="11">
        <f>'00 Function Source'!H3</f>
        <v>4</v>
      </c>
      <c r="O5" s="12" t="str">
        <f>'00 Function Source'!F3</f>
        <v>Delay BT high level</v>
      </c>
      <c r="P5" s="13" t="str">
        <f>'00 Function Source'!D3</f>
        <v>100RP292.1073742101SUPPLFX</v>
      </c>
    </row>
    <row r="6" spans="1:16" x14ac:dyDescent="0.2">
      <c r="A6" s="11">
        <f>'00 Function Source'!J4</f>
        <v>28</v>
      </c>
      <c r="B6" s="12" t="str">
        <f>'00 Function Source'!M4</f>
        <v>28: Counter volume to drain</v>
      </c>
      <c r="C6" s="12">
        <f>'00 Function Source'!L4</f>
        <v>82000000160</v>
      </c>
      <c r="D6" s="13" t="str">
        <f>'00 Function Source'!P4</f>
        <v>Volume filtrato verso scarico</v>
      </c>
      <c r="F6" s="2">
        <v>28</v>
      </c>
      <c r="G6" s="3" t="s">
        <v>94</v>
      </c>
      <c r="H6" s="3">
        <v>82000000160</v>
      </c>
      <c r="I6" s="4" t="s">
        <v>96</v>
      </c>
      <c r="N6" s="11">
        <f>'00 Function Source'!H4</f>
        <v>5</v>
      </c>
      <c r="O6" s="12" t="str">
        <f>'00 Function Source'!F4</f>
        <v>Delay BT not full</v>
      </c>
      <c r="P6" s="13" t="str">
        <f>'00 Function Source'!D4</f>
        <v>100RP292.1073742102SUPPLFX</v>
      </c>
    </row>
    <row r="7" spans="1:16" x14ac:dyDescent="0.2">
      <c r="A7" s="11">
        <f>'00 Function Source'!J5</f>
        <v>42</v>
      </c>
      <c r="B7" s="12" t="str">
        <f>'00 Function Source'!M5</f>
        <v>42: Dosing time trub</v>
      </c>
      <c r="C7" s="12">
        <f>'00 Function Source'!L5</f>
        <v>82000000282</v>
      </c>
      <c r="D7" s="13" t="str">
        <f>'00 Function Source'!P5</f>
        <v>Dosage time - Trub</v>
      </c>
      <c r="F7" s="2">
        <v>42</v>
      </c>
      <c r="G7" s="3" t="s">
        <v>97</v>
      </c>
      <c r="H7" s="3">
        <v>82000000282</v>
      </c>
      <c r="I7" s="4" t="s">
        <v>99</v>
      </c>
      <c r="N7" s="11">
        <f>'00 Function Source'!H5</f>
        <v>6</v>
      </c>
      <c r="O7" s="12" t="str">
        <f>'00 Function Source'!F5</f>
        <v>Delay BT low level</v>
      </c>
      <c r="P7" s="13" t="str">
        <f>'00 Function Source'!D5</f>
        <v>100RP292.1073742103SUPPLFX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7</v>
      </c>
      <c r="O8" s="12" t="str">
        <f>'00 Function Source'!F6</f>
        <v>Delay Filter press too high</v>
      </c>
      <c r="P8" s="13" t="str">
        <f>'00 Function Source'!D6</f>
        <v>100RP292.1073742104SUPPLFX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8</v>
      </c>
      <c r="O9" s="12" t="str">
        <f>'00 Function Source'!F7</f>
        <v>Delay Filter press ok</v>
      </c>
      <c r="P9" s="13" t="str">
        <f>'00 Function Source'!D7</f>
        <v>100RP292.1073742105SUPPLFX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9</v>
      </c>
      <c r="O10" s="12" t="str">
        <f>'00 Function Source'!F8</f>
        <v>Delay time PID</v>
      </c>
      <c r="P10" s="13" t="str">
        <f>'00 Function Source'!D8</f>
        <v>100RP292.1073742106SUPPLFX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10</v>
      </c>
      <c r="O11" s="12" t="str">
        <f>'00 Function Source'!F9</f>
        <v>Aeration mon time FV05.00.38</v>
      </c>
      <c r="P11" s="13" t="str">
        <f>'00 Function Source'!D9</f>
        <v>100RP292.1073742107SUPPLFX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11</v>
      </c>
      <c r="O12" s="12" t="str">
        <f>'00 Function Source'!F10</f>
        <v>Aeration mon time V05.00.24</v>
      </c>
      <c r="P12" s="13" t="str">
        <f>'00 Function Source'!D10</f>
        <v>100RP292.1073742108SUPPLFX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13</v>
      </c>
      <c r="O13" s="12" t="str">
        <f>'00 Function Source'!F11</f>
        <v>Air emptying volume</v>
      </c>
      <c r="P13" s="13" t="str">
        <f>'00 Function Source'!D11</f>
        <v>100RP292.1073742241SUPPLFX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14</v>
      </c>
      <c r="O14" s="12" t="str">
        <f>'00 Function Source'!F12</f>
        <v>Max Wort volume</v>
      </c>
      <c r="P14" s="13" t="str">
        <f>'00 Function Source'!D12</f>
        <v>100RP292.1073742242SUPPLFX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15</v>
      </c>
      <c r="O15" s="12" t="str">
        <f>'00 Function Source'!F13</f>
        <v>BT level</v>
      </c>
      <c r="P15" s="13" t="str">
        <f>'00 Function Source'!D13</f>
        <v>100RP292.1073742243SUPPLFX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16</v>
      </c>
      <c r="O16" s="12" t="str">
        <f>'00 Function Source'!F14</f>
        <v>Spargint water temp</v>
      </c>
      <c r="P16" s="13" t="str">
        <f>'00 Function Source'!D14</f>
        <v>100RP292.1073742244SUPPLFX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17</v>
      </c>
      <c r="O17" s="12" t="str">
        <f>'00 Function Source'!F15</f>
        <v>Delay time PID Wort pump</v>
      </c>
      <c r="P17" s="13" t="str">
        <f>'00 Function Source'!D15</f>
        <v>100RP292.1073742255SUPPLFX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18</v>
      </c>
      <c r="O18" s="12" t="str">
        <f>'00 Function Source'!F16</f>
        <v>Air emptying delay time</v>
      </c>
      <c r="P18" s="13" t="str">
        <f>'00 Function Source'!D16</f>
        <v>100RP292.1073742259SUPPLFX</v>
      </c>
    </row>
    <row r="19" spans="1:16" x14ac:dyDescent="0.2">
      <c r="A19" s="11" t="str">
        <f>'00 Function Source'!J17</f>
        <v>NULL</v>
      </c>
      <c r="B19" s="12" t="str">
        <f>'00 Function Source'!M17</f>
        <v>NULL</v>
      </c>
      <c r="C19" s="12" t="str">
        <f>'00 Function Source'!L17</f>
        <v>NULL</v>
      </c>
      <c r="D19" s="13" t="str">
        <f>'00 Function Source'!P17</f>
        <v>NULL</v>
      </c>
      <c r="N19" s="11">
        <f>'00 Function Source'!H17</f>
        <v>19</v>
      </c>
      <c r="O19" s="12" t="str">
        <f>'00 Function Source'!F17</f>
        <v>Delay Min press open Filter</v>
      </c>
      <c r="P19" s="13" t="str">
        <f>'00 Function Source'!D17</f>
        <v>100RP292.1073742260SUPPLFX</v>
      </c>
    </row>
    <row r="20" spans="1:16" x14ac:dyDescent="0.2">
      <c r="A20" s="11" t="str">
        <f>'00 Function Source'!J18</f>
        <v>NULL</v>
      </c>
      <c r="B20" s="12" t="str">
        <f>'00 Function Source'!M18</f>
        <v>NULL</v>
      </c>
      <c r="C20" s="12" t="str">
        <f>'00 Function Source'!L18</f>
        <v>NULL</v>
      </c>
      <c r="D20" s="13" t="str">
        <f>'00 Function Source'!P18</f>
        <v>NULL</v>
      </c>
      <c r="N20" s="11">
        <f>'00 Function Source'!H18</f>
        <v>20</v>
      </c>
      <c r="O20" s="12" t="str">
        <f>'00 Function Source'!F18</f>
        <v>Delay time Hydraulic pressure low</v>
      </c>
      <c r="P20" s="13" t="str">
        <f>'00 Function Source'!D18</f>
        <v>100RP292.1073742277SUPPLFX</v>
      </c>
    </row>
    <row r="21" spans="1:16" x14ac:dyDescent="0.2">
      <c r="A21" s="11" t="str">
        <f>'00 Function Source'!J19</f>
        <v>NULL</v>
      </c>
      <c r="B21" s="12" t="str">
        <f>'00 Function Source'!M19</f>
        <v>NULL</v>
      </c>
      <c r="C21" s="12" t="str">
        <f>'00 Function Source'!L19</f>
        <v>NULL</v>
      </c>
      <c r="D21" s="13" t="str">
        <f>'00 Function Source'!P19</f>
        <v>NULL</v>
      </c>
      <c r="N21" s="11">
        <f>'00 Function Source'!H19</f>
        <v>21</v>
      </c>
      <c r="O21" s="12" t="str">
        <f>'00 Function Source'!F19</f>
        <v>Delay time PID Flow/Pressure</v>
      </c>
      <c r="P21" s="13" t="str">
        <f>'00 Function Source'!D19</f>
        <v>100RP292.1073742385SUPPLFX</v>
      </c>
    </row>
    <row r="22" spans="1:16" x14ac:dyDescent="0.2">
      <c r="A22" s="11" t="str">
        <f>'00 Function Source'!J20</f>
        <v>NULL</v>
      </c>
      <c r="B22" s="12" t="str">
        <f>'00 Function Source'!M20</f>
        <v>NULL</v>
      </c>
      <c r="C22" s="12" t="str">
        <f>'00 Function Source'!L20</f>
        <v>NULL</v>
      </c>
      <c r="D22" s="13" t="str">
        <f>'00 Function Source'!P20</f>
        <v>NULL</v>
      </c>
      <c r="N22" s="11">
        <f>'00 Function Source'!H20</f>
        <v>22</v>
      </c>
      <c r="O22" s="12" t="str">
        <f>'00 Function Source'!F20</f>
        <v>Sampling time</v>
      </c>
      <c r="P22" s="13" t="str">
        <f>'00 Function Source'!D20</f>
        <v>100RP292.1073742553SUPPLFX</v>
      </c>
    </row>
    <row r="23" spans="1:16" x14ac:dyDescent="0.2">
      <c r="A23" s="11" t="str">
        <f>'00 Function Source'!J21</f>
        <v>NULL</v>
      </c>
      <c r="B23" s="12" t="str">
        <f>'00 Function Source'!M21</f>
        <v>NULL</v>
      </c>
      <c r="C23" s="12" t="str">
        <f>'00 Function Source'!L21</f>
        <v>NULL</v>
      </c>
      <c r="D23" s="13" t="str">
        <f>'00 Function Source'!P21</f>
        <v>NULL</v>
      </c>
      <c r="N23" s="11">
        <f>'00 Function Source'!H21</f>
        <v>23</v>
      </c>
      <c r="O23" s="12" t="str">
        <f>'00 Function Source'!F21</f>
        <v>Delay Time for Pressure control</v>
      </c>
      <c r="P23" s="13" t="str">
        <f>'00 Function Source'!D21</f>
        <v>100RP292.1073742569SUPPLFX</v>
      </c>
    </row>
    <row r="24" spans="1:16" x14ac:dyDescent="0.2">
      <c r="A24" s="11" t="str">
        <f>'00 Function Source'!J22</f>
        <v>NULL</v>
      </c>
      <c r="B24" s="12" t="str">
        <f>'00 Function Source'!M22</f>
        <v>NULL</v>
      </c>
      <c r="C24" s="12" t="str">
        <f>'00 Function Source'!L22</f>
        <v>NULL</v>
      </c>
      <c r="D24" s="13" t="str">
        <f>'00 Function Source'!P22</f>
        <v>NULL</v>
      </c>
      <c r="N24" s="11">
        <f>'00 Function Source'!H22</f>
        <v>24</v>
      </c>
      <c r="O24" s="12" t="str">
        <f>'00 Function Source'!F22</f>
        <v>Delay no flow wort pump</v>
      </c>
      <c r="P24" s="13" t="str">
        <f>'00 Function Source'!D22</f>
        <v>100RP292.1073742651SUPPLFX</v>
      </c>
    </row>
    <row r="25" spans="1:16" x14ac:dyDescent="0.2">
      <c r="A25" s="11" t="str">
        <f>'00 Function Source'!J23</f>
        <v>NULL</v>
      </c>
      <c r="B25" s="12" t="str">
        <f>'00 Function Source'!M23</f>
        <v>NULL</v>
      </c>
      <c r="C25" s="12" t="str">
        <f>'00 Function Source'!L23</f>
        <v>NULL</v>
      </c>
      <c r="D25" s="13" t="str">
        <f>'00 Function Source'!P23</f>
        <v>NULL</v>
      </c>
      <c r="N25" s="11">
        <f>'00 Function Source'!H23</f>
        <v>25</v>
      </c>
      <c r="O25" s="12" t="str">
        <f>'00 Function Source'!F23</f>
        <v>Check time dry protectino WP</v>
      </c>
      <c r="P25" s="13" t="str">
        <f>'00 Function Source'!D23</f>
        <v>100RP292.1073742652SUPPLFX</v>
      </c>
    </row>
    <row r="26" spans="1:16" x14ac:dyDescent="0.2">
      <c r="A26" s="11" t="str">
        <f>'00 Function Source'!J24</f>
        <v>NULL</v>
      </c>
      <c r="B26" s="12" t="str">
        <f>'00 Function Source'!M24</f>
        <v>NULL</v>
      </c>
      <c r="C26" s="12" t="str">
        <f>'00 Function Source'!L24</f>
        <v>NULL</v>
      </c>
      <c r="D26" s="13" t="str">
        <f>'00 Function Source'!P24</f>
        <v>NULL</v>
      </c>
      <c r="N26" s="11">
        <f>'00 Function Source'!H24</f>
        <v>26</v>
      </c>
      <c r="O26" s="12" t="str">
        <f>'00 Function Source'!F24</f>
        <v>Check time LE05.00.21 not covered</v>
      </c>
      <c r="P26" s="13" t="str">
        <f>'00 Function Source'!D24</f>
        <v>100RP292.1073742653SUPPLFX</v>
      </c>
    </row>
    <row r="27" spans="1:16" x14ac:dyDescent="0.2">
      <c r="A27" s="11" t="str">
        <f>'00 Function Source'!J25</f>
        <v>NULL</v>
      </c>
      <c r="B27" s="12" t="str">
        <f>'00 Function Source'!M25</f>
        <v>NULL</v>
      </c>
      <c r="C27" s="12" t="str">
        <f>'00 Function Source'!L25</f>
        <v>NULL</v>
      </c>
      <c r="D27" s="13" t="str">
        <f>'00 Function Source'!P25</f>
        <v>NULL</v>
      </c>
      <c r="N27" s="11">
        <f>'00 Function Source'!H25</f>
        <v>27</v>
      </c>
      <c r="O27" s="12" t="str">
        <f>'00 Function Source'!F25</f>
        <v>Check time LE05.00.22 not covered</v>
      </c>
      <c r="P27" s="13" t="str">
        <f>'00 Function Source'!D25</f>
        <v>100RP292.1073742654SUPPLFX</v>
      </c>
    </row>
    <row r="28" spans="1:16" x14ac:dyDescent="0.2">
      <c r="A28" s="11" t="str">
        <f>'00 Function Source'!J26</f>
        <v>NULL</v>
      </c>
      <c r="B28" s="12" t="str">
        <f>'00 Function Source'!M26</f>
        <v>NULL</v>
      </c>
      <c r="C28" s="12" t="str">
        <f>'00 Function Source'!L26</f>
        <v>NULL</v>
      </c>
      <c r="D28" s="13" t="str">
        <f>'00 Function Source'!P26</f>
        <v>NULL</v>
      </c>
      <c r="N28" s="11">
        <f>'00 Function Source'!H26</f>
        <v>28</v>
      </c>
      <c r="O28" s="12" t="str">
        <f>'00 Function Source'!F26</f>
        <v>Flushing time MPDS5 measuring</v>
      </c>
      <c r="P28" s="13" t="str">
        <f>'00 Function Source'!D26</f>
        <v>100RP292.1073742711SUPPLFX</v>
      </c>
    </row>
    <row r="29" spans="1:16" x14ac:dyDescent="0.2">
      <c r="A29" s="11" t="str">
        <f>'00 Function Source'!J27</f>
        <v>NULL</v>
      </c>
      <c r="B29" s="12" t="str">
        <f>'00 Function Source'!M27</f>
        <v>NULL</v>
      </c>
      <c r="C29" s="12" t="str">
        <f>'00 Function Source'!L27</f>
        <v>NULL</v>
      </c>
      <c r="D29" s="13" t="str">
        <f>'00 Function Source'!P27</f>
        <v>NULL</v>
      </c>
      <c r="N29" s="11">
        <f>'00 Function Source'!H27</f>
        <v>30</v>
      </c>
      <c r="O29" s="12" t="str">
        <f>'00 Function Source'!F27</f>
        <v>Check time Sealing flow MP</v>
      </c>
      <c r="P29" s="13" t="str">
        <f>'00 Function Source'!D27</f>
        <v>100RP292.1073742379SUPPLFX</v>
      </c>
    </row>
    <row r="30" spans="1:16" x14ac:dyDescent="0.2">
      <c r="A30" s="11" t="str">
        <f>'00 Function Source'!J28</f>
        <v>NULL</v>
      </c>
      <c r="B30" s="12" t="str">
        <f>'00 Function Source'!M28</f>
        <v>NULL</v>
      </c>
      <c r="C30" s="12" t="str">
        <f>'00 Function Source'!L28</f>
        <v>NULL</v>
      </c>
      <c r="D30" s="13" t="str">
        <f>'00 Function Source'!P28</f>
        <v>NULL</v>
      </c>
      <c r="N30" s="11">
        <f>'00 Function Source'!H28</f>
        <v>31</v>
      </c>
      <c r="O30" s="12" t="str">
        <f>'00 Function Source'!F28</f>
        <v>Check time Sealing flow WP</v>
      </c>
      <c r="P30" s="13" t="str">
        <f>'00 Function Source'!D28</f>
        <v>100RP292.1073742382SUPPLFX</v>
      </c>
    </row>
    <row r="31" spans="1:16" x14ac:dyDescent="0.2">
      <c r="A31" s="11" t="str">
        <f>'00 Function Source'!J29</f>
        <v>NULL</v>
      </c>
      <c r="B31" s="12" t="str">
        <f>'00 Function Source'!M29</f>
        <v>NULL</v>
      </c>
      <c r="C31" s="12" t="str">
        <f>'00 Function Source'!L29</f>
        <v>NULL</v>
      </c>
      <c r="D31" s="13" t="str">
        <f>'00 Function Source'!P29</f>
        <v>NULL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zoomScale="110" zoomScaleNormal="110" workbookViewId="0">
      <selection activeCell="L27" sqref="L27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74</v>
      </c>
      <c r="B1" s="45"/>
      <c r="C1" s="45"/>
      <c r="D1" s="45"/>
      <c r="E1" s="45"/>
      <c r="F1" s="46"/>
      <c r="H1" s="47" t="s">
        <v>69</v>
      </c>
      <c r="I1" s="48"/>
      <c r="J1" s="48"/>
      <c r="K1" s="48"/>
      <c r="L1" s="48"/>
      <c r="M1" s="49"/>
      <c r="N1" s="50" t="s">
        <v>75</v>
      </c>
      <c r="O1" s="51"/>
      <c r="P1" s="52"/>
      <c r="R1" s="53" t="s">
        <v>75</v>
      </c>
      <c r="S1" s="54"/>
      <c r="T1" s="55"/>
    </row>
    <row r="2" spans="1:20" ht="17" thickBot="1" x14ac:dyDescent="0.25">
      <c r="A2" s="8" t="s">
        <v>170</v>
      </c>
      <c r="B2" s="9" t="s">
        <v>171</v>
      </c>
      <c r="C2" s="9" t="s">
        <v>71</v>
      </c>
      <c r="D2" s="9" t="s">
        <v>72</v>
      </c>
      <c r="E2" s="9" t="s">
        <v>70</v>
      </c>
      <c r="F2" s="10" t="s">
        <v>73</v>
      </c>
      <c r="H2" s="14" t="s">
        <v>170</v>
      </c>
      <c r="I2" s="15" t="s">
        <v>171</v>
      </c>
      <c r="J2" s="15" t="s">
        <v>71</v>
      </c>
      <c r="K2" s="15" t="s">
        <v>72</v>
      </c>
      <c r="L2" s="15" t="s">
        <v>70</v>
      </c>
      <c r="M2" s="16" t="s">
        <v>73</v>
      </c>
      <c r="N2" s="14" t="s">
        <v>171</v>
      </c>
      <c r="O2" s="15" t="s">
        <v>72</v>
      </c>
      <c r="P2" s="16" t="s">
        <v>76</v>
      </c>
      <c r="R2" s="17" t="s">
        <v>171</v>
      </c>
      <c r="S2" s="18" t="s">
        <v>72</v>
      </c>
      <c r="T2" s="19" t="s">
        <v>76</v>
      </c>
    </row>
    <row r="3" spans="1:20" x14ac:dyDescent="0.2">
      <c r="A3" s="11">
        <f>'00 Operation Source'!W1</f>
        <v>2</v>
      </c>
      <c r="B3" s="12" t="str">
        <f>'00 Operation Source'!T1</f>
        <v>Fill Filter</v>
      </c>
      <c r="C3" s="12">
        <f>'00 Operation Source'!M1</f>
        <v>1</v>
      </c>
      <c r="D3" s="12" t="str">
        <f>'00 Operation Source'!P1</f>
        <v>MonTime</v>
      </c>
      <c r="E3" s="12">
        <f>'00 Operation Source'!O1</f>
        <v>82000000140</v>
      </c>
      <c r="F3" s="13" t="str">
        <f>'00 Operation Source'!U1</f>
        <v>Time Filling - Mash Filter</v>
      </c>
      <c r="H3" s="2">
        <v>2</v>
      </c>
      <c r="I3" s="3" t="s">
        <v>158</v>
      </c>
      <c r="J3" s="3">
        <v>1</v>
      </c>
      <c r="K3" s="3" t="s">
        <v>149</v>
      </c>
      <c r="L3" s="3">
        <v>82000000140</v>
      </c>
      <c r="M3" s="4" t="s">
        <v>159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3</v>
      </c>
      <c r="B4" s="12" t="str">
        <f>'00 Operation Source'!T2</f>
        <v>Filtration</v>
      </c>
      <c r="C4" s="12">
        <f>'00 Operation Source'!M2</f>
        <v>1</v>
      </c>
      <c r="D4" s="12" t="str">
        <f>'00 Operation Source'!P2</f>
        <v>RunTime</v>
      </c>
      <c r="E4" s="12">
        <f>'00 Operation Source'!O2</f>
        <v>82000000142</v>
      </c>
      <c r="F4" s="13" t="str">
        <f>'00 Operation Source'!U2</f>
        <v xml:space="preserve">Time Main Wort </v>
      </c>
      <c r="H4" s="2">
        <v>3</v>
      </c>
      <c r="I4" s="3" t="s">
        <v>161</v>
      </c>
      <c r="J4" s="3">
        <v>1</v>
      </c>
      <c r="K4" s="3" t="s">
        <v>151</v>
      </c>
      <c r="L4" s="3">
        <v>82000000142</v>
      </c>
      <c r="M4" s="4" t="s">
        <v>162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3</v>
      </c>
      <c r="B5" s="12" t="str">
        <f>'00 Operation Source'!T3</f>
        <v>Filtration</v>
      </c>
      <c r="C5" s="12">
        <f>'00 Operation Source'!M3</f>
        <v>13</v>
      </c>
      <c r="D5" s="12" t="str">
        <f>'00 Operation Source'!P3</f>
        <v>Wort amount total</v>
      </c>
      <c r="E5" s="12">
        <f>'00 Operation Source'!O3</f>
        <v>82000000143</v>
      </c>
      <c r="F5" s="13" t="str">
        <f>'00 Operation Source'!U3</f>
        <v xml:space="preserve">Volume Main Wort </v>
      </c>
      <c r="H5" s="2">
        <v>3</v>
      </c>
      <c r="I5" s="3" t="s">
        <v>161</v>
      </c>
      <c r="J5" s="3">
        <v>13</v>
      </c>
      <c r="K5" s="3" t="s">
        <v>186</v>
      </c>
      <c r="L5" s="3">
        <v>82000000143</v>
      </c>
      <c r="M5" s="4" t="s">
        <v>187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5</v>
      </c>
      <c r="B6" s="12" t="str">
        <f>'00 Operation Source'!T4</f>
        <v>Pre Compression</v>
      </c>
      <c r="C6" s="12">
        <f>'00 Operation Source'!M4</f>
        <v>1</v>
      </c>
      <c r="D6" s="12" t="str">
        <f>'00 Operation Source'!P4</f>
        <v>RunTime</v>
      </c>
      <c r="E6" s="12">
        <f>'00 Operation Source'!O4</f>
        <v>82000000146</v>
      </c>
      <c r="F6" s="13" t="str">
        <f>'00 Operation Source'!U4</f>
        <v xml:space="preserve">Time Precompression </v>
      </c>
      <c r="H6" s="2">
        <v>5</v>
      </c>
      <c r="I6" s="3" t="s">
        <v>153</v>
      </c>
      <c r="J6" s="3">
        <v>1</v>
      </c>
      <c r="K6" s="3" t="s">
        <v>151</v>
      </c>
      <c r="L6" s="3">
        <v>82000000146</v>
      </c>
      <c r="M6" s="4" t="s">
        <v>154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5</v>
      </c>
      <c r="B7" s="12" t="str">
        <f>'00 Operation Source'!T5</f>
        <v>Pre Compression</v>
      </c>
      <c r="C7" s="12">
        <f>'00 Operation Source'!M5</f>
        <v>14</v>
      </c>
      <c r="D7" s="12" t="str">
        <f>'00 Operation Source'!P5</f>
        <v>Wort amount partial</v>
      </c>
      <c r="E7" s="12">
        <f>'00 Operation Source'!O5</f>
        <v>82000000148</v>
      </c>
      <c r="F7" s="13" t="str">
        <f>'00 Operation Source'!U5</f>
        <v>Volume Precompression</v>
      </c>
      <c r="H7" s="2">
        <v>5</v>
      </c>
      <c r="I7" s="3" t="s">
        <v>153</v>
      </c>
      <c r="J7" s="3">
        <v>14</v>
      </c>
      <c r="K7" s="3" t="s">
        <v>156</v>
      </c>
      <c r="L7" s="3">
        <v>82000000148</v>
      </c>
      <c r="M7" s="4" t="s">
        <v>214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9</v>
      </c>
      <c r="B8" s="12" t="str">
        <f>'00 Operation Source'!T6</f>
        <v>Last Sparging 4</v>
      </c>
      <c r="C8" s="12">
        <f>'00 Operation Source'!M6</f>
        <v>12</v>
      </c>
      <c r="D8" s="12" t="str">
        <f>'00 Operation Source'!P6</f>
        <v>Gravity</v>
      </c>
      <c r="E8" s="12">
        <f>'00 Operation Source'!O6</f>
        <v>82000000153</v>
      </c>
      <c r="F8" s="13" t="str">
        <f>'00 Operation Source'!U6</f>
        <v xml:space="preserve">Plato end Sparging  Online (°P) </v>
      </c>
      <c r="H8" s="2">
        <v>9</v>
      </c>
      <c r="I8" s="3" t="s">
        <v>166</v>
      </c>
      <c r="J8" s="3">
        <v>12</v>
      </c>
      <c r="K8" s="3" t="s">
        <v>164</v>
      </c>
      <c r="L8" s="3">
        <v>82000000153</v>
      </c>
      <c r="M8" s="4" t="s">
        <v>167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10</v>
      </c>
      <c r="B9" s="12" t="str">
        <f>'00 Operation Source'!T7</f>
        <v>1st Compression</v>
      </c>
      <c r="C9" s="12">
        <f>'00 Operation Source'!M7</f>
        <v>14</v>
      </c>
      <c r="D9" s="12" t="str">
        <f>'00 Operation Source'!P7</f>
        <v>Wort amount partial</v>
      </c>
      <c r="E9" s="12">
        <f>'00 Operation Source'!O7</f>
        <v>82000012394</v>
      </c>
      <c r="F9" s="13" t="str">
        <f>'00 Operation Source'!U7</f>
        <v>Helper compression amount partial MF</v>
      </c>
      <c r="H9" s="2">
        <v>10</v>
      </c>
      <c r="I9" s="3" t="s">
        <v>184</v>
      </c>
      <c r="J9" s="3">
        <v>14</v>
      </c>
      <c r="K9" s="3" t="s">
        <v>156</v>
      </c>
      <c r="L9" s="3">
        <v>82000012394</v>
      </c>
      <c r="M9" s="4" t="s">
        <v>185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11</v>
      </c>
      <c r="B10" s="12" t="str">
        <f>'00 Operation Source'!T8</f>
        <v>2nd Compression</v>
      </c>
      <c r="C10" s="12">
        <f>'00 Operation Source'!M8</f>
        <v>14</v>
      </c>
      <c r="D10" s="12" t="str">
        <f>'00 Operation Source'!P8</f>
        <v>Wort amount partial</v>
      </c>
      <c r="E10" s="12">
        <f>'00 Operation Source'!O8</f>
        <v>82000012394</v>
      </c>
      <c r="F10" s="13" t="str">
        <f>'00 Operation Source'!U8</f>
        <v>Helper compression amount partial MF</v>
      </c>
      <c r="H10" s="2">
        <v>11</v>
      </c>
      <c r="I10" s="3" t="s">
        <v>163</v>
      </c>
      <c r="J10" s="3">
        <v>14</v>
      </c>
      <c r="K10" s="3" t="s">
        <v>156</v>
      </c>
      <c r="L10" s="3">
        <v>82000012394</v>
      </c>
      <c r="M10" s="4" t="s">
        <v>185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15</v>
      </c>
      <c r="B11" s="12" t="str">
        <f>'00 Operation Source'!T9</f>
        <v>Spent Grain discharge</v>
      </c>
      <c r="C11" s="12">
        <f>'00 Operation Source'!M9</f>
        <v>1</v>
      </c>
      <c r="D11" s="12" t="str">
        <f>'00 Operation Source'!P9</f>
        <v>RunTime</v>
      </c>
      <c r="E11" s="12">
        <f>'00 Operation Source'!O9</f>
        <v>82000000162</v>
      </c>
      <c r="F11" s="13" t="str">
        <f>'00 Operation Source'!U9</f>
        <v>Time Spent Grain Discharge and Cleaning</v>
      </c>
      <c r="H11" s="2">
        <v>15</v>
      </c>
      <c r="I11" s="3" t="s">
        <v>168</v>
      </c>
      <c r="J11" s="3">
        <v>1</v>
      </c>
      <c r="K11" s="3" t="s">
        <v>151</v>
      </c>
      <c r="L11" s="3">
        <v>82000000162</v>
      </c>
      <c r="M11" s="4" t="s">
        <v>169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topLeftCell="A58" zoomScale="120" zoomScaleNormal="120" workbookViewId="0">
      <selection activeCell="E48" sqref="E48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178</v>
      </c>
      <c r="D1" s="32"/>
      <c r="E1" s="33" t="s">
        <v>180</v>
      </c>
      <c r="F1" s="33" t="s">
        <v>179</v>
      </c>
    </row>
    <row r="2" spans="1:6" s="22" customFormat="1" x14ac:dyDescent="0.2">
      <c r="A2" s="38" t="str">
        <f>CONCATENATE(B2,C2,D2,E2)</f>
        <v>-- Value: Massafra -   | Bergamo - 001: Total sparging amount</v>
      </c>
      <c r="B2" s="21" t="s">
        <v>175</v>
      </c>
      <c r="C2" s="29" t="str">
        <f>IF('01 Value Comparison'!$K$3="NULL","",IF(ISBLANK('01 Value Comparison'!$K$3),"",'01 Value Comparison'!$K$3))</f>
        <v/>
      </c>
      <c r="D2" s="25" t="s">
        <v>174</v>
      </c>
      <c r="E2" s="34" t="str">
        <f>IF(ISBLANK('01 Value Comparison'!$G$3),"",'01 Value Comparison'!$G$3)</f>
        <v>001: Total sparging amount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82000000151</v>
      </c>
      <c r="B5" s="12"/>
      <c r="C5" s="26"/>
      <c r="D5" s="27" t="s">
        <v>172</v>
      </c>
      <c r="E5" s="35">
        <f>IF(ISBLANK('01 Value Comparison'!$H$3),"",'01 Value Comparison'!$H$3)</f>
        <v>82000000151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173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- 003: Turbidity Avg in Filtration</v>
      </c>
      <c r="B7" s="21" t="s">
        <v>175</v>
      </c>
      <c r="C7" s="29" t="str">
        <f>IF('01 Value Comparison'!$K$4="NULL","",IF(ISBLANK('01 Value Comparison'!$K$4),"",'01 Value Comparison'!$K$4))</f>
        <v/>
      </c>
      <c r="D7" s="25" t="s">
        <v>174</v>
      </c>
      <c r="E7" s="34" t="str">
        <f>IF(ISBLANK('01 Value Comparison'!$G$4),"",'01 Value Comparison'!$G$4)</f>
        <v>003: Turbidity Avg in Filtration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176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82000000167</v>
      </c>
      <c r="B10" s="12"/>
      <c r="C10" s="26"/>
      <c r="D10" s="27" t="s">
        <v>172</v>
      </c>
      <c r="E10" s="35">
        <f>IF(ISBLANK('01 Value Comparison'!$H$4),"",'01 Value Comparison'!$H$4)</f>
        <v>82000000167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173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- 13: Gravity mean to Holding Vessel</v>
      </c>
      <c r="B12" s="21" t="s">
        <v>175</v>
      </c>
      <c r="C12" s="29" t="str">
        <f>IF('01 Value Comparison'!$K$5="NULL","",IF(ISBLANK('01 Value Comparison'!$K$5),"",'01 Value Comparison'!$K$5))</f>
        <v/>
      </c>
      <c r="D12" s="25" t="s">
        <v>174</v>
      </c>
      <c r="E12" s="34" t="str">
        <f>IF(ISBLANK('01 Value Comparison'!$G$5),"",'01 Value Comparison'!$G$5)</f>
        <v>13: Gravity mean to Holding Vessel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176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82000000154</v>
      </c>
      <c r="B15" s="12"/>
      <c r="C15" s="26"/>
      <c r="D15" s="27" t="s">
        <v>172</v>
      </c>
      <c r="E15" s="35">
        <f>IF(ISBLANK('01 Value Comparison'!$H$5),"",'01 Value Comparison'!$H$5)</f>
        <v>82000000154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173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- 14: Gravity mean to WWT</v>
      </c>
      <c r="B17" s="21" t="s">
        <v>175</v>
      </c>
      <c r="C17" s="29" t="str">
        <f>IF('01 Value Comparison'!$K$6="NULL","",IF(ISBLANK('01 Value Comparison'!$K$6),"",'01 Value Comparison'!$K$6))</f>
        <v/>
      </c>
      <c r="D17" s="25" t="s">
        <v>174</v>
      </c>
      <c r="E17" s="34" t="str">
        <f>IF(ISBLANK('01 Value Comparison'!$G$6),"",'01 Value Comparison'!$G$6)</f>
        <v>14: Gravity mean to WWT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176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82000000159</v>
      </c>
      <c r="B20" s="12"/>
      <c r="C20" s="26"/>
      <c r="D20" s="27" t="s">
        <v>172</v>
      </c>
      <c r="E20" s="35">
        <f>IF(ISBLANK('01 Value Comparison'!$H$6),"",'01 Value Comparison'!$H$6)</f>
        <v>82000000159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173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- 15: Gravity mean to Drain</v>
      </c>
      <c r="B22" s="21" t="s">
        <v>175</v>
      </c>
      <c r="C22" s="29" t="str">
        <f>IF('01 Value Comparison'!$K$7="NULL","",IF(ISBLANK('01 Value Comparison'!$K$7),"",'01 Value Comparison'!$K$7))</f>
        <v/>
      </c>
      <c r="D22" s="25" t="s">
        <v>174</v>
      </c>
      <c r="E22" s="34" t="str">
        <f>IF(ISBLANK('01 Value Comparison'!$G$7),"",'01 Value Comparison'!$G$7)</f>
        <v>15: Gravity mean to Drain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82000000161</v>
      </c>
      <c r="B25" s="12"/>
      <c r="C25" s="26"/>
      <c r="D25" s="27" t="s">
        <v>172</v>
      </c>
      <c r="E25" s="35">
        <f>IF(ISBLANK('01 Value Comparison'!$H$7),"",'01 Value Comparison'!$H$7)</f>
        <v>82000000161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173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- 021: Man Input: Plato main wort</v>
      </c>
      <c r="B27" s="21" t="s">
        <v>175</v>
      </c>
      <c r="C27" s="29" t="str">
        <f>IF('01 Value Comparison'!$K$8="NULL","",IF(ISBLANK('01 Value Comparison'!$K$8),"",'01 Value Comparison'!$K$8))</f>
        <v/>
      </c>
      <c r="D27" s="25" t="s">
        <v>174</v>
      </c>
      <c r="E27" s="34" t="str">
        <f>IF(ISBLANK('01 Value Comparison'!$G$8),"",'01 Value Comparison'!$G$8)</f>
        <v>021: Man Input: Plato main wort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82000000144</v>
      </c>
      <c r="B30" s="12"/>
      <c r="C30" s="26"/>
      <c r="D30" s="27" t="s">
        <v>172</v>
      </c>
      <c r="E30" s="35">
        <f>IF(ISBLANK('01 Value Comparison'!$H$8),"",'01 Value Comparison'!$H$8)</f>
        <v>82000000144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173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- 022: MES: Mean precompression membrane pressure</v>
      </c>
      <c r="B32" s="21" t="s">
        <v>175</v>
      </c>
      <c r="C32" s="29" t="str">
        <f>IF('01 Value Comparison'!$K$9="NULL","",IF(ISBLANK('01 Value Comparison'!$K$9),"",'01 Value Comparison'!$K$9))</f>
        <v/>
      </c>
      <c r="D32" s="25" t="s">
        <v>174</v>
      </c>
      <c r="E32" s="34" t="str">
        <f>IF(ISBLANK('01 Value Comparison'!$G$9),"",'01 Value Comparison'!$G$9)</f>
        <v>022: MES: Mean precompression membrane pressure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82000000147</v>
      </c>
      <c r="B35" s="12"/>
      <c r="C35" s="26"/>
      <c r="D35" s="27" t="s">
        <v>172</v>
      </c>
      <c r="E35" s="35">
        <f>IF(ISBLANK('01 Value Comparison'!$H$9),"",'01 Value Comparison'!$H$9)</f>
        <v>82000000147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173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- 027: MES: Mean membrane pressure 1st Compression</v>
      </c>
      <c r="B37" s="21" t="s">
        <v>175</v>
      </c>
      <c r="C37" s="29" t="str">
        <f>IF('01 Value Comparison'!$K$10="NULL","",IF(ISBLANK('01 Value Comparison'!$K$10),"",'01 Value Comparison'!$K$10))</f>
        <v/>
      </c>
      <c r="D37" s="25" t="s">
        <v>174</v>
      </c>
      <c r="E37" s="34" t="str">
        <f>IF(ISBLANK('01 Value Comparison'!$G$10),"",'01 Value Comparison'!$G$10)</f>
        <v>027: MES: Mean membrane pressure 1st Compression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82000012369</v>
      </c>
      <c r="B40" s="12"/>
      <c r="C40" s="26"/>
      <c r="D40" s="27" t="s">
        <v>172</v>
      </c>
      <c r="E40" s="35">
        <f>IF(ISBLANK('01 Value Comparison'!$H$10),"",'01 Value Comparison'!$H$10)</f>
        <v>82000012369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173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- 028: MES: Mean membrane pressure 2nd Compression</v>
      </c>
      <c r="B42" s="21" t="s">
        <v>175</v>
      </c>
      <c r="C42" s="29" t="str">
        <f>IF('01 Value Comparison'!$K$11="NULL","",IF(ISBLANK('01 Value Comparison'!$K$11),"",'01 Value Comparison'!$K$11))</f>
        <v/>
      </c>
      <c r="D42" s="25" t="s">
        <v>174</v>
      </c>
      <c r="E42" s="34" t="str">
        <f>IF(ISBLANK('01 Value Comparison'!$G$11),"",'01 Value Comparison'!$G$11)</f>
        <v>028: MES: Mean membrane pressure 2nd Compression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82000012370</v>
      </c>
      <c r="B45" s="12"/>
      <c r="C45" s="26"/>
      <c r="D45" s="27" t="s">
        <v>172</v>
      </c>
      <c r="E45" s="35">
        <f>IF(ISBLANK('01 Value Comparison'!$H$11),"",'01 Value Comparison'!$H$11)</f>
        <v>82000012370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173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- 029: Mean inlet T°C in 2nd Sparging</v>
      </c>
      <c r="B47" s="21" t="s">
        <v>175</v>
      </c>
      <c r="C47" s="29" t="str">
        <f>IF('01 Value Comparison'!$K$12="NULL","",IF(ISBLANK('01 Value Comparison'!$K$12),"",'01 Value Comparison'!$K$12))</f>
        <v/>
      </c>
      <c r="D47" s="25" t="s">
        <v>174</v>
      </c>
      <c r="E47" s="34" t="str">
        <f>IF(ISBLANK('01 Value Comparison'!$G$12),"",'01 Value Comparison'!$G$12)</f>
        <v>029: Mean inlet T°C in 2nd Sparging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82000012371</v>
      </c>
      <c r="B50" s="12"/>
      <c r="C50" s="26"/>
      <c r="D50" s="27" t="s">
        <v>172</v>
      </c>
      <c r="E50" s="35">
        <f>IF(ISBLANK('01 Value Comparison'!$H$12),"",'01 Value Comparison'!$H$12)</f>
        <v>82000012371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173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- 030: Mean inlet T°C in 3rd Sparging</v>
      </c>
      <c r="B52" s="21" t="s">
        <v>175</v>
      </c>
      <c r="C52" s="29" t="str">
        <f>IF('01 Value Comparison'!$K$13="NULL","",IF(ISBLANK('01 Value Comparison'!$K$13),"",'01 Value Comparison'!$K$13))</f>
        <v/>
      </c>
      <c r="D52" s="25" t="s">
        <v>174</v>
      </c>
      <c r="E52" s="34" t="str">
        <f>IF(ISBLANK('01 Value Comparison'!$G$13),"",'01 Value Comparison'!$G$13)</f>
        <v>030: Mean inlet T°C in 3rd Sparging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82000012372</v>
      </c>
      <c r="B55" s="12"/>
      <c r="C55" s="26"/>
      <c r="D55" s="27" t="s">
        <v>172</v>
      </c>
      <c r="E55" s="35">
        <f>IF(ISBLANK('01 Value Comparison'!$H$13),"",'01 Value Comparison'!$H$13)</f>
        <v>82000012372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173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- 031: Mean inlet T°C in Last Sparging</v>
      </c>
      <c r="B57" s="21" t="s">
        <v>175</v>
      </c>
      <c r="C57" s="29" t="str">
        <f>IF('01 Value Comparison'!$K$14="NULL","",IF(ISBLANK('01 Value Comparison'!$K$14),"",'01 Value Comparison'!$K$14))</f>
        <v/>
      </c>
      <c r="D57" s="25" t="s">
        <v>174</v>
      </c>
      <c r="E57" s="34" t="str">
        <f>IF(ISBLANK('01 Value Comparison'!$G$14),"",'01 Value Comparison'!$G$14)</f>
        <v>031: Mean inlet T°C in Last Sparging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82000012373</v>
      </c>
      <c r="B60" s="12"/>
      <c r="C60" s="26"/>
      <c r="D60" s="27" t="s">
        <v>172</v>
      </c>
      <c r="E60" s="35">
        <f>IF(ISBLANK('01 Value Comparison'!$H$14),"",'01 Value Comparison'!$H$14)</f>
        <v>82000012373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173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- 032: Mean inlet T°C in Filtration</v>
      </c>
      <c r="B62" s="21" t="s">
        <v>175</v>
      </c>
      <c r="C62" s="29" t="str">
        <f>IF('01 Value Comparison'!$K$15="NULL","",IF(ISBLANK('01 Value Comparison'!$K$15),"",'01 Value Comparison'!$K$15))</f>
        <v/>
      </c>
      <c r="D62" s="25" t="s">
        <v>174</v>
      </c>
      <c r="E62" s="34" t="str">
        <f>IF(ISBLANK('01 Value Comparison'!$G$15),"",'01 Value Comparison'!$G$15)</f>
        <v>032: Mean inlet T°C in Filtration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82000000141</v>
      </c>
      <c r="B65" s="12"/>
      <c r="C65" s="26"/>
      <c r="D65" s="27" t="s">
        <v>172</v>
      </c>
      <c r="E65" s="35">
        <f>IF(ISBLANK('01 Value Comparison'!$H$15),"",'01 Value Comparison'!$H$15)</f>
        <v>82000000141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173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- 034: MES: Time Main Wort</v>
      </c>
      <c r="B67" s="21" t="s">
        <v>175</v>
      </c>
      <c r="C67" s="29" t="str">
        <f>IF('01 Value Comparison'!$K$16="NULL","",IF(ISBLANK('01 Value Comparison'!$K$16),"",'01 Value Comparison'!$K$16))</f>
        <v/>
      </c>
      <c r="D67" s="25" t="s">
        <v>174</v>
      </c>
      <c r="E67" s="34" t="str">
        <f>IF(ISBLANK('01 Value Comparison'!$G$16),"",'01 Value Comparison'!$G$16)</f>
        <v>034: MES: Time Main Wort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82000000163</v>
      </c>
      <c r="B70" s="12"/>
      <c r="C70" s="26"/>
      <c r="D70" s="27" t="s">
        <v>172</v>
      </c>
      <c r="E70" s="35">
        <f>IF(ISBLANK('01 Value Comparison'!$H$16),"",'01 Value Comparison'!$H$16)</f>
        <v>82000000163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173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 | Bergamo - 037: MES: Volume Main Wort</v>
      </c>
      <c r="B72" s="21" t="s">
        <v>175</v>
      </c>
      <c r="C72" s="29" t="str">
        <f>IF('01 Value Comparison'!$K$17="NULL","",IF(ISBLANK('01 Value Comparison'!$K$17),"",'01 Value Comparison'!$K$17))</f>
        <v/>
      </c>
      <c r="D72" s="25" t="s">
        <v>174</v>
      </c>
      <c r="E72" s="34" t="str">
        <f>IF(ISBLANK('01 Value Comparison'!$G$17),"",'01 Value Comparison'!$G$17)</f>
        <v>037: MES: Volume Main Wort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82000012398</v>
      </c>
      <c r="B75" s="12"/>
      <c r="C75" s="26"/>
      <c r="D75" s="27" t="s">
        <v>172</v>
      </c>
      <c r="E75" s="35">
        <f>IF(ISBLANK('01 Value Comparison'!$H$17),"",'01 Value Comparison'!$H$17)</f>
        <v>82000012398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173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>-- Value: Massafra -   | Bergamo - 038: MES: Time Sparging</v>
      </c>
      <c r="B77" s="21" t="s">
        <v>175</v>
      </c>
      <c r="C77" s="29" t="str">
        <f>IF('01 Value Comparison'!$K$18="NULL","",IF(ISBLANK('01 Value Comparison'!$K$18),"",'01 Value Comparison'!$K$18))</f>
        <v/>
      </c>
      <c r="D77" s="25" t="s">
        <v>174</v>
      </c>
      <c r="E77" s="34" t="str">
        <f>IF(ISBLANK('01 Value Comparison'!$G$18),"",'01 Value Comparison'!$G$18)</f>
        <v>038: MES: Time Sparging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82000000149</v>
      </c>
      <c r="B80" s="12"/>
      <c r="C80" s="26"/>
      <c r="D80" s="27" t="s">
        <v>172</v>
      </c>
      <c r="E80" s="35">
        <f>IF(ISBLANK('01 Value Comparison'!$H$18),"",'01 Value Comparison'!$H$18)</f>
        <v>82000000149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173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>-- Value: Massafra -   | Bergamo - 039: MES: Time Compression</v>
      </c>
      <c r="B82" s="21" t="s">
        <v>175</v>
      </c>
      <c r="C82" s="29" t="str">
        <f>IF('01 Value Comparison'!$K$19="NULL","",IF(ISBLANK('01 Value Comparison'!$K$19),"",'01 Value Comparison'!$K$19))</f>
        <v/>
      </c>
      <c r="D82" s="25" t="s">
        <v>174</v>
      </c>
      <c r="E82" s="34" t="str">
        <f>IF(ISBLANK('01 Value Comparison'!$G$19),"",'01 Value Comparison'!$G$19)</f>
        <v>039: MES: Time Compression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82000000155</v>
      </c>
      <c r="B85" s="12"/>
      <c r="C85" s="26"/>
      <c r="D85" s="27" t="s">
        <v>172</v>
      </c>
      <c r="E85" s="35">
        <f>IF(ISBLANK('01 Value Comparison'!$H$19),"",'01 Value Comparison'!$H$19)</f>
        <v>82000000155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173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>-- Value: Massafra -   | Bergamo - 040: MES: Volume Compression</v>
      </c>
      <c r="B87" s="21" t="s">
        <v>175</v>
      </c>
      <c r="C87" s="29" t="str">
        <f>IF('01 Value Comparison'!$K$20="NULL","",IF(ISBLANK('01 Value Comparison'!$K$20),"",'01 Value Comparison'!$K$20))</f>
        <v/>
      </c>
      <c r="D87" s="25" t="s">
        <v>174</v>
      </c>
      <c r="E87" s="34" t="str">
        <f>IF(ISBLANK('01 Value Comparison'!$G$20),"",'01 Value Comparison'!$G$20)</f>
        <v>040: MES: Volume Compression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82000000157</v>
      </c>
      <c r="B90" s="12"/>
      <c r="C90" s="26"/>
      <c r="D90" s="27" t="s">
        <v>172</v>
      </c>
      <c r="E90" s="35">
        <f>IF(ISBLANK('01 Value Comparison'!$H$20),"",'01 Value Comparison'!$H$20)</f>
        <v>82000000157</v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173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>-- Value: Massafra -   | Bergamo - 045: MES: Garadient to HV</v>
      </c>
      <c r="B92" s="21" t="s">
        <v>175</v>
      </c>
      <c r="C92" s="29" t="str">
        <f>IF('01 Value Comparison'!$K$21="NULL","",IF(ISBLANK('01 Value Comparison'!$K$21),"",'01 Value Comparison'!$K$21))</f>
        <v/>
      </c>
      <c r="D92" s="25" t="s">
        <v>174</v>
      </c>
      <c r="E92" s="34" t="str">
        <f>IF(ISBLANK('01 Value Comparison'!$G$21),"",'01 Value Comparison'!$G$21)</f>
        <v>045: MES: Garadient to HV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82000000242</v>
      </c>
      <c r="B95" s="12"/>
      <c r="C95" s="26"/>
      <c r="D95" s="27" t="s">
        <v>172</v>
      </c>
      <c r="E95" s="35">
        <f>IF(ISBLANK('01 Value Comparison'!$H$21),"",'01 Value Comparison'!$H$21)</f>
        <v>82000000242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173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>-- Value: Massafra -   | Bergamo - 046: MES: Total extract drained at filter</v>
      </c>
      <c r="B97" s="21" t="s">
        <v>175</v>
      </c>
      <c r="C97" s="29" t="str">
        <f>IF('01 Value Comparison'!$K$22="NULL","",IF(ISBLANK('01 Value Comparison'!$K$22),"",'01 Value Comparison'!$K$22))</f>
        <v/>
      </c>
      <c r="D97" s="25" t="s">
        <v>174</v>
      </c>
      <c r="E97" s="34" t="str">
        <f>IF(ISBLANK('01 Value Comparison'!$G$22),"",'01 Value Comparison'!$G$22)</f>
        <v>046: MES: Total extract drained at filter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82000000243</v>
      </c>
      <c r="B100" s="12"/>
      <c r="C100" s="26"/>
      <c r="D100" s="27" t="s">
        <v>172</v>
      </c>
      <c r="E100" s="35">
        <f>IF(ISBLANK('01 Value Comparison'!$H$22),"",'01 Value Comparison'!$H$22)</f>
        <v>82000000243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173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>-- Value: Massafra -   | Bergamo - 061: Man. Gravity water end sparging</v>
      </c>
      <c r="B102" s="21" t="s">
        <v>175</v>
      </c>
      <c r="C102" s="29" t="str">
        <f>IF('01 Value Comparison'!$K$23="NULL","",IF(ISBLANK('01 Value Comparison'!$K$23),"",'01 Value Comparison'!$K$23))</f>
        <v/>
      </c>
      <c r="D102" s="25" t="s">
        <v>174</v>
      </c>
      <c r="E102" s="34" t="str">
        <f>IF(ISBLANK('01 Value Comparison'!$G$23),"",'01 Value Comparison'!$G$23)</f>
        <v>061: Man. Gravity water end sparging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82000000152</v>
      </c>
      <c r="B105" s="12"/>
      <c r="C105" s="26"/>
      <c r="D105" s="27" t="s">
        <v>172</v>
      </c>
      <c r="E105" s="35">
        <f>IF(ISBLANK('01 Value Comparison'!$H$23),"",'01 Value Comparison'!$H$23)</f>
        <v>82000000152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173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175</v>
      </c>
      <c r="C107" s="29" t="str">
        <f>IF('01 Value Comparison'!$K$24="NULL","",IF(ISBLANK('01 Value Comparison'!$K$24),"",'01 Value Comparison'!$K$24))</f>
        <v/>
      </c>
      <c r="D107" s="25" t="s">
        <v>174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172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173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175</v>
      </c>
      <c r="C112" s="29" t="str">
        <f>IF('01 Value Comparison'!$K$25="NULL","",IF(ISBLANK('01 Value Comparison'!$K$25),"",'01 Value Comparison'!$K$25))</f>
        <v/>
      </c>
      <c r="D112" s="25" t="s">
        <v>174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172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173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175</v>
      </c>
      <c r="C117" s="29" t="str">
        <f>IF('01 Value Comparison'!$K$26="NULL","",IF(ISBLANK('01 Value Comparison'!$K$26),"",'01 Value Comparison'!$K$26))</f>
        <v/>
      </c>
      <c r="D117" s="25" t="s">
        <v>174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172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173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175</v>
      </c>
      <c r="C122" s="29" t="str">
        <f>IF('01 Value Comparison'!$K$27="NULL","",IF(ISBLANK('01 Value Comparison'!$K$27),"",'01 Value Comparison'!$K$27))</f>
        <v/>
      </c>
      <c r="D122" s="25" t="s">
        <v>174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172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173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175</v>
      </c>
      <c r="C127" s="29" t="str">
        <f>IF('01 Value Comparison'!$K$28="NULL","",IF(ISBLANK('01 Value Comparison'!$K$28),"",'01 Value Comparison'!$K$28))</f>
        <v/>
      </c>
      <c r="D127" s="25" t="s">
        <v>174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172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173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175</v>
      </c>
      <c r="C132" s="29" t="str">
        <f>IF('01 Value Comparison'!$K$29="NULL","",IF(ISBLANK('01 Value Comparison'!$K$29),"",'01 Value Comparison'!$K$29))</f>
        <v/>
      </c>
      <c r="D132" s="25" t="s">
        <v>174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172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173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175</v>
      </c>
      <c r="C137" s="29" t="str">
        <f>IF('01 Value Comparison'!$K$30="NULL","",IF(ISBLANK('01 Value Comparison'!$K$30),"",'01 Value Comparison'!$K$30))</f>
        <v/>
      </c>
      <c r="D137" s="25" t="s">
        <v>174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172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173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2019-10-28T01:38:11Z</dcterms:modified>
  <cp:category/>
</cp:coreProperties>
</file>