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efaultThemeVersion="124226"/>
  <mc:AlternateContent xmlns:mc="http://schemas.openxmlformats.org/markup-compatibility/2006">
    <mc:Choice Requires="x15">
      <x15ac:absPath xmlns:x15ac="http://schemas.microsoft.com/office/spreadsheetml/2010/11/ac" url="/Users/eugma242/Documents/Documents/Projects/NGS/Round_9/"/>
    </mc:Choice>
  </mc:AlternateContent>
  <xr:revisionPtr revIDLastSave="0" documentId="13_ncr:1_{D63508C9-C8B9-7B41-9B98-94FDCB0587AD}" xr6:coauthVersionLast="45" xr6:coauthVersionMax="45" xr10:uidLastSave="{00000000-0000-0000-0000-000000000000}"/>
  <bookViews>
    <workbookView xWindow="-380" yWindow="-23540" windowWidth="33820" windowHeight="20460" xr2:uid="{00000000-000D-0000-FFFF-FFFF00000000}"/>
  </bookViews>
  <sheets>
    <sheet name="Sample list" sheetId="2" r:id="rId1"/>
    <sheet name="Sample information" sheetId="1" r:id="rId2"/>
    <sheet name="Index" sheetId="5" r:id="rId3"/>
    <sheet name="How to enter pool information" sheetId="4" r:id="rId4"/>
    <sheet name="drop-down-rör ej" sheetId="3" state="hidden" r:id="rId5"/>
    <sheet name="Sheet1" sheetId="6" state="hidden" r:id="rId6"/>
    <sheet name="Sheet2" sheetId="7" state="hidden" r:id="rId7"/>
    <sheet name="Sheet3" sheetId="8" state="hidden" r:id="rId8"/>
  </sheets>
  <definedNames>
    <definedName name="Sampletype">'drop-down-rör ej'!$F$2:$F$12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71" i="2" l="1"/>
  <c r="AC970" i="2"/>
  <c r="O970" i="2"/>
  <c r="L970" i="2"/>
  <c r="B970" i="2"/>
  <c r="P970" i="2" s="1"/>
  <c r="A970" i="2"/>
  <c r="AC969" i="2"/>
  <c r="O969" i="2"/>
  <c r="L969" i="2"/>
  <c r="B969" i="2"/>
  <c r="A969" i="2"/>
  <c r="AC968" i="2"/>
  <c r="O968" i="2"/>
  <c r="L968" i="2"/>
  <c r="B968" i="2"/>
  <c r="A968" i="2"/>
  <c r="AC967" i="2"/>
  <c r="O967" i="2"/>
  <c r="L967" i="2"/>
  <c r="B967" i="2"/>
  <c r="P967" i="2" s="1"/>
  <c r="A967" i="2"/>
  <c r="AC966" i="2"/>
  <c r="O966" i="2"/>
  <c r="L966" i="2"/>
  <c r="B966" i="2"/>
  <c r="A966" i="2"/>
  <c r="AC965" i="2"/>
  <c r="O965" i="2"/>
  <c r="L965" i="2"/>
  <c r="B965" i="2"/>
  <c r="A965" i="2"/>
  <c r="AC964" i="2"/>
  <c r="O964" i="2"/>
  <c r="L964" i="2"/>
  <c r="B964" i="2"/>
  <c r="P964" i="2" s="1"/>
  <c r="A964" i="2"/>
  <c r="AC963" i="2"/>
  <c r="O963" i="2"/>
  <c r="L963" i="2"/>
  <c r="B963" i="2"/>
  <c r="Q963" i="2" s="1"/>
  <c r="A963" i="2"/>
  <c r="AC962" i="2"/>
  <c r="O962" i="2"/>
  <c r="L962" i="2"/>
  <c r="B962" i="2"/>
  <c r="A962" i="2"/>
  <c r="AC961" i="2"/>
  <c r="Q961" i="2"/>
  <c r="O961" i="2"/>
  <c r="L961" i="2"/>
  <c r="B961" i="2"/>
  <c r="P961" i="2" s="1"/>
  <c r="A961" i="2"/>
  <c r="AC960" i="2"/>
  <c r="P960" i="2"/>
  <c r="O960" i="2"/>
  <c r="L960" i="2"/>
  <c r="B960" i="2"/>
  <c r="Q960" i="2" s="1"/>
  <c r="A960" i="2"/>
  <c r="AC959" i="2"/>
  <c r="Q959" i="2"/>
  <c r="P959" i="2"/>
  <c r="O959" i="2"/>
  <c r="L959" i="2"/>
  <c r="B959" i="2"/>
  <c r="A959" i="2"/>
  <c r="AC958" i="2"/>
  <c r="O958" i="2"/>
  <c r="L958" i="2"/>
  <c r="B958" i="2"/>
  <c r="P958" i="2" s="1"/>
  <c r="A958" i="2"/>
  <c r="AC957" i="2"/>
  <c r="O957" i="2"/>
  <c r="L957" i="2"/>
  <c r="B957" i="2"/>
  <c r="Q957" i="2" s="1"/>
  <c r="A957" i="2"/>
  <c r="AC956" i="2"/>
  <c r="O956" i="2"/>
  <c r="L956" i="2"/>
  <c r="B956" i="2"/>
  <c r="Q956" i="2" s="1"/>
  <c r="A956" i="2"/>
  <c r="AC955" i="2"/>
  <c r="O955" i="2"/>
  <c r="L955" i="2"/>
  <c r="B955" i="2"/>
  <c r="Q955" i="2" s="1"/>
  <c r="A955" i="2"/>
  <c r="AC954" i="2"/>
  <c r="O954" i="2"/>
  <c r="L954" i="2"/>
  <c r="B954" i="2"/>
  <c r="P954" i="2" s="1"/>
  <c r="A954" i="2"/>
  <c r="AC953" i="2"/>
  <c r="O953" i="2"/>
  <c r="L953" i="2"/>
  <c r="B953" i="2"/>
  <c r="A953" i="2"/>
  <c r="AC952" i="2"/>
  <c r="O952" i="2"/>
  <c r="L952" i="2"/>
  <c r="B952" i="2"/>
  <c r="P952" i="2" s="1"/>
  <c r="A952" i="2"/>
  <c r="AC951" i="2"/>
  <c r="O951" i="2"/>
  <c r="L951" i="2"/>
  <c r="B951" i="2"/>
  <c r="Q951" i="2" s="1"/>
  <c r="A951" i="2"/>
  <c r="AC950" i="2"/>
  <c r="O950" i="2"/>
  <c r="L950" i="2"/>
  <c r="B950" i="2"/>
  <c r="Q950" i="2" s="1"/>
  <c r="A950" i="2"/>
  <c r="AC949" i="2"/>
  <c r="O949" i="2"/>
  <c r="L949" i="2"/>
  <c r="B949" i="2"/>
  <c r="Q949" i="2" s="1"/>
  <c r="A949" i="2"/>
  <c r="AC948" i="2"/>
  <c r="O948" i="2"/>
  <c r="L948" i="2"/>
  <c r="B948" i="2"/>
  <c r="Q948" i="2" s="1"/>
  <c r="A948" i="2"/>
  <c r="AC947" i="2"/>
  <c r="O947" i="2"/>
  <c r="L947" i="2"/>
  <c r="B947" i="2"/>
  <c r="Q947" i="2" s="1"/>
  <c r="A947" i="2"/>
  <c r="AC946" i="2"/>
  <c r="O946" i="2"/>
  <c r="L946" i="2"/>
  <c r="B946" i="2"/>
  <c r="P946" i="2" s="1"/>
  <c r="A946" i="2"/>
  <c r="AC945" i="2"/>
  <c r="O945" i="2"/>
  <c r="L945" i="2"/>
  <c r="B945" i="2"/>
  <c r="Q945" i="2" s="1"/>
  <c r="A945" i="2"/>
  <c r="AC944" i="2"/>
  <c r="O944" i="2"/>
  <c r="L944" i="2"/>
  <c r="B944" i="2"/>
  <c r="Q944" i="2" s="1"/>
  <c r="A944" i="2"/>
  <c r="AC943" i="2"/>
  <c r="O943" i="2"/>
  <c r="L943" i="2"/>
  <c r="B943" i="2"/>
  <c r="A943" i="2"/>
  <c r="AC942" i="2"/>
  <c r="O942" i="2"/>
  <c r="L942" i="2"/>
  <c r="B942" i="2"/>
  <c r="A942" i="2"/>
  <c r="AC941" i="2"/>
  <c r="O941" i="2"/>
  <c r="L941" i="2"/>
  <c r="B941" i="2"/>
  <c r="Q941" i="2" s="1"/>
  <c r="A941" i="2"/>
  <c r="AC940" i="2"/>
  <c r="O940" i="2"/>
  <c r="L940" i="2"/>
  <c r="B940" i="2"/>
  <c r="A940" i="2"/>
  <c r="AC939" i="2"/>
  <c r="O939" i="2"/>
  <c r="L939" i="2"/>
  <c r="B939" i="2"/>
  <c r="Q939" i="2" s="1"/>
  <c r="A939" i="2"/>
  <c r="AC938" i="2"/>
  <c r="O938" i="2"/>
  <c r="L938" i="2"/>
  <c r="B938" i="2"/>
  <c r="P938" i="2" s="1"/>
  <c r="A938" i="2"/>
  <c r="AC937" i="2"/>
  <c r="O937" i="2"/>
  <c r="L937" i="2"/>
  <c r="B937" i="2"/>
  <c r="Q937" i="2" s="1"/>
  <c r="A937" i="2"/>
  <c r="AC936" i="2"/>
  <c r="O936" i="2"/>
  <c r="L936" i="2"/>
  <c r="B936" i="2"/>
  <c r="A936" i="2"/>
  <c r="AC935" i="2"/>
  <c r="O935" i="2"/>
  <c r="L935" i="2"/>
  <c r="B935" i="2"/>
  <c r="P935" i="2" s="1"/>
  <c r="A935" i="2"/>
  <c r="AC934" i="2"/>
  <c r="O934" i="2"/>
  <c r="L934" i="2"/>
  <c r="B934" i="2"/>
  <c r="P934" i="2" s="1"/>
  <c r="A934" i="2"/>
  <c r="AC933" i="2"/>
  <c r="O933" i="2"/>
  <c r="L933" i="2"/>
  <c r="B933" i="2"/>
  <c r="A933" i="2"/>
  <c r="AC932" i="2"/>
  <c r="O932" i="2"/>
  <c r="L932" i="2"/>
  <c r="B932" i="2"/>
  <c r="A932" i="2"/>
  <c r="AC931" i="2"/>
  <c r="O931" i="2"/>
  <c r="L931" i="2"/>
  <c r="B931" i="2"/>
  <c r="Q931" i="2" s="1"/>
  <c r="A931" i="2"/>
  <c r="AC930" i="2"/>
  <c r="O930" i="2"/>
  <c r="L930" i="2"/>
  <c r="B930" i="2"/>
  <c r="P930" i="2" s="1"/>
  <c r="A930" i="2"/>
  <c r="AC929" i="2"/>
  <c r="O929" i="2"/>
  <c r="L929" i="2"/>
  <c r="B929" i="2"/>
  <c r="A929" i="2"/>
  <c r="AC928" i="2"/>
  <c r="O928" i="2"/>
  <c r="L928" i="2"/>
  <c r="B928" i="2"/>
  <c r="P928" i="2" s="1"/>
  <c r="A928" i="2"/>
  <c r="AC927" i="2"/>
  <c r="O927" i="2"/>
  <c r="L927" i="2"/>
  <c r="B927" i="2"/>
  <c r="P927" i="2" s="1"/>
  <c r="A927" i="2"/>
  <c r="AC926" i="2"/>
  <c r="O926" i="2"/>
  <c r="L926" i="2"/>
  <c r="B926" i="2"/>
  <c r="P926" i="2" s="1"/>
  <c r="A926" i="2"/>
  <c r="AC925" i="2"/>
  <c r="O925" i="2"/>
  <c r="L925" i="2"/>
  <c r="B925" i="2"/>
  <c r="A925" i="2"/>
  <c r="AC924" i="2"/>
  <c r="O924" i="2"/>
  <c r="L924" i="2"/>
  <c r="B924" i="2"/>
  <c r="Q924" i="2" s="1"/>
  <c r="A924" i="2"/>
  <c r="AC923" i="2"/>
  <c r="O923" i="2"/>
  <c r="L923" i="2"/>
  <c r="B923" i="2"/>
  <c r="A923" i="2"/>
  <c r="AC922" i="2"/>
  <c r="O922" i="2"/>
  <c r="L922" i="2"/>
  <c r="B922" i="2"/>
  <c r="P922" i="2" s="1"/>
  <c r="A922" i="2"/>
  <c r="AC921" i="2"/>
  <c r="O921" i="2"/>
  <c r="L921" i="2"/>
  <c r="B921" i="2"/>
  <c r="A921" i="2"/>
  <c r="AC920" i="2"/>
  <c r="O920" i="2"/>
  <c r="L920" i="2"/>
  <c r="B920" i="2"/>
  <c r="P920" i="2" s="1"/>
  <c r="A920" i="2"/>
  <c r="AC919" i="2"/>
  <c r="O919" i="2"/>
  <c r="L919" i="2"/>
  <c r="B919" i="2"/>
  <c r="Q919" i="2" s="1"/>
  <c r="A919" i="2"/>
  <c r="AC918" i="2"/>
  <c r="O918" i="2"/>
  <c r="L918" i="2"/>
  <c r="B918" i="2"/>
  <c r="Q918" i="2" s="1"/>
  <c r="A918" i="2"/>
  <c r="AC917" i="2"/>
  <c r="O917" i="2"/>
  <c r="L917" i="2"/>
  <c r="B917" i="2"/>
  <c r="Q917" i="2" s="1"/>
  <c r="A917" i="2"/>
  <c r="AC916" i="2"/>
  <c r="O916" i="2"/>
  <c r="L916" i="2"/>
  <c r="B916" i="2"/>
  <c r="A916" i="2"/>
  <c r="AC915" i="2"/>
  <c r="O915" i="2"/>
  <c r="L915" i="2"/>
  <c r="B915" i="2"/>
  <c r="Q915" i="2" s="1"/>
  <c r="A915" i="2"/>
  <c r="AC914" i="2"/>
  <c r="O914" i="2"/>
  <c r="L914" i="2"/>
  <c r="B914" i="2"/>
  <c r="P914" i="2" s="1"/>
  <c r="A914" i="2"/>
  <c r="AC913" i="2"/>
  <c r="O913" i="2"/>
  <c r="L913" i="2"/>
  <c r="B913" i="2"/>
  <c r="Q913" i="2" s="1"/>
  <c r="A913" i="2"/>
  <c r="AC912" i="2"/>
  <c r="O912" i="2"/>
  <c r="L912" i="2"/>
  <c r="B912" i="2"/>
  <c r="Q912" i="2" s="1"/>
  <c r="A912" i="2"/>
  <c r="AC911" i="2"/>
  <c r="O911" i="2"/>
  <c r="L911" i="2"/>
  <c r="B911" i="2"/>
  <c r="P911" i="2" s="1"/>
  <c r="A911" i="2"/>
  <c r="AC910" i="2"/>
  <c r="O910" i="2"/>
  <c r="L910" i="2"/>
  <c r="B910" i="2"/>
  <c r="Q910" i="2" s="1"/>
  <c r="A910" i="2"/>
  <c r="AC909" i="2"/>
  <c r="O909" i="2"/>
  <c r="L909" i="2"/>
  <c r="B909" i="2"/>
  <c r="Q909" i="2" s="1"/>
  <c r="A909" i="2"/>
  <c r="AC908" i="2"/>
  <c r="O908" i="2"/>
  <c r="L908" i="2"/>
  <c r="B908" i="2"/>
  <c r="A908" i="2"/>
  <c r="AC907" i="2"/>
  <c r="O907" i="2"/>
  <c r="L907" i="2"/>
  <c r="B907" i="2"/>
  <c r="Q907" i="2" s="1"/>
  <c r="A907" i="2"/>
  <c r="AC906" i="2"/>
  <c r="O906" i="2"/>
  <c r="L906" i="2"/>
  <c r="B906" i="2"/>
  <c r="P906" i="2" s="1"/>
  <c r="A906" i="2"/>
  <c r="AC905" i="2"/>
  <c r="O905" i="2"/>
  <c r="L905" i="2"/>
  <c r="B905" i="2"/>
  <c r="A905" i="2"/>
  <c r="AC904" i="2"/>
  <c r="O904" i="2"/>
  <c r="L904" i="2"/>
  <c r="B904" i="2"/>
  <c r="Q904" i="2" s="1"/>
  <c r="A904" i="2"/>
  <c r="AC903" i="2"/>
  <c r="O903" i="2"/>
  <c r="L903" i="2"/>
  <c r="B903" i="2"/>
  <c r="Q903" i="2" s="1"/>
  <c r="A903" i="2"/>
  <c r="AC902" i="2"/>
  <c r="O902" i="2"/>
  <c r="L902" i="2"/>
  <c r="B902" i="2"/>
  <c r="P902" i="2" s="1"/>
  <c r="A902" i="2"/>
  <c r="AC901" i="2"/>
  <c r="O901" i="2"/>
  <c r="L901" i="2"/>
  <c r="B901" i="2"/>
  <c r="A901" i="2"/>
  <c r="AC900" i="2"/>
  <c r="O900" i="2"/>
  <c r="L900" i="2"/>
  <c r="B900" i="2"/>
  <c r="P900" i="2" s="1"/>
  <c r="A900" i="2"/>
  <c r="AC899" i="2"/>
  <c r="O899" i="2"/>
  <c r="L899" i="2"/>
  <c r="B899" i="2"/>
  <c r="Q899" i="2" s="1"/>
  <c r="A899" i="2"/>
  <c r="AC898" i="2"/>
  <c r="O898" i="2"/>
  <c r="L898" i="2"/>
  <c r="B898" i="2"/>
  <c r="A898" i="2"/>
  <c r="AC897" i="2"/>
  <c r="O897" i="2"/>
  <c r="L897" i="2"/>
  <c r="B897" i="2"/>
  <c r="P897" i="2" s="1"/>
  <c r="A897" i="2"/>
  <c r="AC896" i="2"/>
  <c r="O896" i="2"/>
  <c r="L896" i="2"/>
  <c r="B896" i="2"/>
  <c r="P896" i="2" s="1"/>
  <c r="A896" i="2"/>
  <c r="AC895" i="2"/>
  <c r="O895" i="2"/>
  <c r="L895" i="2"/>
  <c r="B895" i="2"/>
  <c r="Q895" i="2" s="1"/>
  <c r="A895" i="2"/>
  <c r="AC894" i="2"/>
  <c r="O894" i="2"/>
  <c r="L894" i="2"/>
  <c r="B894" i="2"/>
  <c r="P894" i="2" s="1"/>
  <c r="A894" i="2"/>
  <c r="AC893" i="2"/>
  <c r="O893" i="2"/>
  <c r="L893" i="2"/>
  <c r="B893" i="2"/>
  <c r="A893" i="2"/>
  <c r="AC892" i="2"/>
  <c r="O892" i="2"/>
  <c r="L892" i="2"/>
  <c r="B892" i="2"/>
  <c r="Q892" i="2" s="1"/>
  <c r="A892" i="2"/>
  <c r="AC891" i="2"/>
  <c r="O891" i="2"/>
  <c r="L891" i="2"/>
  <c r="B891" i="2"/>
  <c r="Q891" i="2" s="1"/>
  <c r="A891" i="2"/>
  <c r="AC890" i="2"/>
  <c r="O890" i="2"/>
  <c r="L890" i="2"/>
  <c r="B890" i="2"/>
  <c r="P890" i="2" s="1"/>
  <c r="A890" i="2"/>
  <c r="AC889" i="2"/>
  <c r="O889" i="2"/>
  <c r="L889" i="2"/>
  <c r="B889" i="2"/>
  <c r="A889" i="2"/>
  <c r="AC888" i="2"/>
  <c r="O888" i="2"/>
  <c r="L888" i="2"/>
  <c r="B888" i="2"/>
  <c r="P888" i="2" s="1"/>
  <c r="A888" i="2"/>
  <c r="AC887" i="2"/>
  <c r="O887" i="2"/>
  <c r="L887" i="2"/>
  <c r="B887" i="2"/>
  <c r="A887" i="2"/>
  <c r="AC886" i="2"/>
  <c r="O886" i="2"/>
  <c r="L886" i="2"/>
  <c r="B886" i="2"/>
  <c r="Q886" i="2" s="1"/>
  <c r="A886" i="2"/>
  <c r="AC885" i="2"/>
  <c r="O885" i="2"/>
  <c r="L885" i="2"/>
  <c r="B885" i="2"/>
  <c r="P885" i="2" s="1"/>
  <c r="A885" i="2"/>
  <c r="AC884" i="2"/>
  <c r="O884" i="2"/>
  <c r="L884" i="2"/>
  <c r="B884" i="2"/>
  <c r="Q884" i="2" s="1"/>
  <c r="A884" i="2"/>
  <c r="AC883" i="2"/>
  <c r="O883" i="2"/>
  <c r="L883" i="2"/>
  <c r="B883" i="2"/>
  <c r="Q883" i="2" s="1"/>
  <c r="A883" i="2"/>
  <c r="AC882" i="2"/>
  <c r="O882" i="2"/>
  <c r="L882" i="2"/>
  <c r="B882" i="2"/>
  <c r="P882" i="2" s="1"/>
  <c r="A882" i="2"/>
  <c r="AC881" i="2"/>
  <c r="O881" i="2"/>
  <c r="L881" i="2"/>
  <c r="B881" i="2"/>
  <c r="Q881" i="2" s="1"/>
  <c r="A881" i="2"/>
  <c r="AC880" i="2"/>
  <c r="O880" i="2"/>
  <c r="L880" i="2"/>
  <c r="B880" i="2"/>
  <c r="Q880" i="2" s="1"/>
  <c r="A880" i="2"/>
  <c r="AC879" i="2"/>
  <c r="O879" i="2"/>
  <c r="L879" i="2"/>
  <c r="B879" i="2"/>
  <c r="A879" i="2"/>
  <c r="AC878" i="2"/>
  <c r="O878" i="2"/>
  <c r="L878" i="2"/>
  <c r="B878" i="2"/>
  <c r="Q878" i="2" s="1"/>
  <c r="A878" i="2"/>
  <c r="AC877" i="2"/>
  <c r="O877" i="2"/>
  <c r="L877" i="2"/>
  <c r="B877" i="2"/>
  <c r="Q877" i="2" s="1"/>
  <c r="A877" i="2"/>
  <c r="AC876" i="2"/>
  <c r="O876" i="2"/>
  <c r="L876" i="2"/>
  <c r="B876" i="2"/>
  <c r="A876" i="2"/>
  <c r="AC875" i="2"/>
  <c r="O875" i="2"/>
  <c r="L875" i="2"/>
  <c r="B875" i="2"/>
  <c r="Q875" i="2" s="1"/>
  <c r="A875" i="2"/>
  <c r="AC874" i="2"/>
  <c r="O874" i="2"/>
  <c r="L874" i="2"/>
  <c r="B874" i="2"/>
  <c r="P874" i="2" s="1"/>
  <c r="A874" i="2"/>
  <c r="AC873" i="2"/>
  <c r="O873" i="2"/>
  <c r="L873" i="2"/>
  <c r="B873" i="2"/>
  <c r="A873" i="2"/>
  <c r="AC872" i="2"/>
  <c r="O872" i="2"/>
  <c r="L872" i="2"/>
  <c r="B872" i="2"/>
  <c r="A872" i="2"/>
  <c r="AC871" i="2"/>
  <c r="O871" i="2"/>
  <c r="L871" i="2"/>
  <c r="B871" i="2"/>
  <c r="P871" i="2" s="1"/>
  <c r="A871" i="2"/>
  <c r="AC870" i="2"/>
  <c r="O870" i="2"/>
  <c r="L870" i="2"/>
  <c r="B870" i="2"/>
  <c r="P870" i="2" s="1"/>
  <c r="A870" i="2"/>
  <c r="AC869" i="2"/>
  <c r="O869" i="2"/>
  <c r="L869" i="2"/>
  <c r="B869" i="2"/>
  <c r="A869" i="2"/>
  <c r="AC868" i="2"/>
  <c r="O868" i="2"/>
  <c r="L868" i="2"/>
  <c r="B868" i="2"/>
  <c r="P868" i="2" s="1"/>
  <c r="A868" i="2"/>
  <c r="AC867" i="2"/>
  <c r="O867" i="2"/>
  <c r="L867" i="2"/>
  <c r="B867" i="2"/>
  <c r="Q867" i="2" s="1"/>
  <c r="A867" i="2"/>
  <c r="AC866" i="2"/>
  <c r="O866" i="2"/>
  <c r="L866" i="2"/>
  <c r="B866" i="2"/>
  <c r="A866" i="2"/>
  <c r="AC865" i="2"/>
  <c r="O865" i="2"/>
  <c r="L865" i="2"/>
  <c r="B865" i="2"/>
  <c r="P865" i="2" s="1"/>
  <c r="A865" i="2"/>
  <c r="AC864" i="2"/>
  <c r="O864" i="2"/>
  <c r="L864" i="2"/>
  <c r="B864" i="2"/>
  <c r="P864" i="2" s="1"/>
  <c r="A864" i="2"/>
  <c r="AC863" i="2"/>
  <c r="O863" i="2"/>
  <c r="L863" i="2"/>
  <c r="B863" i="2"/>
  <c r="Q863" i="2" s="1"/>
  <c r="A863" i="2"/>
  <c r="AC862" i="2"/>
  <c r="O862" i="2"/>
  <c r="L862" i="2"/>
  <c r="B862" i="2"/>
  <c r="P862" i="2" s="1"/>
  <c r="A862" i="2"/>
  <c r="AC861" i="2"/>
  <c r="O861" i="2"/>
  <c r="L861" i="2"/>
  <c r="B861" i="2"/>
  <c r="A861" i="2"/>
  <c r="AC860" i="2"/>
  <c r="O860" i="2"/>
  <c r="L860" i="2"/>
  <c r="B860" i="2"/>
  <c r="Q860" i="2" s="1"/>
  <c r="A860" i="2"/>
  <c r="AC859" i="2"/>
  <c r="O859" i="2"/>
  <c r="L859" i="2"/>
  <c r="B859" i="2"/>
  <c r="Q859" i="2" s="1"/>
  <c r="A859" i="2"/>
  <c r="AC858" i="2"/>
  <c r="O858" i="2"/>
  <c r="L858" i="2"/>
  <c r="B858" i="2"/>
  <c r="P858" i="2" s="1"/>
  <c r="A858" i="2"/>
  <c r="AC857" i="2"/>
  <c r="O857" i="2"/>
  <c r="L857" i="2"/>
  <c r="B857" i="2"/>
  <c r="A857" i="2"/>
  <c r="AC856" i="2"/>
  <c r="O856" i="2"/>
  <c r="L856" i="2"/>
  <c r="B856" i="2"/>
  <c r="P856" i="2" s="1"/>
  <c r="A856" i="2"/>
  <c r="AC855" i="2"/>
  <c r="O855" i="2"/>
  <c r="L855" i="2"/>
  <c r="B855" i="2"/>
  <c r="Q855" i="2" s="1"/>
  <c r="A855" i="2"/>
  <c r="AC854" i="2"/>
  <c r="O854" i="2"/>
  <c r="L854" i="2"/>
  <c r="B854" i="2"/>
  <c r="Q854" i="2" s="1"/>
  <c r="A854" i="2"/>
  <c r="AC853" i="2"/>
  <c r="O853" i="2"/>
  <c r="L853" i="2"/>
  <c r="B853" i="2"/>
  <c r="Q853" i="2" s="1"/>
  <c r="A853" i="2"/>
  <c r="AC852" i="2"/>
  <c r="O852" i="2"/>
  <c r="L852" i="2"/>
  <c r="B852" i="2"/>
  <c r="Q852" i="2" s="1"/>
  <c r="A852" i="2"/>
  <c r="AC851" i="2"/>
  <c r="O851" i="2"/>
  <c r="L851" i="2"/>
  <c r="B851" i="2"/>
  <c r="Q851" i="2" s="1"/>
  <c r="A851" i="2"/>
  <c r="AC850" i="2"/>
  <c r="O850" i="2"/>
  <c r="L850" i="2"/>
  <c r="B850" i="2"/>
  <c r="P850" i="2" s="1"/>
  <c r="A850" i="2"/>
  <c r="AC849" i="2"/>
  <c r="O849" i="2"/>
  <c r="L849" i="2"/>
  <c r="B849" i="2"/>
  <c r="P849" i="2" s="1"/>
  <c r="A849" i="2"/>
  <c r="AC848" i="2"/>
  <c r="O848" i="2"/>
  <c r="L848" i="2"/>
  <c r="B848" i="2"/>
  <c r="Q848" i="2" s="1"/>
  <c r="A848" i="2"/>
  <c r="AC847" i="2"/>
  <c r="O847" i="2"/>
  <c r="L847" i="2"/>
  <c r="B847" i="2"/>
  <c r="A847" i="2"/>
  <c r="AC846" i="2"/>
  <c r="O846" i="2"/>
  <c r="L846" i="2"/>
  <c r="B846" i="2"/>
  <c r="A846" i="2"/>
  <c r="AC845" i="2"/>
  <c r="O845" i="2"/>
  <c r="L845" i="2"/>
  <c r="B845" i="2"/>
  <c r="Q845" i="2" s="1"/>
  <c r="A845" i="2"/>
  <c r="AC844" i="2"/>
  <c r="O844" i="2"/>
  <c r="L844" i="2"/>
  <c r="B844" i="2"/>
  <c r="A844" i="2"/>
  <c r="AC843" i="2"/>
  <c r="O843" i="2"/>
  <c r="L843" i="2"/>
  <c r="B843" i="2"/>
  <c r="Q843" i="2" s="1"/>
  <c r="A843" i="2"/>
  <c r="AC842" i="2"/>
  <c r="O842" i="2"/>
  <c r="L842" i="2"/>
  <c r="B842" i="2"/>
  <c r="P842" i="2" s="1"/>
  <c r="A842" i="2"/>
  <c r="AC841" i="2"/>
  <c r="O841" i="2"/>
  <c r="L841" i="2"/>
  <c r="B841" i="2"/>
  <c r="A841" i="2"/>
  <c r="AC840" i="2"/>
  <c r="O840" i="2"/>
  <c r="L840" i="2"/>
  <c r="B840" i="2"/>
  <c r="Q840" i="2" s="1"/>
  <c r="A840" i="2"/>
  <c r="AC839" i="2"/>
  <c r="O839" i="2"/>
  <c r="L839" i="2"/>
  <c r="B839" i="2"/>
  <c r="Q839" i="2" s="1"/>
  <c r="A839" i="2"/>
  <c r="AC838" i="2"/>
  <c r="O838" i="2"/>
  <c r="L838" i="2"/>
  <c r="B838" i="2"/>
  <c r="P838" i="2" s="1"/>
  <c r="A838" i="2"/>
  <c r="AC837" i="2"/>
  <c r="O837" i="2"/>
  <c r="L837" i="2"/>
  <c r="B837" i="2"/>
  <c r="A837" i="2"/>
  <c r="AC836" i="2"/>
  <c r="O836" i="2"/>
  <c r="L836" i="2"/>
  <c r="B836" i="2"/>
  <c r="P836" i="2" s="1"/>
  <c r="A836" i="2"/>
  <c r="AC835" i="2"/>
  <c r="O835" i="2"/>
  <c r="L835" i="2"/>
  <c r="B835" i="2"/>
  <c r="Q835" i="2" s="1"/>
  <c r="A835" i="2"/>
  <c r="AC834" i="2"/>
  <c r="O834" i="2"/>
  <c r="L834" i="2"/>
  <c r="B834" i="2"/>
  <c r="P834" i="2" s="1"/>
  <c r="A834" i="2"/>
  <c r="AC833" i="2"/>
  <c r="O833" i="2"/>
  <c r="L833" i="2"/>
  <c r="B833" i="2"/>
  <c r="Q833" i="2" s="1"/>
  <c r="A833" i="2"/>
  <c r="AC832" i="2"/>
  <c r="O832" i="2"/>
  <c r="L832" i="2"/>
  <c r="B832" i="2"/>
  <c r="P832" i="2" s="1"/>
  <c r="A832" i="2"/>
  <c r="AC831" i="2"/>
  <c r="O831" i="2"/>
  <c r="L831" i="2"/>
  <c r="B831" i="2"/>
  <c r="Q831" i="2" s="1"/>
  <c r="A831" i="2"/>
  <c r="AC830" i="2"/>
  <c r="O830" i="2"/>
  <c r="L830" i="2"/>
  <c r="B830" i="2"/>
  <c r="A830" i="2"/>
  <c r="AC829" i="2"/>
  <c r="O829" i="2"/>
  <c r="L829" i="2"/>
  <c r="B829" i="2"/>
  <c r="Q829" i="2" s="1"/>
  <c r="A829" i="2"/>
  <c r="AC828" i="2"/>
  <c r="O828" i="2"/>
  <c r="L828" i="2"/>
  <c r="B828" i="2"/>
  <c r="Q828" i="2" s="1"/>
  <c r="A828" i="2"/>
  <c r="AC827" i="2"/>
  <c r="O827" i="2"/>
  <c r="L827" i="2"/>
  <c r="B827" i="2"/>
  <c r="Q827" i="2" s="1"/>
  <c r="A827" i="2"/>
  <c r="AC826" i="2"/>
  <c r="O826" i="2"/>
  <c r="L826" i="2"/>
  <c r="B826" i="2"/>
  <c r="P826" i="2" s="1"/>
  <c r="A826" i="2"/>
  <c r="AC825" i="2"/>
  <c r="O825" i="2"/>
  <c r="L825" i="2"/>
  <c r="B825" i="2"/>
  <c r="A825" i="2"/>
  <c r="AC824" i="2"/>
  <c r="O824" i="2"/>
  <c r="L824" i="2"/>
  <c r="B824" i="2"/>
  <c r="P824" i="2" s="1"/>
  <c r="A824" i="2"/>
  <c r="AC823" i="2"/>
  <c r="O823" i="2"/>
  <c r="L823" i="2"/>
  <c r="B823" i="2"/>
  <c r="A823" i="2"/>
  <c r="AC822" i="2"/>
  <c r="O822" i="2"/>
  <c r="L822" i="2"/>
  <c r="B822" i="2"/>
  <c r="Q822" i="2" s="1"/>
  <c r="A822" i="2"/>
  <c r="AC821" i="2"/>
  <c r="O821" i="2"/>
  <c r="L821" i="2"/>
  <c r="B821" i="2"/>
  <c r="P821" i="2" s="1"/>
  <c r="A821" i="2"/>
  <c r="AC820" i="2"/>
  <c r="O820" i="2"/>
  <c r="L820" i="2"/>
  <c r="B820" i="2"/>
  <c r="A820" i="2"/>
  <c r="AC819" i="2"/>
  <c r="O819" i="2"/>
  <c r="L819" i="2"/>
  <c r="B819" i="2"/>
  <c r="Q819" i="2" s="1"/>
  <c r="A819" i="2"/>
  <c r="AC818" i="2"/>
  <c r="O818" i="2"/>
  <c r="L818" i="2"/>
  <c r="B818" i="2"/>
  <c r="P818" i="2" s="1"/>
  <c r="A818" i="2"/>
  <c r="AC817" i="2"/>
  <c r="O817" i="2"/>
  <c r="L817" i="2"/>
  <c r="B817" i="2"/>
  <c r="Q817" i="2" s="1"/>
  <c r="A817" i="2"/>
  <c r="AC816" i="2"/>
  <c r="O816" i="2"/>
  <c r="L816" i="2"/>
  <c r="B816" i="2"/>
  <c r="Q816" i="2" s="1"/>
  <c r="A816" i="2"/>
  <c r="AC815" i="2"/>
  <c r="O815" i="2"/>
  <c r="L815" i="2"/>
  <c r="B815" i="2"/>
  <c r="Q815" i="2" s="1"/>
  <c r="A815" i="2"/>
  <c r="AC814" i="2"/>
  <c r="O814" i="2"/>
  <c r="L814" i="2"/>
  <c r="B814" i="2"/>
  <c r="Q814" i="2" s="1"/>
  <c r="A814" i="2"/>
  <c r="AC813" i="2"/>
  <c r="O813" i="2"/>
  <c r="L813" i="2"/>
  <c r="B813" i="2"/>
  <c r="Q813" i="2" s="1"/>
  <c r="A813" i="2"/>
  <c r="AC812" i="2"/>
  <c r="O812" i="2"/>
  <c r="L812" i="2"/>
  <c r="B812" i="2"/>
  <c r="A812" i="2"/>
  <c r="AC811" i="2"/>
  <c r="O811" i="2"/>
  <c r="L811" i="2"/>
  <c r="B811" i="2"/>
  <c r="Q811" i="2" s="1"/>
  <c r="A811" i="2"/>
  <c r="AC810" i="2"/>
  <c r="O810" i="2"/>
  <c r="L810" i="2"/>
  <c r="B810" i="2"/>
  <c r="P810" i="2" s="1"/>
  <c r="A810" i="2"/>
  <c r="AC809" i="2"/>
  <c r="O809" i="2"/>
  <c r="L809" i="2"/>
  <c r="B809" i="2"/>
  <c r="A809" i="2"/>
  <c r="AC808" i="2"/>
  <c r="O808" i="2"/>
  <c r="L808" i="2"/>
  <c r="B808" i="2"/>
  <c r="Q808" i="2" s="1"/>
  <c r="A808" i="2"/>
  <c r="AC807" i="2"/>
  <c r="O807" i="2"/>
  <c r="L807" i="2"/>
  <c r="B807" i="2"/>
  <c r="P807" i="2" s="1"/>
  <c r="A807" i="2"/>
  <c r="AC806" i="2"/>
  <c r="O806" i="2"/>
  <c r="L806" i="2"/>
  <c r="B806" i="2"/>
  <c r="P806" i="2" s="1"/>
  <c r="A806" i="2"/>
  <c r="AC805" i="2"/>
  <c r="O805" i="2"/>
  <c r="L805" i="2"/>
  <c r="B805" i="2"/>
  <c r="A805" i="2"/>
  <c r="AC804" i="2"/>
  <c r="O804" i="2"/>
  <c r="L804" i="2"/>
  <c r="B804" i="2"/>
  <c r="P804" i="2" s="1"/>
  <c r="A804" i="2"/>
  <c r="AC803" i="2"/>
  <c r="O803" i="2"/>
  <c r="L803" i="2"/>
  <c r="B803" i="2"/>
  <c r="Q803" i="2" s="1"/>
  <c r="A803" i="2"/>
  <c r="AC802" i="2"/>
  <c r="O802" i="2"/>
  <c r="L802" i="2"/>
  <c r="B802" i="2"/>
  <c r="A802" i="2"/>
  <c r="AC801" i="2"/>
  <c r="O801" i="2"/>
  <c r="L801" i="2"/>
  <c r="B801" i="2"/>
  <c r="Q801" i="2" s="1"/>
  <c r="A801" i="2"/>
  <c r="AC800" i="2"/>
  <c r="O800" i="2"/>
  <c r="L800" i="2"/>
  <c r="B800" i="2"/>
  <c r="P800" i="2" s="1"/>
  <c r="A800" i="2"/>
  <c r="AC799" i="2"/>
  <c r="O799" i="2"/>
  <c r="L799" i="2"/>
  <c r="B799" i="2"/>
  <c r="Q799" i="2" s="1"/>
  <c r="A799" i="2"/>
  <c r="AC798" i="2"/>
  <c r="O798" i="2"/>
  <c r="L798" i="2"/>
  <c r="B798" i="2"/>
  <c r="P798" i="2" s="1"/>
  <c r="A798" i="2"/>
  <c r="AC797" i="2"/>
  <c r="O797" i="2"/>
  <c r="L797" i="2"/>
  <c r="B797" i="2"/>
  <c r="A797" i="2"/>
  <c r="AC796" i="2"/>
  <c r="O796" i="2"/>
  <c r="L796" i="2"/>
  <c r="B796" i="2"/>
  <c r="Q796" i="2" s="1"/>
  <c r="A796" i="2"/>
  <c r="AC795" i="2"/>
  <c r="O795" i="2"/>
  <c r="L795" i="2"/>
  <c r="B795" i="2"/>
  <c r="Q795" i="2" s="1"/>
  <c r="A795" i="2"/>
  <c r="AC794" i="2"/>
  <c r="O794" i="2"/>
  <c r="L794" i="2"/>
  <c r="B794" i="2"/>
  <c r="P794" i="2" s="1"/>
  <c r="A794" i="2"/>
  <c r="AC793" i="2"/>
  <c r="O793" i="2"/>
  <c r="L793" i="2"/>
  <c r="B793" i="2"/>
  <c r="A793" i="2"/>
  <c r="AC792" i="2"/>
  <c r="O792" i="2"/>
  <c r="L792" i="2"/>
  <c r="B792" i="2"/>
  <c r="P792" i="2" s="1"/>
  <c r="A792" i="2"/>
  <c r="AC791" i="2"/>
  <c r="O791" i="2"/>
  <c r="L791" i="2"/>
  <c r="B791" i="2"/>
  <c r="Q791" i="2" s="1"/>
  <c r="A791" i="2"/>
  <c r="AC790" i="2"/>
  <c r="O790" i="2"/>
  <c r="L790" i="2"/>
  <c r="B790" i="2"/>
  <c r="Q790" i="2" s="1"/>
  <c r="A790" i="2"/>
  <c r="AC789" i="2"/>
  <c r="O789" i="2"/>
  <c r="L789" i="2"/>
  <c r="B789" i="2"/>
  <c r="P789" i="2" s="1"/>
  <c r="A789" i="2"/>
  <c r="AC788" i="2"/>
  <c r="O788" i="2"/>
  <c r="L788" i="2"/>
  <c r="B788" i="2"/>
  <c r="Q788" i="2" s="1"/>
  <c r="A788" i="2"/>
  <c r="AC787" i="2"/>
  <c r="O787" i="2"/>
  <c r="L787" i="2"/>
  <c r="B787" i="2"/>
  <c r="Q787" i="2" s="1"/>
  <c r="A787" i="2"/>
  <c r="AC786" i="2"/>
  <c r="O786" i="2"/>
  <c r="L786" i="2"/>
  <c r="B786" i="2"/>
  <c r="P786" i="2" s="1"/>
  <c r="A786" i="2"/>
  <c r="AC785" i="2"/>
  <c r="O785" i="2"/>
  <c r="L785" i="2"/>
  <c r="B785" i="2"/>
  <c r="P785" i="2" s="1"/>
  <c r="A785" i="2"/>
  <c r="AC784" i="2"/>
  <c r="O784" i="2"/>
  <c r="L784" i="2"/>
  <c r="B784" i="2"/>
  <c r="Q784" i="2" s="1"/>
  <c r="A784" i="2"/>
  <c r="AC783" i="2"/>
  <c r="O783" i="2"/>
  <c r="L783" i="2"/>
  <c r="B783" i="2"/>
  <c r="A783" i="2"/>
  <c r="AC782" i="2"/>
  <c r="O782" i="2"/>
  <c r="L782" i="2"/>
  <c r="B782" i="2"/>
  <c r="Q782" i="2" s="1"/>
  <c r="A782" i="2"/>
  <c r="AC781" i="2"/>
  <c r="O781" i="2"/>
  <c r="L781" i="2"/>
  <c r="B781" i="2"/>
  <c r="Q781" i="2" s="1"/>
  <c r="A781" i="2"/>
  <c r="AC780" i="2"/>
  <c r="O780" i="2"/>
  <c r="L780" i="2"/>
  <c r="B780" i="2"/>
  <c r="A780" i="2"/>
  <c r="AC779" i="2"/>
  <c r="O779" i="2"/>
  <c r="L779" i="2"/>
  <c r="B779" i="2"/>
  <c r="Q779" i="2" s="1"/>
  <c r="A779" i="2"/>
  <c r="AC778" i="2"/>
  <c r="O778" i="2"/>
  <c r="L778" i="2"/>
  <c r="B778" i="2"/>
  <c r="P778" i="2" s="1"/>
  <c r="A778" i="2"/>
  <c r="AC777" i="2"/>
  <c r="O777" i="2"/>
  <c r="L777" i="2"/>
  <c r="B777" i="2"/>
  <c r="Q777" i="2" s="1"/>
  <c r="A777" i="2"/>
  <c r="AC776" i="2"/>
  <c r="O776" i="2"/>
  <c r="L776" i="2"/>
  <c r="B776" i="2"/>
  <c r="A776" i="2"/>
  <c r="AC775" i="2"/>
  <c r="O775" i="2"/>
  <c r="L775" i="2"/>
  <c r="B775" i="2"/>
  <c r="Q775" i="2" s="1"/>
  <c r="A775" i="2"/>
  <c r="AC774" i="2"/>
  <c r="O774" i="2"/>
  <c r="L774" i="2"/>
  <c r="B774" i="2"/>
  <c r="P774" i="2" s="1"/>
  <c r="A774" i="2"/>
  <c r="AC773" i="2"/>
  <c r="O773" i="2"/>
  <c r="L773" i="2"/>
  <c r="B773" i="2"/>
  <c r="A773" i="2"/>
  <c r="AC772" i="2"/>
  <c r="O772" i="2"/>
  <c r="L772" i="2"/>
  <c r="B772" i="2"/>
  <c r="P772" i="2" s="1"/>
  <c r="A772" i="2"/>
  <c r="AC771" i="2"/>
  <c r="O771" i="2"/>
  <c r="L771" i="2"/>
  <c r="B771" i="2"/>
  <c r="Q771" i="2" s="1"/>
  <c r="A771" i="2"/>
  <c r="AC770" i="2"/>
  <c r="O770" i="2"/>
  <c r="L770" i="2"/>
  <c r="B770" i="2"/>
  <c r="P770" i="2" s="1"/>
  <c r="A770" i="2"/>
  <c r="AC769" i="2"/>
  <c r="O769" i="2"/>
  <c r="L769" i="2"/>
  <c r="B769" i="2"/>
  <c r="A769" i="2"/>
  <c r="AC768" i="2"/>
  <c r="O768" i="2"/>
  <c r="L768" i="2"/>
  <c r="B768" i="2"/>
  <c r="P768" i="2" s="1"/>
  <c r="A768" i="2"/>
  <c r="AC767" i="2"/>
  <c r="O767" i="2"/>
  <c r="L767" i="2"/>
  <c r="B767" i="2"/>
  <c r="P767" i="2" s="1"/>
  <c r="A767" i="2"/>
  <c r="AC766" i="2"/>
  <c r="O766" i="2"/>
  <c r="L766" i="2"/>
  <c r="B766" i="2"/>
  <c r="P766" i="2" s="1"/>
  <c r="A766" i="2"/>
  <c r="AC765" i="2"/>
  <c r="O765" i="2"/>
  <c r="L765" i="2"/>
  <c r="B765" i="2"/>
  <c r="A765" i="2"/>
  <c r="AC764" i="2"/>
  <c r="O764" i="2"/>
  <c r="L764" i="2"/>
  <c r="B764" i="2"/>
  <c r="Q764" i="2" s="1"/>
  <c r="A764" i="2"/>
  <c r="AC763" i="2"/>
  <c r="O763" i="2"/>
  <c r="L763" i="2"/>
  <c r="B763" i="2"/>
  <c r="Q763" i="2" s="1"/>
  <c r="A763" i="2"/>
  <c r="AC762" i="2"/>
  <c r="O762" i="2"/>
  <c r="L762" i="2"/>
  <c r="B762" i="2"/>
  <c r="P762" i="2" s="1"/>
  <c r="A762" i="2"/>
  <c r="AC761" i="2"/>
  <c r="O761" i="2"/>
  <c r="L761" i="2"/>
  <c r="B761" i="2"/>
  <c r="A761" i="2"/>
  <c r="AC760" i="2"/>
  <c r="O760" i="2"/>
  <c r="L760" i="2"/>
  <c r="B760" i="2"/>
  <c r="P760" i="2" s="1"/>
  <c r="A760" i="2"/>
  <c r="AC759" i="2"/>
  <c r="O759" i="2"/>
  <c r="L759" i="2"/>
  <c r="B759" i="2"/>
  <c r="Q759" i="2" s="1"/>
  <c r="A759" i="2"/>
  <c r="AC758" i="2"/>
  <c r="O758" i="2"/>
  <c r="L758" i="2"/>
  <c r="B758" i="2"/>
  <c r="Q758" i="2" s="1"/>
  <c r="A758" i="2"/>
  <c r="AC757" i="2"/>
  <c r="O757" i="2"/>
  <c r="L757" i="2"/>
  <c r="B757" i="2"/>
  <c r="Q757" i="2" s="1"/>
  <c r="A757" i="2"/>
  <c r="AC756" i="2"/>
  <c r="O756" i="2"/>
  <c r="L756" i="2"/>
  <c r="B756" i="2"/>
  <c r="Q756" i="2" s="1"/>
  <c r="A756" i="2"/>
  <c r="AC755" i="2"/>
  <c r="O755" i="2"/>
  <c r="L755" i="2"/>
  <c r="B755" i="2"/>
  <c r="Q755" i="2" s="1"/>
  <c r="A755" i="2"/>
  <c r="AC754" i="2"/>
  <c r="O754" i="2"/>
  <c r="L754" i="2"/>
  <c r="B754" i="2"/>
  <c r="P754" i="2" s="1"/>
  <c r="A754" i="2"/>
  <c r="AC753" i="2"/>
  <c r="O753" i="2"/>
  <c r="L753" i="2"/>
  <c r="B753" i="2"/>
  <c r="P753" i="2" s="1"/>
  <c r="A753" i="2"/>
  <c r="AC752" i="2"/>
  <c r="O752" i="2"/>
  <c r="L752" i="2"/>
  <c r="B752" i="2"/>
  <c r="Q752" i="2" s="1"/>
  <c r="A752" i="2"/>
  <c r="AC751" i="2"/>
  <c r="O751" i="2"/>
  <c r="L751" i="2"/>
  <c r="B751" i="2"/>
  <c r="A751" i="2"/>
  <c r="AC750" i="2"/>
  <c r="O750" i="2"/>
  <c r="L750" i="2"/>
  <c r="B750" i="2"/>
  <c r="A750" i="2"/>
  <c r="AC749" i="2"/>
  <c r="O749" i="2"/>
  <c r="L749" i="2"/>
  <c r="B749" i="2"/>
  <c r="Q749" i="2" s="1"/>
  <c r="A749" i="2"/>
  <c r="AC748" i="2"/>
  <c r="O748" i="2"/>
  <c r="L748" i="2"/>
  <c r="B748" i="2"/>
  <c r="A748" i="2"/>
  <c r="AC747" i="2"/>
  <c r="O747" i="2"/>
  <c r="L747" i="2"/>
  <c r="B747" i="2"/>
  <c r="Q747" i="2" s="1"/>
  <c r="A747" i="2"/>
  <c r="AC746" i="2"/>
  <c r="O746" i="2"/>
  <c r="L746" i="2"/>
  <c r="B746" i="2"/>
  <c r="P746" i="2" s="1"/>
  <c r="A746" i="2"/>
  <c r="AC745" i="2"/>
  <c r="O745" i="2"/>
  <c r="L745" i="2"/>
  <c r="B745" i="2"/>
  <c r="Q745" i="2" s="1"/>
  <c r="A745" i="2"/>
  <c r="AC744" i="2"/>
  <c r="O744" i="2"/>
  <c r="L744" i="2"/>
  <c r="B744" i="2"/>
  <c r="A744" i="2"/>
  <c r="AC743" i="2"/>
  <c r="O743" i="2"/>
  <c r="L743" i="2"/>
  <c r="B743" i="2"/>
  <c r="P743" i="2" s="1"/>
  <c r="A743" i="2"/>
  <c r="AC742" i="2"/>
  <c r="O742" i="2"/>
  <c r="L742" i="2"/>
  <c r="B742" i="2"/>
  <c r="P742" i="2" s="1"/>
  <c r="A742" i="2"/>
  <c r="AC741" i="2"/>
  <c r="O741" i="2"/>
  <c r="L741" i="2"/>
  <c r="B741" i="2"/>
  <c r="A741" i="2"/>
  <c r="AC740" i="2"/>
  <c r="O740" i="2"/>
  <c r="L740" i="2"/>
  <c r="B740" i="2"/>
  <c r="A740" i="2"/>
  <c r="AC739" i="2"/>
  <c r="O739" i="2"/>
  <c r="L739" i="2"/>
  <c r="B739" i="2"/>
  <c r="Q739" i="2" s="1"/>
  <c r="A739" i="2"/>
  <c r="AC738" i="2"/>
  <c r="O738" i="2"/>
  <c r="L738" i="2"/>
  <c r="B738" i="2"/>
  <c r="P738" i="2" s="1"/>
  <c r="A738" i="2"/>
  <c r="AC737" i="2"/>
  <c r="O737" i="2"/>
  <c r="L737" i="2"/>
  <c r="B737" i="2"/>
  <c r="A737" i="2"/>
  <c r="AC736" i="2"/>
  <c r="O736" i="2"/>
  <c r="L736" i="2"/>
  <c r="B736" i="2"/>
  <c r="P736" i="2" s="1"/>
  <c r="A736" i="2"/>
  <c r="AC735" i="2"/>
  <c r="O735" i="2"/>
  <c r="L735" i="2"/>
  <c r="B735" i="2"/>
  <c r="P735" i="2" s="1"/>
  <c r="A735" i="2"/>
  <c r="AC734" i="2"/>
  <c r="O734" i="2"/>
  <c r="L734" i="2"/>
  <c r="B734" i="2"/>
  <c r="P734" i="2" s="1"/>
  <c r="A734" i="2"/>
  <c r="AC733" i="2"/>
  <c r="O733" i="2"/>
  <c r="L733" i="2"/>
  <c r="B733" i="2"/>
  <c r="A733" i="2"/>
  <c r="AC732" i="2"/>
  <c r="O732" i="2"/>
  <c r="L732" i="2"/>
  <c r="B732" i="2"/>
  <c r="Q732" i="2" s="1"/>
  <c r="A732" i="2"/>
  <c r="AC731" i="2"/>
  <c r="O731" i="2"/>
  <c r="L731" i="2"/>
  <c r="B731" i="2"/>
  <c r="A731" i="2"/>
  <c r="AC730" i="2"/>
  <c r="O730" i="2"/>
  <c r="L730" i="2"/>
  <c r="B730" i="2"/>
  <c r="P730" i="2" s="1"/>
  <c r="A730" i="2"/>
  <c r="AC729" i="2"/>
  <c r="O729" i="2"/>
  <c r="L729" i="2"/>
  <c r="B729" i="2"/>
  <c r="A729" i="2"/>
  <c r="AC728" i="2"/>
  <c r="O728" i="2"/>
  <c r="L728" i="2"/>
  <c r="B728" i="2"/>
  <c r="P728" i="2" s="1"/>
  <c r="A728" i="2"/>
  <c r="AC727" i="2"/>
  <c r="O727" i="2"/>
  <c r="L727" i="2"/>
  <c r="B727" i="2"/>
  <c r="Q727" i="2" s="1"/>
  <c r="A727" i="2"/>
  <c r="AC726" i="2"/>
  <c r="O726" i="2"/>
  <c r="L726" i="2"/>
  <c r="B726" i="2"/>
  <c r="Q726" i="2" s="1"/>
  <c r="A726" i="2"/>
  <c r="AC725" i="2"/>
  <c r="O725" i="2"/>
  <c r="L725" i="2"/>
  <c r="B725" i="2"/>
  <c r="Q725" i="2" s="1"/>
  <c r="A725" i="2"/>
  <c r="AC724" i="2"/>
  <c r="O724" i="2"/>
  <c r="L724" i="2"/>
  <c r="B724" i="2"/>
  <c r="A724" i="2"/>
  <c r="AC723" i="2"/>
  <c r="O723" i="2"/>
  <c r="L723" i="2"/>
  <c r="B723" i="2"/>
  <c r="Q723" i="2" s="1"/>
  <c r="A723" i="2"/>
  <c r="AC722" i="2"/>
  <c r="O722" i="2"/>
  <c r="L722" i="2"/>
  <c r="B722" i="2"/>
  <c r="P722" i="2" s="1"/>
  <c r="A722" i="2"/>
  <c r="AC721" i="2"/>
  <c r="O721" i="2"/>
  <c r="L721" i="2"/>
  <c r="B721" i="2"/>
  <c r="P721" i="2" s="1"/>
  <c r="A721" i="2"/>
  <c r="AC720" i="2"/>
  <c r="O720" i="2"/>
  <c r="L720" i="2"/>
  <c r="B720" i="2"/>
  <c r="Q720" i="2" s="1"/>
  <c r="A720" i="2"/>
  <c r="AC719" i="2"/>
  <c r="O719" i="2"/>
  <c r="L719" i="2"/>
  <c r="B719" i="2"/>
  <c r="A719" i="2"/>
  <c r="AC718" i="2"/>
  <c r="O718" i="2"/>
  <c r="L718" i="2"/>
  <c r="B718" i="2"/>
  <c r="Q718" i="2" s="1"/>
  <c r="A718" i="2"/>
  <c r="AC717" i="2"/>
  <c r="O717" i="2"/>
  <c r="L717" i="2"/>
  <c r="B717" i="2"/>
  <c r="Q717" i="2" s="1"/>
  <c r="A717" i="2"/>
  <c r="AC716" i="2"/>
  <c r="O716" i="2"/>
  <c r="L716" i="2"/>
  <c r="B716" i="2"/>
  <c r="P716" i="2" s="1"/>
  <c r="A716" i="2"/>
  <c r="AC715" i="2"/>
  <c r="O715" i="2"/>
  <c r="L715" i="2"/>
  <c r="B715" i="2"/>
  <c r="Q715" i="2" s="1"/>
  <c r="A715" i="2"/>
  <c r="AC714" i="2"/>
  <c r="O714" i="2"/>
  <c r="L714" i="2"/>
  <c r="B714" i="2"/>
  <c r="P714" i="2" s="1"/>
  <c r="A714" i="2"/>
  <c r="AC713" i="2"/>
  <c r="O713" i="2"/>
  <c r="L713" i="2"/>
  <c r="B713" i="2"/>
  <c r="Q713" i="2" s="1"/>
  <c r="A713" i="2"/>
  <c r="AC712" i="2"/>
  <c r="O712" i="2"/>
  <c r="L712" i="2"/>
  <c r="B712" i="2"/>
  <c r="A712" i="2"/>
  <c r="AC711" i="2"/>
  <c r="O711" i="2"/>
  <c r="L711" i="2"/>
  <c r="B711" i="2"/>
  <c r="A711" i="2"/>
  <c r="AC710" i="2"/>
  <c r="O710" i="2"/>
  <c r="L710" i="2"/>
  <c r="B710" i="2"/>
  <c r="P710" i="2" s="1"/>
  <c r="A710" i="2"/>
  <c r="AC709" i="2"/>
  <c r="O709" i="2"/>
  <c r="L709" i="2"/>
  <c r="B709" i="2"/>
  <c r="A709" i="2"/>
  <c r="AC708" i="2"/>
  <c r="O708" i="2"/>
  <c r="L708" i="2"/>
  <c r="B708" i="2"/>
  <c r="A708" i="2"/>
  <c r="AC707" i="2"/>
  <c r="O707" i="2"/>
  <c r="L707" i="2"/>
  <c r="B707" i="2"/>
  <c r="Q707" i="2" s="1"/>
  <c r="A707" i="2"/>
  <c r="AC706" i="2"/>
  <c r="O706" i="2"/>
  <c r="L706" i="2"/>
  <c r="B706" i="2"/>
  <c r="P706" i="2" s="1"/>
  <c r="A706" i="2"/>
  <c r="AC705" i="2"/>
  <c r="O705" i="2"/>
  <c r="L705" i="2"/>
  <c r="B705" i="2"/>
  <c r="Q705" i="2" s="1"/>
  <c r="A705" i="2"/>
  <c r="AC704" i="2"/>
  <c r="O704" i="2"/>
  <c r="L704" i="2"/>
  <c r="B704" i="2"/>
  <c r="A704" i="2"/>
  <c r="AC703" i="2"/>
  <c r="O703" i="2"/>
  <c r="L703" i="2"/>
  <c r="B703" i="2"/>
  <c r="Q703" i="2" s="1"/>
  <c r="A703" i="2"/>
  <c r="AC702" i="2"/>
  <c r="O702" i="2"/>
  <c r="L702" i="2"/>
  <c r="B702" i="2"/>
  <c r="P702" i="2" s="1"/>
  <c r="A702" i="2"/>
  <c r="AC701" i="2"/>
  <c r="O701" i="2"/>
  <c r="L701" i="2"/>
  <c r="B701" i="2"/>
  <c r="Q701" i="2" s="1"/>
  <c r="A701" i="2"/>
  <c r="AC700" i="2"/>
  <c r="O700" i="2"/>
  <c r="L700" i="2"/>
  <c r="B700" i="2"/>
  <c r="Q700" i="2" s="1"/>
  <c r="A700" i="2"/>
  <c r="AC699" i="2"/>
  <c r="O699" i="2"/>
  <c r="L699" i="2"/>
  <c r="B699" i="2"/>
  <c r="Q699" i="2" s="1"/>
  <c r="A699" i="2"/>
  <c r="AC698" i="2"/>
  <c r="O698" i="2"/>
  <c r="L698" i="2"/>
  <c r="B698" i="2"/>
  <c r="P698" i="2" s="1"/>
  <c r="A698" i="2"/>
  <c r="AC697" i="2"/>
  <c r="O697" i="2"/>
  <c r="L697" i="2"/>
  <c r="B697" i="2"/>
  <c r="A697" i="2"/>
  <c r="AC696" i="2"/>
  <c r="O696" i="2"/>
  <c r="L696" i="2"/>
  <c r="B696" i="2"/>
  <c r="P696" i="2" s="1"/>
  <c r="A696" i="2"/>
  <c r="AC695" i="2"/>
  <c r="O695" i="2"/>
  <c r="L695" i="2"/>
  <c r="B695" i="2"/>
  <c r="P695" i="2" s="1"/>
  <c r="A695" i="2"/>
  <c r="AC694" i="2"/>
  <c r="O694" i="2"/>
  <c r="L694" i="2"/>
  <c r="B694" i="2"/>
  <c r="Q694" i="2" s="1"/>
  <c r="A694" i="2"/>
  <c r="AC693" i="2"/>
  <c r="O693" i="2"/>
  <c r="L693" i="2"/>
  <c r="B693" i="2"/>
  <c r="A693" i="2"/>
  <c r="AC692" i="2"/>
  <c r="O692" i="2"/>
  <c r="L692" i="2"/>
  <c r="B692" i="2"/>
  <c r="Q692" i="2" s="1"/>
  <c r="A692" i="2"/>
  <c r="AC691" i="2"/>
  <c r="O691" i="2"/>
  <c r="L691" i="2"/>
  <c r="B691" i="2"/>
  <c r="Q691" i="2" s="1"/>
  <c r="A691" i="2"/>
  <c r="AC690" i="2"/>
  <c r="O690" i="2"/>
  <c r="L690" i="2"/>
  <c r="B690" i="2"/>
  <c r="P690" i="2" s="1"/>
  <c r="A690" i="2"/>
  <c r="AC689" i="2"/>
  <c r="O689" i="2"/>
  <c r="L689" i="2"/>
  <c r="B689" i="2"/>
  <c r="A689" i="2"/>
  <c r="AC688" i="2"/>
  <c r="O688" i="2"/>
  <c r="L688" i="2"/>
  <c r="B688" i="2"/>
  <c r="Q688" i="2" s="1"/>
  <c r="A688" i="2"/>
  <c r="AC687" i="2"/>
  <c r="O687" i="2"/>
  <c r="L687" i="2"/>
  <c r="B687" i="2"/>
  <c r="Q687" i="2" s="1"/>
  <c r="A687" i="2"/>
  <c r="AC686" i="2"/>
  <c r="O686" i="2"/>
  <c r="L686" i="2"/>
  <c r="B686" i="2"/>
  <c r="A686" i="2"/>
  <c r="AC685" i="2"/>
  <c r="O685" i="2"/>
  <c r="L685" i="2"/>
  <c r="B685" i="2"/>
  <c r="Q685" i="2" s="1"/>
  <c r="A685" i="2"/>
  <c r="AC684" i="2"/>
  <c r="O684" i="2"/>
  <c r="L684" i="2"/>
  <c r="B684" i="2"/>
  <c r="P684" i="2" s="1"/>
  <c r="A684" i="2"/>
  <c r="AC683" i="2"/>
  <c r="O683" i="2"/>
  <c r="L683" i="2"/>
  <c r="B683" i="2"/>
  <c r="Q683" i="2" s="1"/>
  <c r="A683" i="2"/>
  <c r="AC682" i="2"/>
  <c r="O682" i="2"/>
  <c r="L682" i="2"/>
  <c r="B682" i="2"/>
  <c r="P682" i="2" s="1"/>
  <c r="A682" i="2"/>
  <c r="AC681" i="2"/>
  <c r="P681" i="2"/>
  <c r="O681" i="2"/>
  <c r="L681" i="2"/>
  <c r="B681" i="2"/>
  <c r="Q681" i="2" s="1"/>
  <c r="A681" i="2"/>
  <c r="AC680" i="2"/>
  <c r="O680" i="2"/>
  <c r="L680" i="2"/>
  <c r="B680" i="2"/>
  <c r="Q680" i="2" s="1"/>
  <c r="A680" i="2"/>
  <c r="AC679" i="2"/>
  <c r="O679" i="2"/>
  <c r="L679" i="2"/>
  <c r="B679" i="2"/>
  <c r="Q679" i="2" s="1"/>
  <c r="A679" i="2"/>
  <c r="AC678" i="2"/>
  <c r="O678" i="2"/>
  <c r="L678" i="2"/>
  <c r="B678" i="2"/>
  <c r="A678" i="2"/>
  <c r="AC677" i="2"/>
  <c r="O677" i="2"/>
  <c r="L677" i="2"/>
  <c r="B677" i="2"/>
  <c r="A677" i="2"/>
  <c r="AC676" i="2"/>
  <c r="O676" i="2"/>
  <c r="L676" i="2"/>
  <c r="B676" i="2"/>
  <c r="P676" i="2" s="1"/>
  <c r="A676" i="2"/>
  <c r="AC675" i="2"/>
  <c r="O675" i="2"/>
  <c r="L675" i="2"/>
  <c r="B675" i="2"/>
  <c r="Q675" i="2" s="1"/>
  <c r="A675" i="2"/>
  <c r="AC674" i="2"/>
  <c r="O674" i="2"/>
  <c r="L674" i="2"/>
  <c r="B674" i="2"/>
  <c r="P674" i="2" s="1"/>
  <c r="A674" i="2"/>
  <c r="AC673" i="2"/>
  <c r="O673" i="2"/>
  <c r="L673" i="2"/>
  <c r="B673" i="2"/>
  <c r="Q673" i="2" s="1"/>
  <c r="A673" i="2"/>
  <c r="AC672" i="2"/>
  <c r="O672" i="2"/>
  <c r="L672" i="2"/>
  <c r="B672" i="2"/>
  <c r="P672" i="2" s="1"/>
  <c r="A672" i="2"/>
  <c r="AC671" i="2"/>
  <c r="O671" i="2"/>
  <c r="L671" i="2"/>
  <c r="B671" i="2"/>
  <c r="A671" i="2"/>
  <c r="AC670" i="2"/>
  <c r="O670" i="2"/>
  <c r="L670" i="2"/>
  <c r="B670" i="2"/>
  <c r="P670" i="2" s="1"/>
  <c r="A670" i="2"/>
  <c r="AC669" i="2"/>
  <c r="O669" i="2"/>
  <c r="L669" i="2"/>
  <c r="B669" i="2"/>
  <c r="Q669" i="2" s="1"/>
  <c r="A669" i="2"/>
  <c r="AC668" i="2"/>
  <c r="O668" i="2"/>
  <c r="L668" i="2"/>
  <c r="B668" i="2"/>
  <c r="Q668" i="2" s="1"/>
  <c r="A668" i="2"/>
  <c r="AC667" i="2"/>
  <c r="O667" i="2"/>
  <c r="L667" i="2"/>
  <c r="B667" i="2"/>
  <c r="A667" i="2"/>
  <c r="AC666" i="2"/>
  <c r="O666" i="2"/>
  <c r="L666" i="2"/>
  <c r="B666" i="2"/>
  <c r="P666" i="2" s="1"/>
  <c r="A666" i="2"/>
  <c r="AC665" i="2"/>
  <c r="O665" i="2"/>
  <c r="L665" i="2"/>
  <c r="B665" i="2"/>
  <c r="A665" i="2"/>
  <c r="AC664" i="2"/>
  <c r="O664" i="2"/>
  <c r="L664" i="2"/>
  <c r="B664" i="2"/>
  <c r="P664" i="2" s="1"/>
  <c r="A664" i="2"/>
  <c r="AC663" i="2"/>
  <c r="O663" i="2"/>
  <c r="L663" i="2"/>
  <c r="B663" i="2"/>
  <c r="Q663" i="2" s="1"/>
  <c r="A663" i="2"/>
  <c r="AC662" i="2"/>
  <c r="O662" i="2"/>
  <c r="L662" i="2"/>
  <c r="B662" i="2"/>
  <c r="Q662" i="2" s="1"/>
  <c r="A662" i="2"/>
  <c r="AC661" i="2"/>
  <c r="O661" i="2"/>
  <c r="L661" i="2"/>
  <c r="B661" i="2"/>
  <c r="Q661" i="2" s="1"/>
  <c r="A661" i="2"/>
  <c r="AC660" i="2"/>
  <c r="O660" i="2"/>
  <c r="L660" i="2"/>
  <c r="B660" i="2"/>
  <c r="A660" i="2"/>
  <c r="AC659" i="2"/>
  <c r="O659" i="2"/>
  <c r="L659" i="2"/>
  <c r="B659" i="2"/>
  <c r="Q659" i="2" s="1"/>
  <c r="A659" i="2"/>
  <c r="AC658" i="2"/>
  <c r="O658" i="2"/>
  <c r="L658" i="2"/>
  <c r="B658" i="2"/>
  <c r="P658" i="2" s="1"/>
  <c r="A658" i="2"/>
  <c r="AC657" i="2"/>
  <c r="O657" i="2"/>
  <c r="L657" i="2"/>
  <c r="B657" i="2"/>
  <c r="A657" i="2"/>
  <c r="AC656" i="2"/>
  <c r="O656" i="2"/>
  <c r="L656" i="2"/>
  <c r="B656" i="2"/>
  <c r="Q656" i="2" s="1"/>
  <c r="A656" i="2"/>
  <c r="AC655" i="2"/>
  <c r="O655" i="2"/>
  <c r="L655" i="2"/>
  <c r="B655" i="2"/>
  <c r="Q655" i="2" s="1"/>
  <c r="A655" i="2"/>
  <c r="AC654" i="2"/>
  <c r="O654" i="2"/>
  <c r="L654" i="2"/>
  <c r="B654" i="2"/>
  <c r="Q654" i="2" s="1"/>
  <c r="A654" i="2"/>
  <c r="AC653" i="2"/>
  <c r="O653" i="2"/>
  <c r="L653" i="2"/>
  <c r="B653" i="2"/>
  <c r="A653" i="2"/>
  <c r="AC652" i="2"/>
  <c r="O652" i="2"/>
  <c r="L652" i="2"/>
  <c r="B652" i="2"/>
  <c r="P652" i="2" s="1"/>
  <c r="A652" i="2"/>
  <c r="AC651" i="2"/>
  <c r="O651" i="2"/>
  <c r="L651" i="2"/>
  <c r="B651" i="2"/>
  <c r="Q651" i="2" s="1"/>
  <c r="A651" i="2"/>
  <c r="AC650" i="2"/>
  <c r="O650" i="2"/>
  <c r="L650" i="2"/>
  <c r="B650" i="2"/>
  <c r="P650" i="2" s="1"/>
  <c r="A650" i="2"/>
  <c r="AC649" i="2"/>
  <c r="O649" i="2"/>
  <c r="L649" i="2"/>
  <c r="B649" i="2"/>
  <c r="P649" i="2" s="1"/>
  <c r="A649" i="2"/>
  <c r="AC648" i="2"/>
  <c r="O648" i="2"/>
  <c r="L648" i="2"/>
  <c r="B648" i="2"/>
  <c r="Q648" i="2" s="1"/>
  <c r="A648" i="2"/>
  <c r="AC647" i="2"/>
  <c r="O647" i="2"/>
  <c r="L647" i="2"/>
  <c r="B647" i="2"/>
  <c r="Q647" i="2" s="1"/>
  <c r="A647" i="2"/>
  <c r="AC646" i="2"/>
  <c r="O646" i="2"/>
  <c r="L646" i="2"/>
  <c r="B646" i="2"/>
  <c r="P646" i="2" s="1"/>
  <c r="A646" i="2"/>
  <c r="AC645" i="2"/>
  <c r="O645" i="2"/>
  <c r="L645" i="2"/>
  <c r="B645" i="2"/>
  <c r="A645" i="2"/>
  <c r="AC644" i="2"/>
  <c r="O644" i="2"/>
  <c r="L644" i="2"/>
  <c r="B644" i="2"/>
  <c r="P644" i="2" s="1"/>
  <c r="A644" i="2"/>
  <c r="AC643" i="2"/>
  <c r="O643" i="2"/>
  <c r="L643" i="2"/>
  <c r="B643" i="2"/>
  <c r="Q643" i="2" s="1"/>
  <c r="A643" i="2"/>
  <c r="AC642" i="2"/>
  <c r="O642" i="2"/>
  <c r="L642" i="2"/>
  <c r="B642" i="2"/>
  <c r="A642" i="2"/>
  <c r="AC641" i="2"/>
  <c r="O641" i="2"/>
  <c r="L641" i="2"/>
  <c r="B641" i="2"/>
  <c r="Q641" i="2" s="1"/>
  <c r="A641" i="2"/>
  <c r="AC640" i="2"/>
  <c r="O640" i="2"/>
  <c r="L640" i="2"/>
  <c r="B640" i="2"/>
  <c r="P640" i="2" s="1"/>
  <c r="A640" i="2"/>
  <c r="AC639" i="2"/>
  <c r="O639" i="2"/>
  <c r="L639" i="2"/>
  <c r="B639" i="2"/>
  <c r="Q639" i="2" s="1"/>
  <c r="A639" i="2"/>
  <c r="AC638" i="2"/>
  <c r="O638" i="2"/>
  <c r="L638" i="2"/>
  <c r="B638" i="2"/>
  <c r="A638" i="2"/>
  <c r="AC637" i="2"/>
  <c r="O637" i="2"/>
  <c r="L637" i="2"/>
  <c r="B637" i="2"/>
  <c r="Q637" i="2" s="1"/>
  <c r="A637" i="2"/>
  <c r="AC636" i="2"/>
  <c r="O636" i="2"/>
  <c r="L636" i="2"/>
  <c r="B636" i="2"/>
  <c r="Q636" i="2" s="1"/>
  <c r="A636" i="2"/>
  <c r="AC635" i="2"/>
  <c r="O635" i="2"/>
  <c r="L635" i="2"/>
  <c r="B635" i="2"/>
  <c r="Q635" i="2" s="1"/>
  <c r="A635" i="2"/>
  <c r="AC634" i="2"/>
  <c r="O634" i="2"/>
  <c r="L634" i="2"/>
  <c r="B634" i="2"/>
  <c r="P634" i="2" s="1"/>
  <c r="A634" i="2"/>
  <c r="AC633" i="2"/>
  <c r="O633" i="2"/>
  <c r="L633" i="2"/>
  <c r="B633" i="2"/>
  <c r="A633" i="2"/>
  <c r="AC632" i="2"/>
  <c r="O632" i="2"/>
  <c r="L632" i="2"/>
  <c r="B632" i="2"/>
  <c r="P632" i="2" s="1"/>
  <c r="A632" i="2"/>
  <c r="AC631" i="2"/>
  <c r="O631" i="2"/>
  <c r="L631" i="2"/>
  <c r="B631" i="2"/>
  <c r="A631" i="2"/>
  <c r="AC630" i="2"/>
  <c r="O630" i="2"/>
  <c r="L630" i="2"/>
  <c r="B630" i="2"/>
  <c r="Q630" i="2" s="1"/>
  <c r="A630" i="2"/>
  <c r="AC629" i="2"/>
  <c r="O629" i="2"/>
  <c r="L629" i="2"/>
  <c r="B629" i="2"/>
  <c r="P629" i="2" s="1"/>
  <c r="A629" i="2"/>
  <c r="AC628" i="2"/>
  <c r="O628" i="2"/>
  <c r="L628" i="2"/>
  <c r="B628" i="2"/>
  <c r="Q628" i="2" s="1"/>
  <c r="A628" i="2"/>
  <c r="AC627" i="2"/>
  <c r="O627" i="2"/>
  <c r="L627" i="2"/>
  <c r="B627" i="2"/>
  <c r="A627" i="2"/>
  <c r="AC626" i="2"/>
  <c r="O626" i="2"/>
  <c r="L626" i="2"/>
  <c r="B626" i="2"/>
  <c r="P626" i="2" s="1"/>
  <c r="A626" i="2"/>
  <c r="AC625" i="2"/>
  <c r="O625" i="2"/>
  <c r="L625" i="2"/>
  <c r="B625" i="2"/>
  <c r="A625" i="2"/>
  <c r="AC624" i="2"/>
  <c r="O624" i="2"/>
  <c r="L624" i="2"/>
  <c r="B624" i="2"/>
  <c r="P624" i="2" s="1"/>
  <c r="A624" i="2"/>
  <c r="AC623" i="2"/>
  <c r="O623" i="2"/>
  <c r="L623" i="2"/>
  <c r="B623" i="2"/>
  <c r="A623" i="2"/>
  <c r="AC622" i="2"/>
  <c r="O622" i="2"/>
  <c r="L622" i="2"/>
  <c r="B622" i="2"/>
  <c r="Q622" i="2" s="1"/>
  <c r="A622" i="2"/>
  <c r="AC621" i="2"/>
  <c r="O621" i="2"/>
  <c r="L621" i="2"/>
  <c r="B621" i="2"/>
  <c r="P621" i="2" s="1"/>
  <c r="A621" i="2"/>
  <c r="AC620" i="2"/>
  <c r="O620" i="2"/>
  <c r="L620" i="2"/>
  <c r="B620" i="2"/>
  <c r="Q620" i="2" s="1"/>
  <c r="A620" i="2"/>
  <c r="AC619" i="2"/>
  <c r="O619" i="2"/>
  <c r="L619" i="2"/>
  <c r="B619" i="2"/>
  <c r="A619" i="2"/>
  <c r="AC618" i="2"/>
  <c r="O618" i="2"/>
  <c r="L618" i="2"/>
  <c r="B618" i="2"/>
  <c r="P618" i="2" s="1"/>
  <c r="A618" i="2"/>
  <c r="AC617" i="2"/>
  <c r="O617" i="2"/>
  <c r="L617" i="2"/>
  <c r="B617" i="2"/>
  <c r="A617" i="2"/>
  <c r="AC616" i="2"/>
  <c r="O616" i="2"/>
  <c r="L616" i="2"/>
  <c r="B616" i="2"/>
  <c r="P616" i="2" s="1"/>
  <c r="A616" i="2"/>
  <c r="AC615" i="2"/>
  <c r="O615" i="2"/>
  <c r="L615" i="2"/>
  <c r="B615" i="2"/>
  <c r="A615" i="2"/>
  <c r="AC614" i="2"/>
  <c r="O614" i="2"/>
  <c r="L614" i="2"/>
  <c r="B614" i="2"/>
  <c r="Q614" i="2" s="1"/>
  <c r="A614" i="2"/>
  <c r="AC613" i="2"/>
  <c r="O613" i="2"/>
  <c r="L613" i="2"/>
  <c r="B613" i="2"/>
  <c r="P613" i="2" s="1"/>
  <c r="A613" i="2"/>
  <c r="AC612" i="2"/>
  <c r="O612" i="2"/>
  <c r="L612" i="2"/>
  <c r="B612" i="2"/>
  <c r="Q612" i="2" s="1"/>
  <c r="A612" i="2"/>
  <c r="AC611" i="2"/>
  <c r="O611" i="2"/>
  <c r="L611" i="2"/>
  <c r="B611" i="2"/>
  <c r="A611" i="2"/>
  <c r="AC610" i="2"/>
  <c r="O610" i="2"/>
  <c r="L610" i="2"/>
  <c r="B610" i="2"/>
  <c r="P610" i="2" s="1"/>
  <c r="A610" i="2"/>
  <c r="AC609" i="2"/>
  <c r="O609" i="2"/>
  <c r="L609" i="2"/>
  <c r="B609" i="2"/>
  <c r="A609" i="2"/>
  <c r="AC608" i="2"/>
  <c r="O608" i="2"/>
  <c r="L608" i="2"/>
  <c r="B608" i="2"/>
  <c r="P608" i="2" s="1"/>
  <c r="A608" i="2"/>
  <c r="AC607" i="2"/>
  <c r="O607" i="2"/>
  <c r="L607" i="2"/>
  <c r="B607" i="2"/>
  <c r="A607" i="2"/>
  <c r="AC606" i="2"/>
  <c r="O606" i="2"/>
  <c r="L606" i="2"/>
  <c r="B606" i="2"/>
  <c r="Q606" i="2" s="1"/>
  <c r="A606" i="2"/>
  <c r="AC605" i="2"/>
  <c r="O605" i="2"/>
  <c r="L605" i="2"/>
  <c r="B605" i="2"/>
  <c r="P605" i="2" s="1"/>
  <c r="A605" i="2"/>
  <c r="AC604" i="2"/>
  <c r="O604" i="2"/>
  <c r="L604" i="2"/>
  <c r="B604" i="2"/>
  <c r="Q604" i="2" s="1"/>
  <c r="A604" i="2"/>
  <c r="AC603" i="2"/>
  <c r="O603" i="2"/>
  <c r="L603" i="2"/>
  <c r="B603" i="2"/>
  <c r="A603" i="2"/>
  <c r="AC602" i="2"/>
  <c r="O602" i="2"/>
  <c r="L602" i="2"/>
  <c r="B602" i="2"/>
  <c r="P602" i="2" s="1"/>
  <c r="A602" i="2"/>
  <c r="AC601" i="2"/>
  <c r="O601" i="2"/>
  <c r="L601" i="2"/>
  <c r="B601" i="2"/>
  <c r="A601" i="2"/>
  <c r="AC600" i="2"/>
  <c r="O600" i="2"/>
  <c r="L600" i="2"/>
  <c r="B600" i="2"/>
  <c r="P600" i="2" s="1"/>
  <c r="A600" i="2"/>
  <c r="AC599" i="2"/>
  <c r="O599" i="2"/>
  <c r="L599" i="2"/>
  <c r="B599" i="2"/>
  <c r="A599" i="2"/>
  <c r="AC598" i="2"/>
  <c r="O598" i="2"/>
  <c r="L598" i="2"/>
  <c r="B598" i="2"/>
  <c r="Q598" i="2" s="1"/>
  <c r="A598" i="2"/>
  <c r="AC597" i="2"/>
  <c r="O597" i="2"/>
  <c r="L597" i="2"/>
  <c r="B597" i="2"/>
  <c r="P597" i="2" s="1"/>
  <c r="A597" i="2"/>
  <c r="AC596" i="2"/>
  <c r="O596" i="2"/>
  <c r="L596" i="2"/>
  <c r="B596" i="2"/>
  <c r="Q596" i="2" s="1"/>
  <c r="A596" i="2"/>
  <c r="AC595" i="2"/>
  <c r="O595" i="2"/>
  <c r="L595" i="2"/>
  <c r="B595" i="2"/>
  <c r="A595" i="2"/>
  <c r="AC594" i="2"/>
  <c r="O594" i="2"/>
  <c r="L594" i="2"/>
  <c r="B594" i="2"/>
  <c r="P594" i="2" s="1"/>
  <c r="A594" i="2"/>
  <c r="AC593" i="2"/>
  <c r="O593" i="2"/>
  <c r="L593" i="2"/>
  <c r="B593" i="2"/>
  <c r="A593" i="2"/>
  <c r="AC592" i="2"/>
  <c r="O592" i="2"/>
  <c r="L592" i="2"/>
  <c r="B592" i="2"/>
  <c r="P592" i="2" s="1"/>
  <c r="A592" i="2"/>
  <c r="AC591" i="2"/>
  <c r="O591" i="2"/>
  <c r="L591" i="2"/>
  <c r="B591" i="2"/>
  <c r="A591" i="2"/>
  <c r="AC590" i="2"/>
  <c r="O590" i="2"/>
  <c r="L590" i="2"/>
  <c r="B590" i="2"/>
  <c r="A590" i="2"/>
  <c r="AC589" i="2"/>
  <c r="O589" i="2"/>
  <c r="L589" i="2"/>
  <c r="B589" i="2"/>
  <c r="P589" i="2" s="1"/>
  <c r="A589" i="2"/>
  <c r="AC588" i="2"/>
  <c r="O588" i="2"/>
  <c r="L588" i="2"/>
  <c r="B588" i="2"/>
  <c r="Q588" i="2" s="1"/>
  <c r="A588" i="2"/>
  <c r="AC587" i="2"/>
  <c r="O587" i="2"/>
  <c r="L587" i="2"/>
  <c r="B587" i="2"/>
  <c r="A587" i="2"/>
  <c r="AC586" i="2"/>
  <c r="O586" i="2"/>
  <c r="L586" i="2"/>
  <c r="B586" i="2"/>
  <c r="P586" i="2" s="1"/>
  <c r="A586" i="2"/>
  <c r="AC585" i="2"/>
  <c r="O585" i="2"/>
  <c r="L585" i="2"/>
  <c r="B585" i="2"/>
  <c r="Q585" i="2" s="1"/>
  <c r="A585" i="2"/>
  <c r="AC584" i="2"/>
  <c r="O584" i="2"/>
  <c r="L584" i="2"/>
  <c r="B584" i="2"/>
  <c r="P584" i="2" s="1"/>
  <c r="A584" i="2"/>
  <c r="AC583" i="2"/>
  <c r="O583" i="2"/>
  <c r="L583" i="2"/>
  <c r="B583" i="2"/>
  <c r="Q583" i="2" s="1"/>
  <c r="A583" i="2"/>
  <c r="AC582" i="2"/>
  <c r="O582" i="2"/>
  <c r="L582" i="2"/>
  <c r="B582" i="2"/>
  <c r="A582" i="2"/>
  <c r="AC581" i="2"/>
  <c r="O581" i="2"/>
  <c r="L581" i="2"/>
  <c r="B581" i="2"/>
  <c r="Q581" i="2" s="1"/>
  <c r="A581" i="2"/>
  <c r="AC580" i="2"/>
  <c r="O580" i="2"/>
  <c r="L580" i="2"/>
  <c r="B580" i="2"/>
  <c r="Q580" i="2" s="1"/>
  <c r="A580" i="2"/>
  <c r="AC579" i="2"/>
  <c r="O579" i="2"/>
  <c r="L579" i="2"/>
  <c r="B579" i="2"/>
  <c r="A579" i="2"/>
  <c r="AC578" i="2"/>
  <c r="O578" i="2"/>
  <c r="L578" i="2"/>
  <c r="B578" i="2"/>
  <c r="P578" i="2" s="1"/>
  <c r="A578" i="2"/>
  <c r="AC577" i="2"/>
  <c r="O577" i="2"/>
  <c r="L577" i="2"/>
  <c r="B577" i="2"/>
  <c r="A577" i="2"/>
  <c r="AC576" i="2"/>
  <c r="O576" i="2"/>
  <c r="L576" i="2"/>
  <c r="B576" i="2"/>
  <c r="P576" i="2" s="1"/>
  <c r="A576" i="2"/>
  <c r="AC575" i="2"/>
  <c r="O575" i="2"/>
  <c r="L575" i="2"/>
  <c r="B575" i="2"/>
  <c r="A575" i="2"/>
  <c r="AC574" i="2"/>
  <c r="O574" i="2"/>
  <c r="L574" i="2"/>
  <c r="B574" i="2"/>
  <c r="A574" i="2"/>
  <c r="AC573" i="2"/>
  <c r="O573" i="2"/>
  <c r="L573" i="2"/>
  <c r="B573" i="2"/>
  <c r="P573" i="2" s="1"/>
  <c r="A573" i="2"/>
  <c r="AC572" i="2"/>
  <c r="O572" i="2"/>
  <c r="L572" i="2"/>
  <c r="B572" i="2"/>
  <c r="Q572" i="2" s="1"/>
  <c r="A572" i="2"/>
  <c r="AC571" i="2"/>
  <c r="O571" i="2"/>
  <c r="L571" i="2"/>
  <c r="B571" i="2"/>
  <c r="A571" i="2"/>
  <c r="AC570" i="2"/>
  <c r="O570" i="2"/>
  <c r="L570" i="2"/>
  <c r="B570" i="2"/>
  <c r="P570" i="2" s="1"/>
  <c r="A570" i="2"/>
  <c r="AC569" i="2"/>
  <c r="O569" i="2"/>
  <c r="L569" i="2"/>
  <c r="B569" i="2"/>
  <c r="A569" i="2"/>
  <c r="AC568" i="2"/>
  <c r="O568" i="2"/>
  <c r="L568" i="2"/>
  <c r="B568" i="2"/>
  <c r="P568" i="2" s="1"/>
  <c r="A568" i="2"/>
  <c r="AC567" i="2"/>
  <c r="O567" i="2"/>
  <c r="L567" i="2"/>
  <c r="B567" i="2"/>
  <c r="A567" i="2"/>
  <c r="AC566" i="2"/>
  <c r="O566" i="2"/>
  <c r="L566" i="2"/>
  <c r="B566" i="2"/>
  <c r="P566" i="2" s="1"/>
  <c r="A566" i="2"/>
  <c r="AC565" i="2"/>
  <c r="P565" i="2"/>
  <c r="O565" i="2"/>
  <c r="L565" i="2"/>
  <c r="B565" i="2"/>
  <c r="Q565" i="2" s="1"/>
  <c r="A565" i="2"/>
  <c r="AC564" i="2"/>
  <c r="O564" i="2"/>
  <c r="L564" i="2"/>
  <c r="B564" i="2"/>
  <c r="P564" i="2" s="1"/>
  <c r="A564" i="2"/>
  <c r="AC563" i="2"/>
  <c r="O563" i="2"/>
  <c r="L563" i="2"/>
  <c r="B563" i="2"/>
  <c r="Q563" i="2" s="1"/>
  <c r="A563" i="2"/>
  <c r="AC562" i="2"/>
  <c r="O562" i="2"/>
  <c r="L562" i="2"/>
  <c r="B562" i="2"/>
  <c r="P562" i="2" s="1"/>
  <c r="A562" i="2"/>
  <c r="AC561" i="2"/>
  <c r="O561" i="2"/>
  <c r="L561" i="2"/>
  <c r="B561" i="2"/>
  <c r="Q561" i="2" s="1"/>
  <c r="A561" i="2"/>
  <c r="AC560" i="2"/>
  <c r="O560" i="2"/>
  <c r="L560" i="2"/>
  <c r="B560" i="2"/>
  <c r="P560" i="2" s="1"/>
  <c r="A560" i="2"/>
  <c r="AC559" i="2"/>
  <c r="O559" i="2"/>
  <c r="L559" i="2"/>
  <c r="B559" i="2"/>
  <c r="Q559" i="2" s="1"/>
  <c r="A559" i="2"/>
  <c r="AC558" i="2"/>
  <c r="O558" i="2"/>
  <c r="L558" i="2"/>
  <c r="B558" i="2"/>
  <c r="A558" i="2"/>
  <c r="AC557" i="2"/>
  <c r="O557" i="2"/>
  <c r="L557" i="2"/>
  <c r="B557" i="2"/>
  <c r="Q557" i="2" s="1"/>
  <c r="A557" i="2"/>
  <c r="AC556" i="2"/>
  <c r="O556" i="2"/>
  <c r="L556" i="2"/>
  <c r="B556" i="2"/>
  <c r="Q556" i="2" s="1"/>
  <c r="A556" i="2"/>
  <c r="AC555" i="2"/>
  <c r="O555" i="2"/>
  <c r="L555" i="2"/>
  <c r="B555" i="2"/>
  <c r="A555" i="2"/>
  <c r="AC554" i="2"/>
  <c r="O554" i="2"/>
  <c r="L554" i="2"/>
  <c r="B554" i="2"/>
  <c r="A554" i="2"/>
  <c r="AC553" i="2"/>
  <c r="O553" i="2"/>
  <c r="L553" i="2"/>
  <c r="B553" i="2"/>
  <c r="P553" i="2" s="1"/>
  <c r="A553" i="2"/>
  <c r="AC552" i="2"/>
  <c r="O552" i="2"/>
  <c r="L552" i="2"/>
  <c r="B552" i="2"/>
  <c r="A552" i="2"/>
  <c r="AC551" i="2"/>
  <c r="O551" i="2"/>
  <c r="L551" i="2"/>
  <c r="B551" i="2"/>
  <c r="A551" i="2"/>
  <c r="AC550" i="2"/>
  <c r="O550" i="2"/>
  <c r="L550" i="2"/>
  <c r="B550" i="2"/>
  <c r="Q550" i="2" s="1"/>
  <c r="A550" i="2"/>
  <c r="AC549" i="2"/>
  <c r="O549" i="2"/>
  <c r="L549" i="2"/>
  <c r="B549" i="2"/>
  <c r="Q549" i="2" s="1"/>
  <c r="A549" i="2"/>
  <c r="AC548" i="2"/>
  <c r="O548" i="2"/>
  <c r="L548" i="2"/>
  <c r="B548" i="2"/>
  <c r="Q548" i="2" s="1"/>
  <c r="A548" i="2"/>
  <c r="AC547" i="2"/>
  <c r="O547" i="2"/>
  <c r="L547" i="2"/>
  <c r="B547" i="2"/>
  <c r="Q547" i="2" s="1"/>
  <c r="A547" i="2"/>
  <c r="AC546" i="2"/>
  <c r="O546" i="2"/>
  <c r="L546" i="2"/>
  <c r="B546" i="2"/>
  <c r="A546" i="2"/>
  <c r="AC545" i="2"/>
  <c r="O545" i="2"/>
  <c r="L545" i="2"/>
  <c r="B545" i="2"/>
  <c r="A545" i="2"/>
  <c r="AC544" i="2"/>
  <c r="O544" i="2"/>
  <c r="L544" i="2"/>
  <c r="B544" i="2"/>
  <c r="A544" i="2"/>
  <c r="AC543" i="2"/>
  <c r="O543" i="2"/>
  <c r="L543" i="2"/>
  <c r="B543" i="2"/>
  <c r="A543" i="2"/>
  <c r="AC542" i="2"/>
  <c r="O542" i="2"/>
  <c r="L542" i="2"/>
  <c r="B542" i="2"/>
  <c r="A542" i="2"/>
  <c r="AC541" i="2"/>
  <c r="O541" i="2"/>
  <c r="L541" i="2"/>
  <c r="B541" i="2"/>
  <c r="Q541" i="2" s="1"/>
  <c r="A541" i="2"/>
  <c r="AC540" i="2"/>
  <c r="O540" i="2"/>
  <c r="L540" i="2"/>
  <c r="B540" i="2"/>
  <c r="Q540" i="2" s="1"/>
  <c r="A540" i="2"/>
  <c r="AC539" i="2"/>
  <c r="O539" i="2"/>
  <c r="L539" i="2"/>
  <c r="B539" i="2"/>
  <c r="Q539" i="2" s="1"/>
  <c r="A539" i="2"/>
  <c r="AC538" i="2"/>
  <c r="O538" i="2"/>
  <c r="L538" i="2"/>
  <c r="B538" i="2"/>
  <c r="Q538" i="2" s="1"/>
  <c r="A538" i="2"/>
  <c r="AC537" i="2"/>
  <c r="O537" i="2"/>
  <c r="L537" i="2"/>
  <c r="B537" i="2"/>
  <c r="P537" i="2" s="1"/>
  <c r="A537" i="2"/>
  <c r="AC536" i="2"/>
  <c r="O536" i="2"/>
  <c r="L536" i="2"/>
  <c r="B536" i="2"/>
  <c r="A536" i="2"/>
  <c r="AC535" i="2"/>
  <c r="O535" i="2"/>
  <c r="L535" i="2"/>
  <c r="B535" i="2"/>
  <c r="A535" i="2"/>
  <c r="AC534" i="2"/>
  <c r="O534" i="2"/>
  <c r="L534" i="2"/>
  <c r="B534" i="2"/>
  <c r="A534" i="2"/>
  <c r="AC533" i="2"/>
  <c r="O533" i="2"/>
  <c r="L533" i="2"/>
  <c r="B533" i="2"/>
  <c r="Q533" i="2" s="1"/>
  <c r="A533" i="2"/>
  <c r="AC532" i="2"/>
  <c r="O532" i="2"/>
  <c r="L532" i="2"/>
  <c r="B532" i="2"/>
  <c r="P532" i="2" s="1"/>
  <c r="A532" i="2"/>
  <c r="AC531" i="2"/>
  <c r="O531" i="2"/>
  <c r="L531" i="2"/>
  <c r="B531" i="2"/>
  <c r="Q531" i="2" s="1"/>
  <c r="A531" i="2"/>
  <c r="AC530" i="2"/>
  <c r="O530" i="2"/>
  <c r="L530" i="2"/>
  <c r="B530" i="2"/>
  <c r="Q530" i="2" s="1"/>
  <c r="A530" i="2"/>
  <c r="AC529" i="2"/>
  <c r="O529" i="2"/>
  <c r="L529" i="2"/>
  <c r="B529" i="2"/>
  <c r="Q529" i="2" s="1"/>
  <c r="A529" i="2"/>
  <c r="AC528" i="2"/>
  <c r="O528" i="2"/>
  <c r="L528" i="2"/>
  <c r="B528" i="2"/>
  <c r="A528" i="2"/>
  <c r="AC527" i="2"/>
  <c r="O527" i="2"/>
  <c r="L527" i="2"/>
  <c r="B527" i="2"/>
  <c r="A527" i="2"/>
  <c r="AC526" i="2"/>
  <c r="O526" i="2"/>
  <c r="L526" i="2"/>
  <c r="B526" i="2"/>
  <c r="Q526" i="2" s="1"/>
  <c r="A526" i="2"/>
  <c r="AC525" i="2"/>
  <c r="O525" i="2"/>
  <c r="L525" i="2"/>
  <c r="B525" i="2"/>
  <c r="Q525" i="2" s="1"/>
  <c r="A525" i="2"/>
  <c r="AC524" i="2"/>
  <c r="O524" i="2"/>
  <c r="L524" i="2"/>
  <c r="B524" i="2"/>
  <c r="Q524" i="2" s="1"/>
  <c r="A524" i="2"/>
  <c r="AC523" i="2"/>
  <c r="O523" i="2"/>
  <c r="L523" i="2"/>
  <c r="B523" i="2"/>
  <c r="P523" i="2" s="1"/>
  <c r="A523" i="2"/>
  <c r="AC522" i="2"/>
  <c r="O522" i="2"/>
  <c r="L522" i="2"/>
  <c r="B522" i="2"/>
  <c r="P522" i="2" s="1"/>
  <c r="A522" i="2"/>
  <c r="AC521" i="2"/>
  <c r="O521" i="2"/>
  <c r="L521" i="2"/>
  <c r="B521" i="2"/>
  <c r="Q521" i="2" s="1"/>
  <c r="A521" i="2"/>
  <c r="AC520" i="2"/>
  <c r="O520" i="2"/>
  <c r="L520" i="2"/>
  <c r="B520" i="2"/>
  <c r="A520" i="2"/>
  <c r="AC519" i="2"/>
  <c r="O519" i="2"/>
  <c r="L519" i="2"/>
  <c r="B519" i="2"/>
  <c r="A519" i="2"/>
  <c r="AC518" i="2"/>
  <c r="O518" i="2"/>
  <c r="L518" i="2"/>
  <c r="B518" i="2"/>
  <c r="Q518" i="2" s="1"/>
  <c r="A518" i="2"/>
  <c r="AC517" i="2"/>
  <c r="O517" i="2"/>
  <c r="L517" i="2"/>
  <c r="B517" i="2"/>
  <c r="Q517" i="2" s="1"/>
  <c r="A517" i="2"/>
  <c r="AC516" i="2"/>
  <c r="O516" i="2"/>
  <c r="L516" i="2"/>
  <c r="B516" i="2"/>
  <c r="P516" i="2" s="1"/>
  <c r="A516" i="2"/>
  <c r="AC515" i="2"/>
  <c r="O515" i="2"/>
  <c r="L515" i="2"/>
  <c r="B515" i="2"/>
  <c r="P515" i="2" s="1"/>
  <c r="A515" i="2"/>
  <c r="AC514" i="2"/>
  <c r="O514" i="2"/>
  <c r="L514" i="2"/>
  <c r="B514" i="2"/>
  <c r="P514" i="2" s="1"/>
  <c r="A514" i="2"/>
  <c r="AC513" i="2"/>
  <c r="O513" i="2"/>
  <c r="L513" i="2"/>
  <c r="B513" i="2"/>
  <c r="Q513" i="2" s="1"/>
  <c r="A513" i="2"/>
  <c r="AC512" i="2"/>
  <c r="O512" i="2"/>
  <c r="L512" i="2"/>
  <c r="B512" i="2"/>
  <c r="A512" i="2"/>
  <c r="AC511" i="2"/>
  <c r="O511" i="2"/>
  <c r="L511" i="2"/>
  <c r="B511" i="2"/>
  <c r="A511" i="2"/>
  <c r="AC510" i="2"/>
  <c r="O510" i="2"/>
  <c r="L510" i="2"/>
  <c r="B510" i="2"/>
  <c r="Q510" i="2" s="1"/>
  <c r="A510" i="2"/>
  <c r="AC509" i="2"/>
  <c r="O509" i="2"/>
  <c r="L509" i="2"/>
  <c r="B509" i="2"/>
  <c r="Q509" i="2" s="1"/>
  <c r="A509" i="2"/>
  <c r="AC508" i="2"/>
  <c r="O508" i="2"/>
  <c r="L508" i="2"/>
  <c r="B508" i="2"/>
  <c r="Q508" i="2" s="1"/>
  <c r="A508" i="2"/>
  <c r="AC507" i="2"/>
  <c r="O507" i="2"/>
  <c r="L507" i="2"/>
  <c r="B507" i="2"/>
  <c r="P507" i="2" s="1"/>
  <c r="A507" i="2"/>
  <c r="AC506" i="2"/>
  <c r="O506" i="2"/>
  <c r="L506" i="2"/>
  <c r="B506" i="2"/>
  <c r="Q506" i="2" s="1"/>
  <c r="A506" i="2"/>
  <c r="AC505" i="2"/>
  <c r="O505" i="2"/>
  <c r="L505" i="2"/>
  <c r="B505" i="2"/>
  <c r="P505" i="2" s="1"/>
  <c r="A505" i="2"/>
  <c r="AC504" i="2"/>
  <c r="O504" i="2"/>
  <c r="L504" i="2"/>
  <c r="B504" i="2"/>
  <c r="A504" i="2"/>
  <c r="AC503" i="2"/>
  <c r="O503" i="2"/>
  <c r="L503" i="2"/>
  <c r="B503" i="2"/>
  <c r="A503" i="2"/>
  <c r="AC502" i="2"/>
  <c r="O502" i="2"/>
  <c r="L502" i="2"/>
  <c r="B502" i="2"/>
  <c r="A502" i="2"/>
  <c r="AC501" i="2"/>
  <c r="O501" i="2"/>
  <c r="L501" i="2"/>
  <c r="B501" i="2"/>
  <c r="Q501" i="2" s="1"/>
  <c r="A501" i="2"/>
  <c r="AC500" i="2"/>
  <c r="O500" i="2"/>
  <c r="L500" i="2"/>
  <c r="B500" i="2"/>
  <c r="P500" i="2" s="1"/>
  <c r="A500" i="2"/>
  <c r="AC499" i="2"/>
  <c r="O499" i="2"/>
  <c r="L499" i="2"/>
  <c r="B499" i="2"/>
  <c r="Q499" i="2" s="1"/>
  <c r="A499" i="2"/>
  <c r="AC498" i="2"/>
  <c r="O498" i="2"/>
  <c r="L498" i="2"/>
  <c r="B498" i="2"/>
  <c r="P498" i="2" s="1"/>
  <c r="A498" i="2"/>
  <c r="AC497" i="2"/>
  <c r="O497" i="2"/>
  <c r="L497" i="2"/>
  <c r="B497" i="2"/>
  <c r="Q497" i="2" s="1"/>
  <c r="A497" i="2"/>
  <c r="AC496" i="2"/>
  <c r="O496" i="2"/>
  <c r="L496" i="2"/>
  <c r="B496" i="2"/>
  <c r="A496" i="2"/>
  <c r="AC495" i="2"/>
  <c r="O495" i="2"/>
  <c r="L495" i="2"/>
  <c r="B495" i="2"/>
  <c r="A495" i="2"/>
  <c r="AC494" i="2"/>
  <c r="O494" i="2"/>
  <c r="L494" i="2"/>
  <c r="B494" i="2"/>
  <c r="Q494" i="2" s="1"/>
  <c r="A494" i="2"/>
  <c r="AC493" i="2"/>
  <c r="O493" i="2"/>
  <c r="L493" i="2"/>
  <c r="B493" i="2"/>
  <c r="Q493" i="2" s="1"/>
  <c r="A493" i="2"/>
  <c r="AC492" i="2"/>
  <c r="O492" i="2"/>
  <c r="L492" i="2"/>
  <c r="B492" i="2"/>
  <c r="Q492" i="2" s="1"/>
  <c r="A492" i="2"/>
  <c r="AC491" i="2"/>
  <c r="O491" i="2"/>
  <c r="L491" i="2"/>
  <c r="B491" i="2"/>
  <c r="P491" i="2" s="1"/>
  <c r="A491" i="2"/>
  <c r="AC490" i="2"/>
  <c r="O490" i="2"/>
  <c r="L490" i="2"/>
  <c r="B490" i="2"/>
  <c r="Q490" i="2" s="1"/>
  <c r="A490" i="2"/>
  <c r="AC489" i="2"/>
  <c r="O489" i="2"/>
  <c r="L489" i="2"/>
  <c r="B489" i="2"/>
  <c r="P489" i="2" s="1"/>
  <c r="A489" i="2"/>
  <c r="AC488" i="2"/>
  <c r="O488" i="2"/>
  <c r="L488" i="2"/>
  <c r="B488" i="2"/>
  <c r="A488" i="2"/>
  <c r="AC487" i="2"/>
  <c r="O487" i="2"/>
  <c r="L487" i="2"/>
  <c r="B487" i="2"/>
  <c r="A487" i="2"/>
  <c r="AC486" i="2"/>
  <c r="O486" i="2"/>
  <c r="L486" i="2"/>
  <c r="B486" i="2"/>
  <c r="Q486" i="2" s="1"/>
  <c r="A486" i="2"/>
  <c r="AC485" i="2"/>
  <c r="O485" i="2"/>
  <c r="L485" i="2"/>
  <c r="B485" i="2"/>
  <c r="Q485" i="2" s="1"/>
  <c r="A485" i="2"/>
  <c r="AC484" i="2"/>
  <c r="O484" i="2"/>
  <c r="L484" i="2"/>
  <c r="B484" i="2"/>
  <c r="Q484" i="2" s="1"/>
  <c r="A484" i="2"/>
  <c r="AC483" i="2"/>
  <c r="O483" i="2"/>
  <c r="L483" i="2"/>
  <c r="B483" i="2"/>
  <c r="Q483" i="2" s="1"/>
  <c r="A483" i="2"/>
  <c r="AC482" i="2"/>
  <c r="O482" i="2"/>
  <c r="L482" i="2"/>
  <c r="B482" i="2"/>
  <c r="P482" i="2" s="1"/>
  <c r="A482" i="2"/>
  <c r="AC481" i="2"/>
  <c r="O481" i="2"/>
  <c r="L481" i="2"/>
  <c r="B481" i="2"/>
  <c r="Q481" i="2" s="1"/>
  <c r="A481" i="2"/>
  <c r="AC480" i="2"/>
  <c r="O480" i="2"/>
  <c r="L480" i="2"/>
  <c r="B480" i="2"/>
  <c r="A480" i="2"/>
  <c r="AC479" i="2"/>
  <c r="O479" i="2"/>
  <c r="L479" i="2"/>
  <c r="B479" i="2"/>
  <c r="A479" i="2"/>
  <c r="AC478" i="2"/>
  <c r="O478" i="2"/>
  <c r="L478" i="2"/>
  <c r="B478" i="2"/>
  <c r="Q478" i="2" s="1"/>
  <c r="A478" i="2"/>
  <c r="AC477" i="2"/>
  <c r="O477" i="2"/>
  <c r="L477" i="2"/>
  <c r="B477" i="2"/>
  <c r="Q477" i="2" s="1"/>
  <c r="A477" i="2"/>
  <c r="AC476" i="2"/>
  <c r="O476" i="2"/>
  <c r="L476" i="2"/>
  <c r="B476" i="2"/>
  <c r="Q476" i="2" s="1"/>
  <c r="A476" i="2"/>
  <c r="AC475" i="2"/>
  <c r="O475" i="2"/>
  <c r="L475" i="2"/>
  <c r="B475" i="2"/>
  <c r="Q475" i="2" s="1"/>
  <c r="A475" i="2"/>
  <c r="AC474" i="2"/>
  <c r="O474" i="2"/>
  <c r="L474" i="2"/>
  <c r="B474" i="2"/>
  <c r="Q474" i="2" s="1"/>
  <c r="A474" i="2"/>
  <c r="AC473" i="2"/>
  <c r="O473" i="2"/>
  <c r="L473" i="2"/>
  <c r="B473" i="2"/>
  <c r="P473" i="2" s="1"/>
  <c r="A473" i="2"/>
  <c r="AC472" i="2"/>
  <c r="O472" i="2"/>
  <c r="L472" i="2"/>
  <c r="B472" i="2"/>
  <c r="A472" i="2"/>
  <c r="AC471" i="2"/>
  <c r="O471" i="2"/>
  <c r="L471" i="2"/>
  <c r="B471" i="2"/>
  <c r="A471" i="2"/>
  <c r="AC470" i="2"/>
  <c r="O470" i="2"/>
  <c r="L470" i="2"/>
  <c r="B470" i="2"/>
  <c r="A470" i="2"/>
  <c r="AC469" i="2"/>
  <c r="O469" i="2"/>
  <c r="L469" i="2"/>
  <c r="B469" i="2"/>
  <c r="Q469" i="2" s="1"/>
  <c r="A469" i="2"/>
  <c r="AC468" i="2"/>
  <c r="O468" i="2"/>
  <c r="L468" i="2"/>
  <c r="B468" i="2"/>
  <c r="P468" i="2" s="1"/>
  <c r="A468" i="2"/>
  <c r="AC467" i="2"/>
  <c r="O467" i="2"/>
  <c r="L467" i="2"/>
  <c r="B467" i="2"/>
  <c r="Q467" i="2" s="1"/>
  <c r="A467" i="2"/>
  <c r="AC466" i="2"/>
  <c r="O466" i="2"/>
  <c r="L466" i="2"/>
  <c r="B466" i="2"/>
  <c r="Q466" i="2" s="1"/>
  <c r="A466" i="2"/>
  <c r="AC465" i="2"/>
  <c r="O465" i="2"/>
  <c r="L465" i="2"/>
  <c r="B465" i="2"/>
  <c r="Q465" i="2" s="1"/>
  <c r="A465" i="2"/>
  <c r="AC464" i="2"/>
  <c r="O464" i="2"/>
  <c r="L464" i="2"/>
  <c r="B464" i="2"/>
  <c r="A464" i="2"/>
  <c r="AC463" i="2"/>
  <c r="O463" i="2"/>
  <c r="L463" i="2"/>
  <c r="B463" i="2"/>
  <c r="A463" i="2"/>
  <c r="AC462" i="2"/>
  <c r="O462" i="2"/>
  <c r="L462" i="2"/>
  <c r="B462" i="2"/>
  <c r="Q462" i="2" s="1"/>
  <c r="A462" i="2"/>
  <c r="AC461" i="2"/>
  <c r="O461" i="2"/>
  <c r="L461" i="2"/>
  <c r="B461" i="2"/>
  <c r="Q461" i="2" s="1"/>
  <c r="A461" i="2"/>
  <c r="AC460" i="2"/>
  <c r="O460" i="2"/>
  <c r="L460" i="2"/>
  <c r="B460" i="2"/>
  <c r="Q460" i="2" s="1"/>
  <c r="A460" i="2"/>
  <c r="AC459" i="2"/>
  <c r="O459" i="2"/>
  <c r="L459" i="2"/>
  <c r="B459" i="2"/>
  <c r="P459" i="2" s="1"/>
  <c r="A459" i="2"/>
  <c r="AC458" i="2"/>
  <c r="O458" i="2"/>
  <c r="L458" i="2"/>
  <c r="B458" i="2"/>
  <c r="P458" i="2" s="1"/>
  <c r="A458" i="2"/>
  <c r="AC457" i="2"/>
  <c r="O457" i="2"/>
  <c r="L457" i="2"/>
  <c r="B457" i="2"/>
  <c r="Q457" i="2" s="1"/>
  <c r="A457" i="2"/>
  <c r="AC456" i="2"/>
  <c r="O456" i="2"/>
  <c r="L456" i="2"/>
  <c r="B456" i="2"/>
  <c r="A456" i="2"/>
  <c r="AC455" i="2"/>
  <c r="O455" i="2"/>
  <c r="L455" i="2"/>
  <c r="B455" i="2"/>
  <c r="A455" i="2"/>
  <c r="AC454" i="2"/>
  <c r="O454" i="2"/>
  <c r="L454" i="2"/>
  <c r="B454" i="2"/>
  <c r="Q454" i="2" s="1"/>
  <c r="A454" i="2"/>
  <c r="AC453" i="2"/>
  <c r="O453" i="2"/>
  <c r="L453" i="2"/>
  <c r="B453" i="2"/>
  <c r="Q453" i="2" s="1"/>
  <c r="A453" i="2"/>
  <c r="AC452" i="2"/>
  <c r="O452" i="2"/>
  <c r="L452" i="2"/>
  <c r="B452" i="2"/>
  <c r="P452" i="2" s="1"/>
  <c r="A452" i="2"/>
  <c r="AC451" i="2"/>
  <c r="O451" i="2"/>
  <c r="L451" i="2"/>
  <c r="B451" i="2"/>
  <c r="P451" i="2" s="1"/>
  <c r="A451" i="2"/>
  <c r="AC450" i="2"/>
  <c r="O450" i="2"/>
  <c r="L450" i="2"/>
  <c r="B450" i="2"/>
  <c r="P450" i="2" s="1"/>
  <c r="A450" i="2"/>
  <c r="AC449" i="2"/>
  <c r="O449" i="2"/>
  <c r="L449" i="2"/>
  <c r="B449" i="2"/>
  <c r="Q449" i="2" s="1"/>
  <c r="A449" i="2"/>
  <c r="AC448" i="2"/>
  <c r="O448" i="2"/>
  <c r="L448" i="2"/>
  <c r="B448" i="2"/>
  <c r="A448" i="2"/>
  <c r="AC447" i="2"/>
  <c r="O447" i="2"/>
  <c r="L447" i="2"/>
  <c r="B447" i="2"/>
  <c r="A447" i="2"/>
  <c r="AC446" i="2"/>
  <c r="O446" i="2"/>
  <c r="L446" i="2"/>
  <c r="B446" i="2"/>
  <c r="Q446" i="2" s="1"/>
  <c r="A446" i="2"/>
  <c r="AC445" i="2"/>
  <c r="O445" i="2"/>
  <c r="L445" i="2"/>
  <c r="B445" i="2"/>
  <c r="Q445" i="2" s="1"/>
  <c r="A445" i="2"/>
  <c r="AC444" i="2"/>
  <c r="O444" i="2"/>
  <c r="L444" i="2"/>
  <c r="B444" i="2"/>
  <c r="Q444" i="2" s="1"/>
  <c r="A444" i="2"/>
  <c r="AC443" i="2"/>
  <c r="O443" i="2"/>
  <c r="L443" i="2"/>
  <c r="B443" i="2"/>
  <c r="P443" i="2" s="1"/>
  <c r="A443" i="2"/>
  <c r="AC442" i="2"/>
  <c r="O442" i="2"/>
  <c r="L442" i="2"/>
  <c r="B442" i="2"/>
  <c r="Q442" i="2" s="1"/>
  <c r="A442" i="2"/>
  <c r="AC441" i="2"/>
  <c r="O441" i="2"/>
  <c r="L441" i="2"/>
  <c r="B441" i="2"/>
  <c r="P441" i="2" s="1"/>
  <c r="A441" i="2"/>
  <c r="AC440" i="2"/>
  <c r="O440" i="2"/>
  <c r="L440" i="2"/>
  <c r="B440" i="2"/>
  <c r="A440" i="2"/>
  <c r="AC439" i="2"/>
  <c r="O439" i="2"/>
  <c r="L439" i="2"/>
  <c r="B439" i="2"/>
  <c r="A439" i="2"/>
  <c r="AC438" i="2"/>
  <c r="O438" i="2"/>
  <c r="L438" i="2"/>
  <c r="B438" i="2"/>
  <c r="A438" i="2"/>
  <c r="AC437" i="2"/>
  <c r="O437" i="2"/>
  <c r="L437" i="2"/>
  <c r="B437" i="2"/>
  <c r="Q437" i="2" s="1"/>
  <c r="A437" i="2"/>
  <c r="AC436" i="2"/>
  <c r="O436" i="2"/>
  <c r="L436" i="2"/>
  <c r="B436" i="2"/>
  <c r="P436" i="2" s="1"/>
  <c r="A436" i="2"/>
  <c r="AC435" i="2"/>
  <c r="O435" i="2"/>
  <c r="L435" i="2"/>
  <c r="B435" i="2"/>
  <c r="Q435" i="2" s="1"/>
  <c r="A435" i="2"/>
  <c r="AC434" i="2"/>
  <c r="O434" i="2"/>
  <c r="L434" i="2"/>
  <c r="B434" i="2"/>
  <c r="P434" i="2" s="1"/>
  <c r="A434" i="2"/>
  <c r="AC433" i="2"/>
  <c r="O433" i="2"/>
  <c r="L433" i="2"/>
  <c r="B433" i="2"/>
  <c r="Q433" i="2" s="1"/>
  <c r="A433" i="2"/>
  <c r="AC432" i="2"/>
  <c r="O432" i="2"/>
  <c r="L432" i="2"/>
  <c r="B432" i="2"/>
  <c r="A432" i="2"/>
  <c r="AC431" i="2"/>
  <c r="O431" i="2"/>
  <c r="L431" i="2"/>
  <c r="B431" i="2"/>
  <c r="A431" i="2"/>
  <c r="AC430" i="2"/>
  <c r="O430" i="2"/>
  <c r="L430" i="2"/>
  <c r="B430" i="2"/>
  <c r="Q430" i="2" s="1"/>
  <c r="A430" i="2"/>
  <c r="AC429" i="2"/>
  <c r="O429" i="2"/>
  <c r="L429" i="2"/>
  <c r="B429" i="2"/>
  <c r="Q429" i="2" s="1"/>
  <c r="A429" i="2"/>
  <c r="AC428" i="2"/>
  <c r="O428" i="2"/>
  <c r="L428" i="2"/>
  <c r="B428" i="2"/>
  <c r="Q428" i="2" s="1"/>
  <c r="A428" i="2"/>
  <c r="AC427" i="2"/>
  <c r="O427" i="2"/>
  <c r="L427" i="2"/>
  <c r="B427" i="2"/>
  <c r="P427" i="2" s="1"/>
  <c r="A427" i="2"/>
  <c r="AC426" i="2"/>
  <c r="O426" i="2"/>
  <c r="L426" i="2"/>
  <c r="B426" i="2"/>
  <c r="Q426" i="2" s="1"/>
  <c r="A426" i="2"/>
  <c r="AC425" i="2"/>
  <c r="O425" i="2"/>
  <c r="L425" i="2"/>
  <c r="B425" i="2"/>
  <c r="P425" i="2" s="1"/>
  <c r="A425" i="2"/>
  <c r="AC424" i="2"/>
  <c r="O424" i="2"/>
  <c r="L424" i="2"/>
  <c r="B424" i="2"/>
  <c r="A424" i="2"/>
  <c r="AC423" i="2"/>
  <c r="O423" i="2"/>
  <c r="L423" i="2"/>
  <c r="B423" i="2"/>
  <c r="A423" i="2"/>
  <c r="AC422" i="2"/>
  <c r="O422" i="2"/>
  <c r="L422" i="2"/>
  <c r="B422" i="2"/>
  <c r="Q422" i="2" s="1"/>
  <c r="A422" i="2"/>
  <c r="AC421" i="2"/>
  <c r="O421" i="2"/>
  <c r="L421" i="2"/>
  <c r="B421" i="2"/>
  <c r="Q421" i="2" s="1"/>
  <c r="A421" i="2"/>
  <c r="AC420" i="2"/>
  <c r="O420" i="2"/>
  <c r="L420" i="2"/>
  <c r="B420" i="2"/>
  <c r="Q420" i="2" s="1"/>
  <c r="A420" i="2"/>
  <c r="AC419" i="2"/>
  <c r="O419" i="2"/>
  <c r="L419" i="2"/>
  <c r="B419" i="2"/>
  <c r="Q419" i="2" s="1"/>
  <c r="A419" i="2"/>
  <c r="AC418" i="2"/>
  <c r="O418" i="2"/>
  <c r="L418" i="2"/>
  <c r="B418" i="2"/>
  <c r="P418" i="2" s="1"/>
  <c r="A418" i="2"/>
  <c r="AC417" i="2"/>
  <c r="O417" i="2"/>
  <c r="L417" i="2"/>
  <c r="B417" i="2"/>
  <c r="Q417" i="2" s="1"/>
  <c r="A417" i="2"/>
  <c r="AC416" i="2"/>
  <c r="O416" i="2"/>
  <c r="L416" i="2"/>
  <c r="B416" i="2"/>
  <c r="A416" i="2"/>
  <c r="AC415" i="2"/>
  <c r="O415" i="2"/>
  <c r="L415" i="2"/>
  <c r="B415" i="2"/>
  <c r="A415" i="2"/>
  <c r="AC414" i="2"/>
  <c r="O414" i="2"/>
  <c r="L414" i="2"/>
  <c r="B414" i="2"/>
  <c r="Q414" i="2" s="1"/>
  <c r="A414" i="2"/>
  <c r="AC413" i="2"/>
  <c r="O413" i="2"/>
  <c r="L413" i="2"/>
  <c r="B413" i="2"/>
  <c r="Q413" i="2" s="1"/>
  <c r="A413" i="2"/>
  <c r="AC412" i="2"/>
  <c r="O412" i="2"/>
  <c r="L412" i="2"/>
  <c r="B412" i="2"/>
  <c r="Q412" i="2" s="1"/>
  <c r="A412" i="2"/>
  <c r="AC411" i="2"/>
  <c r="O411" i="2"/>
  <c r="L411" i="2"/>
  <c r="B411" i="2"/>
  <c r="Q411" i="2" s="1"/>
  <c r="A411" i="2"/>
  <c r="AC410" i="2"/>
  <c r="O410" i="2"/>
  <c r="L410" i="2"/>
  <c r="B410" i="2"/>
  <c r="Q410" i="2" s="1"/>
  <c r="A410" i="2"/>
  <c r="AC409" i="2"/>
  <c r="O409" i="2"/>
  <c r="L409" i="2"/>
  <c r="B409" i="2"/>
  <c r="P409" i="2" s="1"/>
  <c r="A409" i="2"/>
  <c r="AC408" i="2"/>
  <c r="O408" i="2"/>
  <c r="L408" i="2"/>
  <c r="B408" i="2"/>
  <c r="A408" i="2"/>
  <c r="AC407" i="2"/>
  <c r="O407" i="2"/>
  <c r="L407" i="2"/>
  <c r="B407" i="2"/>
  <c r="A407" i="2"/>
  <c r="AC406" i="2"/>
  <c r="O406" i="2"/>
  <c r="L406" i="2"/>
  <c r="B406" i="2"/>
  <c r="A406" i="2"/>
  <c r="AC405" i="2"/>
  <c r="O405" i="2"/>
  <c r="L405" i="2"/>
  <c r="B405" i="2"/>
  <c r="Q405" i="2" s="1"/>
  <c r="A405" i="2"/>
  <c r="AC404" i="2"/>
  <c r="O404" i="2"/>
  <c r="L404" i="2"/>
  <c r="B404" i="2"/>
  <c r="P404" i="2" s="1"/>
  <c r="A404" i="2"/>
  <c r="AC403" i="2"/>
  <c r="O403" i="2"/>
  <c r="L403" i="2"/>
  <c r="B403" i="2"/>
  <c r="Q403" i="2" s="1"/>
  <c r="A403" i="2"/>
  <c r="AC402" i="2"/>
  <c r="O402" i="2"/>
  <c r="L402" i="2"/>
  <c r="B402" i="2"/>
  <c r="Q402" i="2" s="1"/>
  <c r="A402" i="2"/>
  <c r="AC401" i="2"/>
  <c r="O401" i="2"/>
  <c r="L401" i="2"/>
  <c r="B401" i="2"/>
  <c r="Q401" i="2" s="1"/>
  <c r="A401" i="2"/>
  <c r="AC400" i="2"/>
  <c r="O400" i="2"/>
  <c r="L400" i="2"/>
  <c r="B400" i="2"/>
  <c r="A400" i="2"/>
  <c r="AC399" i="2"/>
  <c r="O399" i="2"/>
  <c r="L399" i="2"/>
  <c r="B399" i="2"/>
  <c r="A399" i="2"/>
  <c r="AC398" i="2"/>
  <c r="O398" i="2"/>
  <c r="L398" i="2"/>
  <c r="B398" i="2"/>
  <c r="Q398" i="2" s="1"/>
  <c r="A398" i="2"/>
  <c r="AC397" i="2"/>
  <c r="O397" i="2"/>
  <c r="L397" i="2"/>
  <c r="B397" i="2"/>
  <c r="Q397" i="2" s="1"/>
  <c r="A397" i="2"/>
  <c r="AC396" i="2"/>
  <c r="O396" i="2"/>
  <c r="L396" i="2"/>
  <c r="B396" i="2"/>
  <c r="Q396" i="2" s="1"/>
  <c r="A396" i="2"/>
  <c r="AC395" i="2"/>
  <c r="O395" i="2"/>
  <c r="L395" i="2"/>
  <c r="B395" i="2"/>
  <c r="P395" i="2" s="1"/>
  <c r="A395" i="2"/>
  <c r="AC394" i="2"/>
  <c r="O394" i="2"/>
  <c r="L394" i="2"/>
  <c r="B394" i="2"/>
  <c r="Q394" i="2" s="1"/>
  <c r="A394" i="2"/>
  <c r="AC393" i="2"/>
  <c r="O393" i="2"/>
  <c r="L393" i="2"/>
  <c r="B393" i="2"/>
  <c r="Q393" i="2" s="1"/>
  <c r="A393" i="2"/>
  <c r="AC392" i="2"/>
  <c r="O392" i="2"/>
  <c r="L392" i="2"/>
  <c r="B392" i="2"/>
  <c r="A392" i="2"/>
  <c r="AC391" i="2"/>
  <c r="O391" i="2"/>
  <c r="L391" i="2"/>
  <c r="B391" i="2"/>
  <c r="A391" i="2"/>
  <c r="AC390" i="2"/>
  <c r="O390" i="2"/>
  <c r="L390" i="2"/>
  <c r="B390" i="2"/>
  <c r="Q390" i="2" s="1"/>
  <c r="A390" i="2"/>
  <c r="AC389" i="2"/>
  <c r="O389" i="2"/>
  <c r="L389" i="2"/>
  <c r="B389" i="2"/>
  <c r="Q389" i="2" s="1"/>
  <c r="A389" i="2"/>
  <c r="AC388" i="2"/>
  <c r="O388" i="2"/>
  <c r="L388" i="2"/>
  <c r="B388" i="2"/>
  <c r="P388" i="2" s="1"/>
  <c r="A388" i="2"/>
  <c r="AC387" i="2"/>
  <c r="O387" i="2"/>
  <c r="L387" i="2"/>
  <c r="B387" i="2"/>
  <c r="Q387" i="2" s="1"/>
  <c r="A387" i="2"/>
  <c r="AC386" i="2"/>
  <c r="O386" i="2"/>
  <c r="L386" i="2"/>
  <c r="B386" i="2"/>
  <c r="P386" i="2" s="1"/>
  <c r="A386" i="2"/>
  <c r="AC385" i="2"/>
  <c r="O385" i="2"/>
  <c r="L385" i="2"/>
  <c r="B385" i="2"/>
  <c r="Q385" i="2" s="1"/>
  <c r="A385" i="2"/>
  <c r="AC384" i="2"/>
  <c r="O384" i="2"/>
  <c r="L384" i="2"/>
  <c r="B384" i="2"/>
  <c r="A384" i="2"/>
  <c r="AC383" i="2"/>
  <c r="O383" i="2"/>
  <c r="L383" i="2"/>
  <c r="B383" i="2"/>
  <c r="A383" i="2"/>
  <c r="AC382" i="2"/>
  <c r="O382" i="2"/>
  <c r="L382" i="2"/>
  <c r="B382" i="2"/>
  <c r="Q382" i="2" s="1"/>
  <c r="A382" i="2"/>
  <c r="AC381" i="2"/>
  <c r="O381" i="2"/>
  <c r="L381" i="2"/>
  <c r="B381" i="2"/>
  <c r="Q381" i="2" s="1"/>
  <c r="A381" i="2"/>
  <c r="AC380" i="2"/>
  <c r="O380" i="2"/>
  <c r="L380" i="2"/>
  <c r="B380" i="2"/>
  <c r="Q380" i="2" s="1"/>
  <c r="A380" i="2"/>
  <c r="AC379" i="2"/>
  <c r="O379" i="2"/>
  <c r="L379" i="2"/>
  <c r="B379" i="2"/>
  <c r="P379" i="2" s="1"/>
  <c r="A379" i="2"/>
  <c r="AC378" i="2"/>
  <c r="O378" i="2"/>
  <c r="L378" i="2"/>
  <c r="B378" i="2"/>
  <c r="Q378" i="2" s="1"/>
  <c r="A378" i="2"/>
  <c r="AC377" i="2"/>
  <c r="O377" i="2"/>
  <c r="L377" i="2"/>
  <c r="B377" i="2"/>
  <c r="P377" i="2" s="1"/>
  <c r="A377" i="2"/>
  <c r="AC376" i="2"/>
  <c r="O376" i="2"/>
  <c r="L376" i="2"/>
  <c r="B376" i="2"/>
  <c r="A376" i="2"/>
  <c r="AC375" i="2"/>
  <c r="O375" i="2"/>
  <c r="L375" i="2"/>
  <c r="B375" i="2"/>
  <c r="A375" i="2"/>
  <c r="AC374" i="2"/>
  <c r="O374" i="2"/>
  <c r="L374" i="2"/>
  <c r="B374" i="2"/>
  <c r="A374" i="2"/>
  <c r="AC373" i="2"/>
  <c r="O373" i="2"/>
  <c r="L373" i="2"/>
  <c r="B373" i="2"/>
  <c r="Q373" i="2" s="1"/>
  <c r="A373" i="2"/>
  <c r="AC372" i="2"/>
  <c r="O372" i="2"/>
  <c r="L372" i="2"/>
  <c r="B372" i="2"/>
  <c r="P372" i="2" s="1"/>
  <c r="A372" i="2"/>
  <c r="AC371" i="2"/>
  <c r="O371" i="2"/>
  <c r="L371" i="2"/>
  <c r="B371" i="2"/>
  <c r="Q371" i="2" s="1"/>
  <c r="A371" i="2"/>
  <c r="AC370" i="2"/>
  <c r="O370" i="2"/>
  <c r="L370" i="2"/>
  <c r="B370" i="2"/>
  <c r="P370" i="2" s="1"/>
  <c r="A370" i="2"/>
  <c r="AC369" i="2"/>
  <c r="O369" i="2"/>
  <c r="L369" i="2"/>
  <c r="B369" i="2"/>
  <c r="Q369" i="2" s="1"/>
  <c r="A369" i="2"/>
  <c r="AC368" i="2"/>
  <c r="O368" i="2"/>
  <c r="L368" i="2"/>
  <c r="B368" i="2"/>
  <c r="A368" i="2"/>
  <c r="AC367" i="2"/>
  <c r="O367" i="2"/>
  <c r="L367" i="2"/>
  <c r="B367" i="2"/>
  <c r="A367" i="2"/>
  <c r="AC366" i="2"/>
  <c r="O366" i="2"/>
  <c r="L366" i="2"/>
  <c r="B366" i="2"/>
  <c r="Q366" i="2" s="1"/>
  <c r="A366" i="2"/>
  <c r="AC365" i="2"/>
  <c r="O365" i="2"/>
  <c r="L365" i="2"/>
  <c r="B365" i="2"/>
  <c r="Q365" i="2" s="1"/>
  <c r="A365" i="2"/>
  <c r="AC364" i="2"/>
  <c r="O364" i="2"/>
  <c r="L364" i="2"/>
  <c r="B364" i="2"/>
  <c r="A364" i="2"/>
  <c r="AC363" i="2"/>
  <c r="O363" i="2"/>
  <c r="L363" i="2"/>
  <c r="B363" i="2"/>
  <c r="Q363" i="2" s="1"/>
  <c r="A363" i="2"/>
  <c r="AC362" i="2"/>
  <c r="O362" i="2"/>
  <c r="L362" i="2"/>
  <c r="B362" i="2"/>
  <c r="P362" i="2" s="1"/>
  <c r="A362" i="2"/>
  <c r="AC361" i="2"/>
  <c r="O361" i="2"/>
  <c r="L361" i="2"/>
  <c r="B361" i="2"/>
  <c r="P361" i="2" s="1"/>
  <c r="A361" i="2"/>
  <c r="AC360" i="2"/>
  <c r="O360" i="2"/>
  <c r="L360" i="2"/>
  <c r="B360" i="2"/>
  <c r="A360" i="2"/>
  <c r="AC359" i="2"/>
  <c r="O359" i="2"/>
  <c r="L359" i="2"/>
  <c r="B359" i="2"/>
  <c r="A359" i="2"/>
  <c r="AC358" i="2"/>
  <c r="O358" i="2"/>
  <c r="L358" i="2"/>
  <c r="B358" i="2"/>
  <c r="Q358" i="2" s="1"/>
  <c r="A358" i="2"/>
  <c r="AC357" i="2"/>
  <c r="O357" i="2"/>
  <c r="L357" i="2"/>
  <c r="B357" i="2"/>
  <c r="Q357" i="2" s="1"/>
  <c r="A357" i="2"/>
  <c r="AC356" i="2"/>
  <c r="O356" i="2"/>
  <c r="L356" i="2"/>
  <c r="B356" i="2"/>
  <c r="A356" i="2"/>
  <c r="AC355" i="2"/>
  <c r="O355" i="2"/>
  <c r="L355" i="2"/>
  <c r="B355" i="2"/>
  <c r="Q355" i="2" s="1"/>
  <c r="A355" i="2"/>
  <c r="AC354" i="2"/>
  <c r="O354" i="2"/>
  <c r="L354" i="2"/>
  <c r="B354" i="2"/>
  <c r="P354" i="2" s="1"/>
  <c r="A354" i="2"/>
  <c r="AC353" i="2"/>
  <c r="O353" i="2"/>
  <c r="L353" i="2"/>
  <c r="B353" i="2"/>
  <c r="Q353" i="2" s="1"/>
  <c r="A353" i="2"/>
  <c r="AC352" i="2"/>
  <c r="O352" i="2"/>
  <c r="L352" i="2"/>
  <c r="B352" i="2"/>
  <c r="A352" i="2"/>
  <c r="AC351" i="2"/>
  <c r="O351" i="2"/>
  <c r="L351" i="2"/>
  <c r="B351" i="2"/>
  <c r="A351" i="2"/>
  <c r="AC350" i="2"/>
  <c r="O350" i="2"/>
  <c r="L350" i="2"/>
  <c r="B350" i="2"/>
  <c r="Q350" i="2" s="1"/>
  <c r="A350" i="2"/>
  <c r="AC349" i="2"/>
  <c r="O349" i="2"/>
  <c r="L349" i="2"/>
  <c r="B349" i="2"/>
  <c r="Q349" i="2" s="1"/>
  <c r="A349" i="2"/>
  <c r="AC348" i="2"/>
  <c r="O348" i="2"/>
  <c r="L348" i="2"/>
  <c r="B348" i="2"/>
  <c r="A348" i="2"/>
  <c r="AC347" i="2"/>
  <c r="O347" i="2"/>
  <c r="L347" i="2"/>
  <c r="B347" i="2"/>
  <c r="Q347" i="2" s="1"/>
  <c r="A347" i="2"/>
  <c r="AC346" i="2"/>
  <c r="O346" i="2"/>
  <c r="L346" i="2"/>
  <c r="B346" i="2"/>
  <c r="P346" i="2" s="1"/>
  <c r="A346" i="2"/>
  <c r="AC345" i="2"/>
  <c r="O345" i="2"/>
  <c r="L345" i="2"/>
  <c r="B345" i="2"/>
  <c r="Q345" i="2" s="1"/>
  <c r="A345" i="2"/>
  <c r="AC344" i="2"/>
  <c r="O344" i="2"/>
  <c r="L344" i="2"/>
  <c r="B344" i="2"/>
  <c r="A344" i="2"/>
  <c r="AC343" i="2"/>
  <c r="O343" i="2"/>
  <c r="L343" i="2"/>
  <c r="B343" i="2"/>
  <c r="A343" i="2"/>
  <c r="AC342" i="2"/>
  <c r="O342" i="2"/>
  <c r="L342" i="2"/>
  <c r="B342" i="2"/>
  <c r="Q342" i="2" s="1"/>
  <c r="A342" i="2"/>
  <c r="AC341" i="2"/>
  <c r="O341" i="2"/>
  <c r="L341" i="2"/>
  <c r="B341" i="2"/>
  <c r="Q341" i="2" s="1"/>
  <c r="A341" i="2"/>
  <c r="AC340" i="2"/>
  <c r="O340" i="2"/>
  <c r="L340" i="2"/>
  <c r="B340" i="2"/>
  <c r="A340" i="2"/>
  <c r="AC339" i="2"/>
  <c r="O339" i="2"/>
  <c r="L339" i="2"/>
  <c r="B339" i="2"/>
  <c r="Q339" i="2" s="1"/>
  <c r="A339" i="2"/>
  <c r="AC338" i="2"/>
  <c r="O338" i="2"/>
  <c r="L338" i="2"/>
  <c r="B338" i="2"/>
  <c r="P338" i="2" s="1"/>
  <c r="A338" i="2"/>
  <c r="AC337" i="2"/>
  <c r="O337" i="2"/>
  <c r="L337" i="2"/>
  <c r="B337" i="2"/>
  <c r="Q337" i="2" s="1"/>
  <c r="A337" i="2"/>
  <c r="AC336" i="2"/>
  <c r="O336" i="2"/>
  <c r="L336" i="2"/>
  <c r="B336" i="2"/>
  <c r="A336" i="2"/>
  <c r="AC335" i="2"/>
  <c r="O335" i="2"/>
  <c r="L335" i="2"/>
  <c r="B335" i="2"/>
  <c r="A335" i="2"/>
  <c r="AC334" i="2"/>
  <c r="O334" i="2"/>
  <c r="L334" i="2"/>
  <c r="B334" i="2"/>
  <c r="Q334" i="2" s="1"/>
  <c r="A334" i="2"/>
  <c r="AC333" i="2"/>
  <c r="O333" i="2"/>
  <c r="L333" i="2"/>
  <c r="B333" i="2"/>
  <c r="Q333" i="2" s="1"/>
  <c r="A333" i="2"/>
  <c r="AC332" i="2"/>
  <c r="O332" i="2"/>
  <c r="L332" i="2"/>
  <c r="B332" i="2"/>
  <c r="A332" i="2"/>
  <c r="AC331" i="2"/>
  <c r="O331" i="2"/>
  <c r="L331" i="2"/>
  <c r="B331" i="2"/>
  <c r="Q331" i="2" s="1"/>
  <c r="A331" i="2"/>
  <c r="AC330" i="2"/>
  <c r="O330" i="2"/>
  <c r="L330" i="2"/>
  <c r="B330" i="2"/>
  <c r="P330" i="2" s="1"/>
  <c r="A330" i="2"/>
  <c r="AC329" i="2"/>
  <c r="O329" i="2"/>
  <c r="L329" i="2"/>
  <c r="B329" i="2"/>
  <c r="Q329" i="2" s="1"/>
  <c r="A329" i="2"/>
  <c r="AC328" i="2"/>
  <c r="O328" i="2"/>
  <c r="L328" i="2"/>
  <c r="B328" i="2"/>
  <c r="A328" i="2"/>
  <c r="AC327" i="2"/>
  <c r="O327" i="2"/>
  <c r="L327" i="2"/>
  <c r="B327" i="2"/>
  <c r="A327" i="2"/>
  <c r="AC326" i="2"/>
  <c r="O326" i="2"/>
  <c r="L326" i="2"/>
  <c r="B326" i="2"/>
  <c r="Q326" i="2" s="1"/>
  <c r="A326" i="2"/>
  <c r="AC325" i="2"/>
  <c r="O325" i="2"/>
  <c r="L325" i="2"/>
  <c r="B325" i="2"/>
  <c r="Q325" i="2" s="1"/>
  <c r="A325" i="2"/>
  <c r="AC324" i="2"/>
  <c r="O324" i="2"/>
  <c r="L324" i="2"/>
  <c r="B324" i="2"/>
  <c r="A324" i="2"/>
  <c r="AC323" i="2"/>
  <c r="O323" i="2"/>
  <c r="L323" i="2"/>
  <c r="B323" i="2"/>
  <c r="Q323" i="2" s="1"/>
  <c r="A323" i="2"/>
  <c r="AC322" i="2"/>
  <c r="O322" i="2"/>
  <c r="L322" i="2"/>
  <c r="B322" i="2"/>
  <c r="P322" i="2" s="1"/>
  <c r="A322" i="2"/>
  <c r="AC321" i="2"/>
  <c r="O321" i="2"/>
  <c r="L321" i="2"/>
  <c r="B321" i="2"/>
  <c r="Q321" i="2" s="1"/>
  <c r="A321" i="2"/>
  <c r="AC320" i="2"/>
  <c r="O320" i="2"/>
  <c r="L320" i="2"/>
  <c r="B320" i="2"/>
  <c r="A320" i="2"/>
  <c r="AC319" i="2"/>
  <c r="O319" i="2"/>
  <c r="L319" i="2"/>
  <c r="B319" i="2"/>
  <c r="P319" i="2" s="1"/>
  <c r="A319" i="2"/>
  <c r="AC318" i="2"/>
  <c r="O318" i="2"/>
  <c r="L318" i="2"/>
  <c r="B318" i="2"/>
  <c r="Q318" i="2" s="1"/>
  <c r="A318" i="2"/>
  <c r="AC317" i="2"/>
  <c r="O317" i="2"/>
  <c r="L317" i="2"/>
  <c r="B317" i="2"/>
  <c r="Q317" i="2" s="1"/>
  <c r="A317" i="2"/>
  <c r="AC316" i="2"/>
  <c r="O316" i="2"/>
  <c r="L316" i="2"/>
  <c r="B316" i="2"/>
  <c r="P316" i="2" s="1"/>
  <c r="A316" i="2"/>
  <c r="AC315" i="2"/>
  <c r="O315" i="2"/>
  <c r="L315" i="2"/>
  <c r="B315" i="2"/>
  <c r="Q315" i="2" s="1"/>
  <c r="A315" i="2"/>
  <c r="AC314" i="2"/>
  <c r="O314" i="2"/>
  <c r="L314" i="2"/>
  <c r="B314" i="2"/>
  <c r="Q314" i="2" s="1"/>
  <c r="A314" i="2"/>
  <c r="AC313" i="2"/>
  <c r="O313" i="2"/>
  <c r="L313" i="2"/>
  <c r="B313" i="2"/>
  <c r="Q313" i="2" s="1"/>
  <c r="A313" i="2"/>
  <c r="AC312" i="2"/>
  <c r="O312" i="2"/>
  <c r="L312" i="2"/>
  <c r="B312" i="2"/>
  <c r="A312" i="2"/>
  <c r="AC311" i="2"/>
  <c r="O311" i="2"/>
  <c r="L311" i="2"/>
  <c r="B311" i="2"/>
  <c r="P311" i="2" s="1"/>
  <c r="A311" i="2"/>
  <c r="AC310" i="2"/>
  <c r="O310" i="2"/>
  <c r="L310" i="2"/>
  <c r="B310" i="2"/>
  <c r="Q310" i="2" s="1"/>
  <c r="A310" i="2"/>
  <c r="AC309" i="2"/>
  <c r="O309" i="2"/>
  <c r="L309" i="2"/>
  <c r="B309" i="2"/>
  <c r="Q309" i="2" s="1"/>
  <c r="A309" i="2"/>
  <c r="AC308" i="2"/>
  <c r="O308" i="2"/>
  <c r="L308" i="2"/>
  <c r="B308" i="2"/>
  <c r="A308" i="2"/>
  <c r="AC307" i="2"/>
  <c r="O307" i="2"/>
  <c r="L307" i="2"/>
  <c r="B307" i="2"/>
  <c r="P307" i="2" s="1"/>
  <c r="A307" i="2"/>
  <c r="AC306" i="2"/>
  <c r="O306" i="2"/>
  <c r="L306" i="2"/>
  <c r="B306" i="2"/>
  <c r="Q306" i="2" s="1"/>
  <c r="A306" i="2"/>
  <c r="AC305" i="2"/>
  <c r="O305" i="2"/>
  <c r="L305" i="2"/>
  <c r="B305" i="2"/>
  <c r="P305" i="2" s="1"/>
  <c r="A305" i="2"/>
  <c r="AC304" i="2"/>
  <c r="O304" i="2"/>
  <c r="L304" i="2"/>
  <c r="B304" i="2"/>
  <c r="A304" i="2"/>
  <c r="AC303" i="2"/>
  <c r="O303" i="2"/>
  <c r="L303" i="2"/>
  <c r="B303" i="2"/>
  <c r="P303" i="2" s="1"/>
  <c r="A303" i="2"/>
  <c r="AC302" i="2"/>
  <c r="O302" i="2"/>
  <c r="L302" i="2"/>
  <c r="B302" i="2"/>
  <c r="Q302" i="2" s="1"/>
  <c r="A302" i="2"/>
  <c r="AC301" i="2"/>
  <c r="O301" i="2"/>
  <c r="L301" i="2"/>
  <c r="B301" i="2"/>
  <c r="Q301" i="2" s="1"/>
  <c r="A301" i="2"/>
  <c r="AC300" i="2"/>
  <c r="O300" i="2"/>
  <c r="L300" i="2"/>
  <c r="B300" i="2"/>
  <c r="A300" i="2"/>
  <c r="AC299" i="2"/>
  <c r="O299" i="2"/>
  <c r="L299" i="2"/>
  <c r="B299" i="2"/>
  <c r="Q299" i="2" s="1"/>
  <c r="A299" i="2"/>
  <c r="AC298" i="2"/>
  <c r="O298" i="2"/>
  <c r="L298" i="2"/>
  <c r="B298" i="2"/>
  <c r="P298" i="2" s="1"/>
  <c r="A298" i="2"/>
  <c r="AC297" i="2"/>
  <c r="O297" i="2"/>
  <c r="L297" i="2"/>
  <c r="B297" i="2"/>
  <c r="P297" i="2" s="1"/>
  <c r="A297" i="2"/>
  <c r="AC296" i="2"/>
  <c r="O296" i="2"/>
  <c r="L296" i="2"/>
  <c r="B296" i="2"/>
  <c r="A296" i="2"/>
  <c r="AC295" i="2"/>
  <c r="O295" i="2"/>
  <c r="L295" i="2"/>
  <c r="B295" i="2"/>
  <c r="P295" i="2" s="1"/>
  <c r="A295" i="2"/>
  <c r="AC294" i="2"/>
  <c r="O294" i="2"/>
  <c r="L294" i="2"/>
  <c r="B294" i="2"/>
  <c r="Q294" i="2" s="1"/>
  <c r="A294" i="2"/>
  <c r="AC293" i="2"/>
  <c r="O293" i="2"/>
  <c r="L293" i="2"/>
  <c r="B293" i="2"/>
  <c r="Q293" i="2" s="1"/>
  <c r="A293" i="2"/>
  <c r="AC292" i="2"/>
  <c r="O292" i="2"/>
  <c r="L292" i="2"/>
  <c r="B292" i="2"/>
  <c r="A292" i="2"/>
  <c r="AC291" i="2"/>
  <c r="O291" i="2"/>
  <c r="L291" i="2"/>
  <c r="B291" i="2"/>
  <c r="Q291" i="2" s="1"/>
  <c r="A291" i="2"/>
  <c r="AC290" i="2"/>
  <c r="O290" i="2"/>
  <c r="L290" i="2"/>
  <c r="B290" i="2"/>
  <c r="Q290" i="2" s="1"/>
  <c r="A290" i="2"/>
  <c r="AC289" i="2"/>
  <c r="O289" i="2"/>
  <c r="L289" i="2"/>
  <c r="B289" i="2"/>
  <c r="Q289" i="2" s="1"/>
  <c r="A289" i="2"/>
  <c r="AC288" i="2"/>
  <c r="O288" i="2"/>
  <c r="L288" i="2"/>
  <c r="B288" i="2"/>
  <c r="A288" i="2"/>
  <c r="AC287" i="2"/>
  <c r="O287" i="2"/>
  <c r="L287" i="2"/>
  <c r="B287" i="2"/>
  <c r="A287" i="2"/>
  <c r="AC286" i="2"/>
  <c r="O286" i="2"/>
  <c r="L286" i="2"/>
  <c r="B286" i="2"/>
  <c r="Q286" i="2" s="1"/>
  <c r="A286" i="2"/>
  <c r="AC285" i="2"/>
  <c r="O285" i="2"/>
  <c r="L285" i="2"/>
  <c r="B285" i="2"/>
  <c r="Q285" i="2" s="1"/>
  <c r="A285" i="2"/>
  <c r="AC284" i="2"/>
  <c r="O284" i="2"/>
  <c r="L284" i="2"/>
  <c r="B284" i="2"/>
  <c r="P284" i="2" s="1"/>
  <c r="A284" i="2"/>
  <c r="AC283" i="2"/>
  <c r="O283" i="2"/>
  <c r="L283" i="2"/>
  <c r="B283" i="2"/>
  <c r="P283" i="2" s="1"/>
  <c r="A283" i="2"/>
  <c r="AC282" i="2"/>
  <c r="O282" i="2"/>
  <c r="L282" i="2"/>
  <c r="B282" i="2"/>
  <c r="Q282" i="2" s="1"/>
  <c r="A282" i="2"/>
  <c r="AC281" i="2"/>
  <c r="O281" i="2"/>
  <c r="L281" i="2"/>
  <c r="B281" i="2"/>
  <c r="Q281" i="2" s="1"/>
  <c r="A281" i="2"/>
  <c r="AC280" i="2"/>
  <c r="O280" i="2"/>
  <c r="L280" i="2"/>
  <c r="B280" i="2"/>
  <c r="A280" i="2"/>
  <c r="AC279" i="2"/>
  <c r="O279" i="2"/>
  <c r="L279" i="2"/>
  <c r="B279" i="2"/>
  <c r="P279" i="2" s="1"/>
  <c r="A279" i="2"/>
  <c r="AC278" i="2"/>
  <c r="O278" i="2"/>
  <c r="L278" i="2"/>
  <c r="B278" i="2"/>
  <c r="Q278" i="2" s="1"/>
  <c r="A278" i="2"/>
  <c r="AC277" i="2"/>
  <c r="O277" i="2"/>
  <c r="L277" i="2"/>
  <c r="B277" i="2"/>
  <c r="Q277" i="2" s="1"/>
  <c r="A277" i="2"/>
  <c r="AC276" i="2"/>
  <c r="O276" i="2"/>
  <c r="L276" i="2"/>
  <c r="B276" i="2"/>
  <c r="P276" i="2" s="1"/>
  <c r="A276" i="2"/>
  <c r="AC275" i="2"/>
  <c r="O275" i="2"/>
  <c r="L275" i="2"/>
  <c r="B275" i="2"/>
  <c r="Q275" i="2" s="1"/>
  <c r="A275" i="2"/>
  <c r="AC274" i="2"/>
  <c r="Q274" i="2"/>
  <c r="P274" i="2"/>
  <c r="O274" i="2"/>
  <c r="L274" i="2"/>
  <c r="B274" i="2"/>
  <c r="A274" i="2"/>
  <c r="AC273" i="2"/>
  <c r="O273" i="2"/>
  <c r="L273" i="2"/>
  <c r="B273" i="2"/>
  <c r="P273" i="2" s="1"/>
  <c r="A273" i="2"/>
  <c r="AC272" i="2"/>
  <c r="O272" i="2"/>
  <c r="L272" i="2"/>
  <c r="B272" i="2"/>
  <c r="Q272" i="2" s="1"/>
  <c r="A272" i="2"/>
  <c r="AC271" i="2"/>
  <c r="O271" i="2"/>
  <c r="L271" i="2"/>
  <c r="B271" i="2"/>
  <c r="P271" i="2" s="1"/>
  <c r="A271" i="2"/>
  <c r="AC270" i="2"/>
  <c r="O270" i="2"/>
  <c r="L270" i="2"/>
  <c r="B270" i="2"/>
  <c r="Q270" i="2" s="1"/>
  <c r="A270" i="2"/>
  <c r="AC269" i="2"/>
  <c r="O269" i="2"/>
  <c r="L269" i="2"/>
  <c r="B269" i="2"/>
  <c r="A269" i="2"/>
  <c r="AC268" i="2"/>
  <c r="O268" i="2"/>
  <c r="L268" i="2"/>
  <c r="B268" i="2"/>
  <c r="P268" i="2" s="1"/>
  <c r="A268" i="2"/>
  <c r="AC267" i="2"/>
  <c r="O267" i="2"/>
  <c r="L267" i="2"/>
  <c r="B267" i="2"/>
  <c r="Q267" i="2" s="1"/>
  <c r="A267" i="2"/>
  <c r="AC266" i="2"/>
  <c r="O266" i="2"/>
  <c r="L266" i="2"/>
  <c r="B266" i="2"/>
  <c r="Q266" i="2" s="1"/>
  <c r="A266" i="2"/>
  <c r="AC265" i="2"/>
  <c r="O265" i="2"/>
  <c r="L265" i="2"/>
  <c r="B265" i="2"/>
  <c r="Q265" i="2" s="1"/>
  <c r="A265" i="2"/>
  <c r="AC264" i="2"/>
  <c r="O264" i="2"/>
  <c r="L264" i="2"/>
  <c r="B264" i="2"/>
  <c r="Q264" i="2" s="1"/>
  <c r="A264" i="2"/>
  <c r="AC263" i="2"/>
  <c r="O263" i="2"/>
  <c r="L263" i="2"/>
  <c r="B263" i="2"/>
  <c r="P263" i="2" s="1"/>
  <c r="A263" i="2"/>
  <c r="AC262" i="2"/>
  <c r="O262" i="2"/>
  <c r="L262" i="2"/>
  <c r="B262" i="2"/>
  <c r="Q262" i="2" s="1"/>
  <c r="A262" i="2"/>
  <c r="AC261" i="2"/>
  <c r="O261" i="2"/>
  <c r="L261" i="2"/>
  <c r="B261" i="2"/>
  <c r="P261" i="2" s="1"/>
  <c r="A261" i="2"/>
  <c r="AC260" i="2"/>
  <c r="O260" i="2"/>
  <c r="L260" i="2"/>
  <c r="B260" i="2"/>
  <c r="Q260" i="2" s="1"/>
  <c r="A260" i="2"/>
  <c r="AC259" i="2"/>
  <c r="O259" i="2"/>
  <c r="L259" i="2"/>
  <c r="B259" i="2"/>
  <c r="Q259" i="2" s="1"/>
  <c r="A259" i="2"/>
  <c r="AC258" i="2"/>
  <c r="O258" i="2"/>
  <c r="L258" i="2"/>
  <c r="B258" i="2"/>
  <c r="Q258" i="2" s="1"/>
  <c r="A258" i="2"/>
  <c r="AC257" i="2"/>
  <c r="O257" i="2"/>
  <c r="L257" i="2"/>
  <c r="B257" i="2"/>
  <c r="Q257" i="2" s="1"/>
  <c r="A257" i="2"/>
  <c r="AC256" i="2"/>
  <c r="O256" i="2"/>
  <c r="L256" i="2"/>
  <c r="B256" i="2"/>
  <c r="P256" i="2" s="1"/>
  <c r="A256" i="2"/>
  <c r="AC255" i="2"/>
  <c r="O255" i="2"/>
  <c r="L255" i="2"/>
  <c r="B255" i="2"/>
  <c r="Q255" i="2" s="1"/>
  <c r="A255" i="2"/>
  <c r="AC254" i="2"/>
  <c r="O254" i="2"/>
  <c r="L254" i="2"/>
  <c r="B254" i="2"/>
  <c r="P254" i="2" s="1"/>
  <c r="A254" i="2"/>
  <c r="AC253" i="2"/>
  <c r="O253" i="2"/>
  <c r="L253" i="2"/>
  <c r="B253" i="2"/>
  <c r="P253" i="2" s="1"/>
  <c r="A253" i="2"/>
  <c r="AC252" i="2"/>
  <c r="O252" i="2"/>
  <c r="L252" i="2"/>
  <c r="B252" i="2"/>
  <c r="Q252" i="2" s="1"/>
  <c r="A252" i="2"/>
  <c r="AC251" i="2"/>
  <c r="O251" i="2"/>
  <c r="L251" i="2"/>
  <c r="B251" i="2"/>
  <c r="Q251" i="2" s="1"/>
  <c r="A251" i="2"/>
  <c r="AC250" i="2"/>
  <c r="O250" i="2"/>
  <c r="L250" i="2"/>
  <c r="B250" i="2"/>
  <c r="Q250" i="2" s="1"/>
  <c r="A250" i="2"/>
  <c r="AC249" i="2"/>
  <c r="O249" i="2"/>
  <c r="L249" i="2"/>
  <c r="B249" i="2"/>
  <c r="Q249" i="2" s="1"/>
  <c r="A249" i="2"/>
  <c r="AC248" i="2"/>
  <c r="O248" i="2"/>
  <c r="L248" i="2"/>
  <c r="B248" i="2"/>
  <c r="Q248" i="2" s="1"/>
  <c r="A248" i="2"/>
  <c r="AC247" i="2"/>
  <c r="O247" i="2"/>
  <c r="L247" i="2"/>
  <c r="B247" i="2"/>
  <c r="P247" i="2" s="1"/>
  <c r="A247" i="2"/>
  <c r="AC246" i="2"/>
  <c r="O246" i="2"/>
  <c r="L246" i="2"/>
  <c r="B246" i="2"/>
  <c r="Q246" i="2" s="1"/>
  <c r="A246" i="2"/>
  <c r="AC245" i="2"/>
  <c r="O245" i="2"/>
  <c r="L245" i="2"/>
  <c r="B245" i="2"/>
  <c r="P245" i="2" s="1"/>
  <c r="A245" i="2"/>
  <c r="AC244" i="2"/>
  <c r="O244" i="2"/>
  <c r="L244" i="2"/>
  <c r="B244" i="2"/>
  <c r="Q244" i="2" s="1"/>
  <c r="A244" i="2"/>
  <c r="AC243" i="2"/>
  <c r="O243" i="2"/>
  <c r="L243" i="2"/>
  <c r="B243" i="2"/>
  <c r="Q243" i="2" s="1"/>
  <c r="A243" i="2"/>
  <c r="AC242" i="2"/>
  <c r="O242" i="2"/>
  <c r="L242" i="2"/>
  <c r="B242" i="2"/>
  <c r="Q242" i="2" s="1"/>
  <c r="A242" i="2"/>
  <c r="AC241" i="2"/>
  <c r="O241" i="2"/>
  <c r="L241" i="2"/>
  <c r="B241" i="2"/>
  <c r="Q241" i="2" s="1"/>
  <c r="A241" i="2"/>
  <c r="AC240" i="2"/>
  <c r="O240" i="2"/>
  <c r="L240" i="2"/>
  <c r="B240" i="2"/>
  <c r="P240" i="2" s="1"/>
  <c r="A240" i="2"/>
  <c r="AC239" i="2"/>
  <c r="O239" i="2"/>
  <c r="L239" i="2"/>
  <c r="B239" i="2"/>
  <c r="P239" i="2" s="1"/>
  <c r="A239" i="2"/>
  <c r="AC238" i="2"/>
  <c r="O238" i="2"/>
  <c r="L238" i="2"/>
  <c r="B238" i="2"/>
  <c r="Q238" i="2" s="1"/>
  <c r="A238" i="2"/>
  <c r="AC237" i="2"/>
  <c r="O237" i="2"/>
  <c r="L237" i="2"/>
  <c r="B237" i="2"/>
  <c r="A237" i="2"/>
  <c r="AC236" i="2"/>
  <c r="O236" i="2"/>
  <c r="L236" i="2"/>
  <c r="B236" i="2"/>
  <c r="Q236" i="2" s="1"/>
  <c r="A236" i="2"/>
  <c r="AC235" i="2"/>
  <c r="O235" i="2"/>
  <c r="L235" i="2"/>
  <c r="B235" i="2"/>
  <c r="Q235" i="2" s="1"/>
  <c r="A235" i="2"/>
  <c r="AC234" i="2"/>
  <c r="O234" i="2"/>
  <c r="L234" i="2"/>
  <c r="B234" i="2"/>
  <c r="Q234" i="2" s="1"/>
  <c r="A234" i="2"/>
  <c r="AC233" i="2"/>
  <c r="O233" i="2"/>
  <c r="L233" i="2"/>
  <c r="B233" i="2"/>
  <c r="Q233" i="2" s="1"/>
  <c r="A233" i="2"/>
  <c r="AC232" i="2"/>
  <c r="O232" i="2"/>
  <c r="L232" i="2"/>
  <c r="B232" i="2"/>
  <c r="Q232" i="2" s="1"/>
  <c r="A232" i="2"/>
  <c r="AC231" i="2"/>
  <c r="P231" i="2"/>
  <c r="O231" i="2"/>
  <c r="L231" i="2"/>
  <c r="B231" i="2"/>
  <c r="Q231" i="2" s="1"/>
  <c r="A231" i="2"/>
  <c r="AC230" i="2"/>
  <c r="O230" i="2"/>
  <c r="L230" i="2"/>
  <c r="B230" i="2"/>
  <c r="A230" i="2"/>
  <c r="AC229" i="2"/>
  <c r="O229" i="2"/>
  <c r="L229" i="2"/>
  <c r="B229" i="2"/>
  <c r="A229" i="2"/>
  <c r="AC228" i="2"/>
  <c r="O228" i="2"/>
  <c r="L228" i="2"/>
  <c r="B228" i="2"/>
  <c r="Q228" i="2" s="1"/>
  <c r="A228" i="2"/>
  <c r="AC227" i="2"/>
  <c r="O227" i="2"/>
  <c r="L227" i="2"/>
  <c r="B227" i="2"/>
  <c r="Q227" i="2" s="1"/>
  <c r="A227" i="2"/>
  <c r="AC226" i="2"/>
  <c r="O226" i="2"/>
  <c r="L226" i="2"/>
  <c r="B226" i="2"/>
  <c r="A226" i="2"/>
  <c r="AC225" i="2"/>
  <c r="O225" i="2"/>
  <c r="L225" i="2"/>
  <c r="B225" i="2"/>
  <c r="Q225" i="2" s="1"/>
  <c r="A225" i="2"/>
  <c r="AC224" i="2"/>
  <c r="O224" i="2"/>
  <c r="L224" i="2"/>
  <c r="B224" i="2"/>
  <c r="Q224" i="2" s="1"/>
  <c r="A224" i="2"/>
  <c r="AC223" i="2"/>
  <c r="O223" i="2"/>
  <c r="L223" i="2"/>
  <c r="B223" i="2"/>
  <c r="Q223" i="2" s="1"/>
  <c r="A223" i="2"/>
  <c r="AC222" i="2"/>
  <c r="O222" i="2"/>
  <c r="L222" i="2"/>
  <c r="B222" i="2"/>
  <c r="Q222" i="2" s="1"/>
  <c r="A222" i="2"/>
  <c r="AC221" i="2"/>
  <c r="O221" i="2"/>
  <c r="L221" i="2"/>
  <c r="B221" i="2"/>
  <c r="P221" i="2" s="1"/>
  <c r="A221" i="2"/>
  <c r="AC220" i="2"/>
  <c r="O220" i="2"/>
  <c r="L220" i="2"/>
  <c r="B220" i="2"/>
  <c r="Q220" i="2" s="1"/>
  <c r="A220" i="2"/>
  <c r="AC219" i="2"/>
  <c r="O219" i="2"/>
  <c r="L219" i="2"/>
  <c r="B219" i="2"/>
  <c r="Q219" i="2" s="1"/>
  <c r="A219" i="2"/>
  <c r="AC218" i="2"/>
  <c r="O218" i="2"/>
  <c r="L218" i="2"/>
  <c r="B218" i="2"/>
  <c r="P218" i="2" s="1"/>
  <c r="A218" i="2"/>
  <c r="AC217" i="2"/>
  <c r="O217" i="2"/>
  <c r="L217" i="2"/>
  <c r="B217" i="2"/>
  <c r="Q217" i="2" s="1"/>
  <c r="A217" i="2"/>
  <c r="AC216" i="2"/>
  <c r="O216" i="2"/>
  <c r="L216" i="2"/>
  <c r="B216" i="2"/>
  <c r="P216" i="2" s="1"/>
  <c r="A216" i="2"/>
  <c r="AC215" i="2"/>
  <c r="O215" i="2"/>
  <c r="L215" i="2"/>
  <c r="B215" i="2"/>
  <c r="Q215" i="2" s="1"/>
  <c r="A215" i="2"/>
  <c r="AC214" i="2"/>
  <c r="O214" i="2"/>
  <c r="L214" i="2"/>
  <c r="B214" i="2"/>
  <c r="Q214" i="2" s="1"/>
  <c r="A214" i="2"/>
  <c r="AC213" i="2"/>
  <c r="O213" i="2"/>
  <c r="L213" i="2"/>
  <c r="B213" i="2"/>
  <c r="A213" i="2"/>
  <c r="AC212" i="2"/>
  <c r="O212" i="2"/>
  <c r="L212" i="2"/>
  <c r="B212" i="2"/>
  <c r="Q212" i="2" s="1"/>
  <c r="A212" i="2"/>
  <c r="AC211" i="2"/>
  <c r="O211" i="2"/>
  <c r="L211" i="2"/>
  <c r="B211" i="2"/>
  <c r="Q211" i="2" s="1"/>
  <c r="A211" i="2"/>
  <c r="AC210" i="2"/>
  <c r="O210" i="2"/>
  <c r="L210" i="2"/>
  <c r="B210" i="2"/>
  <c r="P210" i="2" s="1"/>
  <c r="A210" i="2"/>
  <c r="AC209" i="2"/>
  <c r="O209" i="2"/>
  <c r="L209" i="2"/>
  <c r="B209" i="2"/>
  <c r="Q209" i="2" s="1"/>
  <c r="A209" i="2"/>
  <c r="AC208" i="2"/>
  <c r="O208" i="2"/>
  <c r="L208" i="2"/>
  <c r="B208" i="2"/>
  <c r="Q208" i="2" s="1"/>
  <c r="A208" i="2"/>
  <c r="AC207" i="2"/>
  <c r="O207" i="2"/>
  <c r="L207" i="2"/>
  <c r="B207" i="2"/>
  <c r="Q207" i="2" s="1"/>
  <c r="A207" i="2"/>
  <c r="AC206" i="2"/>
  <c r="O206" i="2"/>
  <c r="L206" i="2"/>
  <c r="B206" i="2"/>
  <c r="Q206" i="2" s="1"/>
  <c r="A206" i="2"/>
  <c r="AC205" i="2"/>
  <c r="O205" i="2"/>
  <c r="L205" i="2"/>
  <c r="B205" i="2"/>
  <c r="P205" i="2" s="1"/>
  <c r="A205" i="2"/>
  <c r="AC204" i="2"/>
  <c r="O204" i="2"/>
  <c r="L204" i="2"/>
  <c r="B204" i="2"/>
  <c r="Q204" i="2" s="1"/>
  <c r="A204" i="2"/>
  <c r="AC203" i="2"/>
  <c r="O203" i="2"/>
  <c r="L203" i="2"/>
  <c r="B203" i="2"/>
  <c r="Q203" i="2" s="1"/>
  <c r="A203" i="2"/>
  <c r="AC202" i="2"/>
  <c r="O202" i="2"/>
  <c r="L202" i="2"/>
  <c r="B202" i="2"/>
  <c r="P202" i="2" s="1"/>
  <c r="A202" i="2"/>
  <c r="AC201" i="2"/>
  <c r="O201" i="2"/>
  <c r="L201" i="2"/>
  <c r="B201" i="2"/>
  <c r="Q201" i="2" s="1"/>
  <c r="A201" i="2"/>
  <c r="AC200" i="2"/>
  <c r="O200" i="2"/>
  <c r="L200" i="2"/>
  <c r="B200" i="2"/>
  <c r="Q200" i="2" s="1"/>
  <c r="A200" i="2"/>
  <c r="AC199" i="2"/>
  <c r="O199" i="2"/>
  <c r="L199" i="2"/>
  <c r="B199" i="2"/>
  <c r="Q199" i="2" s="1"/>
  <c r="A199" i="2"/>
  <c r="AC198" i="2"/>
  <c r="O198" i="2"/>
  <c r="L198" i="2"/>
  <c r="B198" i="2"/>
  <c r="Q198" i="2" s="1"/>
  <c r="A198" i="2"/>
  <c r="AC197" i="2"/>
  <c r="O197" i="2"/>
  <c r="L197" i="2"/>
  <c r="B197" i="2"/>
  <c r="P197" i="2" s="1"/>
  <c r="A197" i="2"/>
  <c r="AC196" i="2"/>
  <c r="O196" i="2"/>
  <c r="L196" i="2"/>
  <c r="B196" i="2"/>
  <c r="Q196" i="2" s="1"/>
  <c r="A196" i="2"/>
  <c r="AC195" i="2"/>
  <c r="O195" i="2"/>
  <c r="L195" i="2"/>
  <c r="B195" i="2"/>
  <c r="Q195" i="2" s="1"/>
  <c r="A195" i="2"/>
  <c r="AC194" i="2"/>
  <c r="O194" i="2"/>
  <c r="L194" i="2"/>
  <c r="B194" i="2"/>
  <c r="P194" i="2" s="1"/>
  <c r="A194" i="2"/>
  <c r="AC193" i="2"/>
  <c r="O193" i="2"/>
  <c r="L193" i="2"/>
  <c r="B193" i="2"/>
  <c r="Q193" i="2" s="1"/>
  <c r="A193" i="2"/>
  <c r="AC192" i="2"/>
  <c r="O192" i="2"/>
  <c r="L192" i="2"/>
  <c r="B192" i="2"/>
  <c r="Q192" i="2" s="1"/>
  <c r="A192" i="2"/>
  <c r="AC191" i="2"/>
  <c r="O191" i="2"/>
  <c r="L191" i="2"/>
  <c r="B191" i="2"/>
  <c r="Q191" i="2" s="1"/>
  <c r="A191" i="2"/>
  <c r="AC190" i="2"/>
  <c r="O190" i="2"/>
  <c r="L190" i="2"/>
  <c r="B190" i="2"/>
  <c r="Q190" i="2" s="1"/>
  <c r="A190" i="2"/>
  <c r="AC189" i="2"/>
  <c r="O189" i="2"/>
  <c r="L189" i="2"/>
  <c r="B189" i="2"/>
  <c r="P189" i="2" s="1"/>
  <c r="A189" i="2"/>
  <c r="AC188" i="2"/>
  <c r="O188" i="2"/>
  <c r="L188" i="2"/>
  <c r="B188" i="2"/>
  <c r="Q188" i="2" s="1"/>
  <c r="A188" i="2"/>
  <c r="AC187" i="2"/>
  <c r="O187" i="2"/>
  <c r="L187" i="2"/>
  <c r="B187" i="2"/>
  <c r="Q187" i="2" s="1"/>
  <c r="A187" i="2"/>
  <c r="AC186" i="2"/>
  <c r="O186" i="2"/>
  <c r="L186" i="2"/>
  <c r="B186" i="2"/>
  <c r="P186" i="2" s="1"/>
  <c r="A186" i="2"/>
  <c r="AC185" i="2"/>
  <c r="O185" i="2"/>
  <c r="L185" i="2"/>
  <c r="B185" i="2"/>
  <c r="Q185" i="2" s="1"/>
  <c r="A185" i="2"/>
  <c r="AC184" i="2"/>
  <c r="O184" i="2"/>
  <c r="L184" i="2"/>
  <c r="B184" i="2"/>
  <c r="Q184" i="2" s="1"/>
  <c r="A184" i="2"/>
  <c r="AC183" i="2"/>
  <c r="O183" i="2"/>
  <c r="L183" i="2"/>
  <c r="B183" i="2"/>
  <c r="Q183" i="2" s="1"/>
  <c r="A183" i="2"/>
  <c r="AC182" i="2"/>
  <c r="O182" i="2"/>
  <c r="L182" i="2"/>
  <c r="B182" i="2"/>
  <c r="Q182" i="2" s="1"/>
  <c r="A182" i="2"/>
  <c r="AC181" i="2"/>
  <c r="O181" i="2"/>
  <c r="L181" i="2"/>
  <c r="B181" i="2"/>
  <c r="P181" i="2" s="1"/>
  <c r="A181" i="2"/>
  <c r="AC180" i="2"/>
  <c r="O180" i="2"/>
  <c r="L180" i="2"/>
  <c r="B180" i="2"/>
  <c r="Q180" i="2" s="1"/>
  <c r="A180" i="2"/>
  <c r="AC179" i="2"/>
  <c r="O179" i="2"/>
  <c r="L179" i="2"/>
  <c r="B179" i="2"/>
  <c r="Q179" i="2" s="1"/>
  <c r="A179" i="2"/>
  <c r="AC178" i="2"/>
  <c r="O178" i="2"/>
  <c r="L178" i="2"/>
  <c r="B178" i="2"/>
  <c r="P178" i="2" s="1"/>
  <c r="A178" i="2"/>
  <c r="AC177" i="2"/>
  <c r="O177" i="2"/>
  <c r="L177" i="2"/>
  <c r="B177" i="2"/>
  <c r="Q177" i="2" s="1"/>
  <c r="A177" i="2"/>
  <c r="AC176" i="2"/>
  <c r="O176" i="2"/>
  <c r="L176" i="2"/>
  <c r="B176" i="2"/>
  <c r="P176" i="2" s="1"/>
  <c r="A176" i="2"/>
  <c r="AC175" i="2"/>
  <c r="O175" i="2"/>
  <c r="L175" i="2"/>
  <c r="B175" i="2"/>
  <c r="Q175" i="2" s="1"/>
  <c r="A175" i="2"/>
  <c r="AC174" i="2"/>
  <c r="O174" i="2"/>
  <c r="L174" i="2"/>
  <c r="B174" i="2"/>
  <c r="Q174" i="2" s="1"/>
  <c r="A174" i="2"/>
  <c r="AC173" i="2"/>
  <c r="O173" i="2"/>
  <c r="L173" i="2"/>
  <c r="B173" i="2"/>
  <c r="Q173" i="2" s="1"/>
  <c r="A173" i="2"/>
  <c r="AC172" i="2"/>
  <c r="O172" i="2"/>
  <c r="L172" i="2"/>
  <c r="B172" i="2"/>
  <c r="Q172" i="2" s="1"/>
  <c r="A172" i="2"/>
  <c r="AC171" i="2"/>
  <c r="O171" i="2"/>
  <c r="L171" i="2"/>
  <c r="B171" i="2"/>
  <c r="Q171" i="2" s="1"/>
  <c r="A171" i="2"/>
  <c r="AC170" i="2"/>
  <c r="O170" i="2"/>
  <c r="L170" i="2"/>
  <c r="B170" i="2"/>
  <c r="P170" i="2" s="1"/>
  <c r="A170" i="2"/>
  <c r="AC169" i="2"/>
  <c r="O169" i="2"/>
  <c r="L169" i="2"/>
  <c r="B169" i="2"/>
  <c r="Q169" i="2" s="1"/>
  <c r="A169" i="2"/>
  <c r="AC168" i="2"/>
  <c r="O168" i="2"/>
  <c r="L168" i="2"/>
  <c r="B168" i="2"/>
  <c r="P168" i="2" s="1"/>
  <c r="A168" i="2"/>
  <c r="AC167" i="2"/>
  <c r="O167" i="2"/>
  <c r="L167" i="2"/>
  <c r="B167" i="2"/>
  <c r="Q167" i="2" s="1"/>
  <c r="A167" i="2"/>
  <c r="AC166" i="2"/>
  <c r="O166" i="2"/>
  <c r="L166" i="2"/>
  <c r="B166" i="2"/>
  <c r="Q166" i="2" s="1"/>
  <c r="A166" i="2"/>
  <c r="AC165" i="2"/>
  <c r="O165" i="2"/>
  <c r="L165" i="2"/>
  <c r="B165" i="2"/>
  <c r="Q165" i="2" s="1"/>
  <c r="A165" i="2"/>
  <c r="AC164" i="2"/>
  <c r="O164" i="2"/>
  <c r="L164" i="2"/>
  <c r="B164" i="2"/>
  <c r="Q164" i="2" s="1"/>
  <c r="A164" i="2"/>
  <c r="AC163" i="2"/>
  <c r="O163" i="2"/>
  <c r="L163" i="2"/>
  <c r="B163" i="2"/>
  <c r="Q163" i="2" s="1"/>
  <c r="A163" i="2"/>
  <c r="AC162" i="2"/>
  <c r="O162" i="2"/>
  <c r="L162" i="2"/>
  <c r="B162" i="2"/>
  <c r="P162" i="2" s="1"/>
  <c r="A162" i="2"/>
  <c r="AC161" i="2"/>
  <c r="O161" i="2"/>
  <c r="L161" i="2"/>
  <c r="B161" i="2"/>
  <c r="P161" i="2" s="1"/>
  <c r="A161" i="2"/>
  <c r="AC160" i="2"/>
  <c r="O160" i="2"/>
  <c r="L160" i="2"/>
  <c r="B160" i="2"/>
  <c r="Q160" i="2" s="1"/>
  <c r="A160" i="2"/>
  <c r="AC159" i="2"/>
  <c r="O159" i="2"/>
  <c r="L159" i="2"/>
  <c r="B159" i="2"/>
  <c r="Q159" i="2" s="1"/>
  <c r="A159" i="2"/>
  <c r="AC158" i="2"/>
  <c r="O158" i="2"/>
  <c r="L158" i="2"/>
  <c r="B158" i="2"/>
  <c r="Q158" i="2" s="1"/>
  <c r="A158" i="2"/>
  <c r="AC157" i="2"/>
  <c r="O157" i="2"/>
  <c r="L157" i="2"/>
  <c r="B157" i="2"/>
  <c r="Q157" i="2" s="1"/>
  <c r="A157" i="2"/>
  <c r="AC156" i="2"/>
  <c r="O156" i="2"/>
  <c r="L156" i="2"/>
  <c r="B156" i="2"/>
  <c r="Q156" i="2" s="1"/>
  <c r="A156" i="2"/>
  <c r="AC155" i="2"/>
  <c r="O155" i="2"/>
  <c r="L155" i="2"/>
  <c r="B155" i="2"/>
  <c r="Q155" i="2" s="1"/>
  <c r="A155" i="2"/>
  <c r="AC154" i="2"/>
  <c r="O154" i="2"/>
  <c r="L154" i="2"/>
  <c r="B154" i="2"/>
  <c r="P154" i="2" s="1"/>
  <c r="A154" i="2"/>
  <c r="AC153" i="2"/>
  <c r="O153" i="2"/>
  <c r="L153" i="2"/>
  <c r="B153" i="2"/>
  <c r="P153" i="2" s="1"/>
  <c r="A153" i="2"/>
  <c r="AC152" i="2"/>
  <c r="O152" i="2"/>
  <c r="L152" i="2"/>
  <c r="B152" i="2"/>
  <c r="Q152" i="2" s="1"/>
  <c r="A152" i="2"/>
  <c r="AC151" i="2"/>
  <c r="O151" i="2"/>
  <c r="L151" i="2"/>
  <c r="B151" i="2"/>
  <c r="Q151" i="2" s="1"/>
  <c r="A151" i="2"/>
  <c r="AC150" i="2"/>
  <c r="O150" i="2"/>
  <c r="L150" i="2"/>
  <c r="B150" i="2"/>
  <c r="Q150" i="2" s="1"/>
  <c r="A150" i="2"/>
  <c r="AC149" i="2"/>
  <c r="O149" i="2"/>
  <c r="L149" i="2"/>
  <c r="B149" i="2"/>
  <c r="Q149" i="2" s="1"/>
  <c r="A149" i="2"/>
  <c r="AC148" i="2"/>
  <c r="O148" i="2"/>
  <c r="L148" i="2"/>
  <c r="B148" i="2"/>
  <c r="Q148" i="2" s="1"/>
  <c r="A148" i="2"/>
  <c r="AC147" i="2"/>
  <c r="O147" i="2"/>
  <c r="L147" i="2"/>
  <c r="B147" i="2"/>
  <c r="Q147" i="2" s="1"/>
  <c r="A147" i="2"/>
  <c r="AC146" i="2"/>
  <c r="O146" i="2"/>
  <c r="L146" i="2"/>
  <c r="B146" i="2"/>
  <c r="P146" i="2" s="1"/>
  <c r="A146" i="2"/>
  <c r="AC145" i="2"/>
  <c r="O145" i="2"/>
  <c r="L145" i="2"/>
  <c r="B145" i="2"/>
  <c r="P145" i="2" s="1"/>
  <c r="A145" i="2"/>
  <c r="AC144" i="2"/>
  <c r="O144" i="2"/>
  <c r="L144" i="2"/>
  <c r="B144" i="2"/>
  <c r="Q144" i="2" s="1"/>
  <c r="A144" i="2"/>
  <c r="AC143" i="2"/>
  <c r="O143" i="2"/>
  <c r="L143" i="2"/>
  <c r="B143" i="2"/>
  <c r="Q143" i="2" s="1"/>
  <c r="A143" i="2"/>
  <c r="AC142" i="2"/>
  <c r="O142" i="2"/>
  <c r="L142" i="2"/>
  <c r="B142" i="2"/>
  <c r="Q142" i="2" s="1"/>
  <c r="A142" i="2"/>
  <c r="AC141" i="2"/>
  <c r="O141" i="2"/>
  <c r="L141" i="2"/>
  <c r="B141" i="2"/>
  <c r="Q141" i="2" s="1"/>
  <c r="A141" i="2"/>
  <c r="AC140" i="2"/>
  <c r="O140" i="2"/>
  <c r="L140" i="2"/>
  <c r="B140" i="2"/>
  <c r="Q140" i="2" s="1"/>
  <c r="A140" i="2"/>
  <c r="AC139" i="2"/>
  <c r="O139" i="2"/>
  <c r="L139" i="2"/>
  <c r="B139" i="2"/>
  <c r="Q139" i="2" s="1"/>
  <c r="A139" i="2"/>
  <c r="AC138" i="2"/>
  <c r="O138" i="2"/>
  <c r="L138" i="2"/>
  <c r="B138" i="2"/>
  <c r="P138" i="2" s="1"/>
  <c r="A138" i="2"/>
  <c r="AC137" i="2"/>
  <c r="O137" i="2"/>
  <c r="L137" i="2"/>
  <c r="B137" i="2"/>
  <c r="P137" i="2" s="1"/>
  <c r="A137" i="2"/>
  <c r="AC136" i="2"/>
  <c r="O136" i="2"/>
  <c r="L136" i="2"/>
  <c r="B136" i="2"/>
  <c r="Q136" i="2" s="1"/>
  <c r="A136" i="2"/>
  <c r="AC135" i="2"/>
  <c r="O135" i="2"/>
  <c r="L135" i="2"/>
  <c r="B135" i="2"/>
  <c r="Q135" i="2" s="1"/>
  <c r="A135" i="2"/>
  <c r="AC134" i="2"/>
  <c r="O134" i="2"/>
  <c r="L134" i="2"/>
  <c r="B134" i="2"/>
  <c r="Q134" i="2" s="1"/>
  <c r="A134" i="2"/>
  <c r="AC133" i="2"/>
  <c r="O133" i="2"/>
  <c r="L133" i="2"/>
  <c r="B133" i="2"/>
  <c r="Q133" i="2" s="1"/>
  <c r="A133" i="2"/>
  <c r="AC132" i="2"/>
  <c r="O132" i="2"/>
  <c r="L132" i="2"/>
  <c r="B132" i="2"/>
  <c r="Q132" i="2" s="1"/>
  <c r="A132" i="2"/>
  <c r="AC131" i="2"/>
  <c r="O131" i="2"/>
  <c r="L131" i="2"/>
  <c r="B131" i="2"/>
  <c r="Q131" i="2" s="1"/>
  <c r="A131" i="2"/>
  <c r="AC130" i="2"/>
  <c r="O130" i="2"/>
  <c r="L130" i="2"/>
  <c r="B130" i="2"/>
  <c r="P130" i="2" s="1"/>
  <c r="A130" i="2"/>
  <c r="AC129" i="2"/>
  <c r="O129" i="2"/>
  <c r="L129" i="2"/>
  <c r="B129" i="2"/>
  <c r="P129" i="2" s="1"/>
  <c r="A129" i="2"/>
  <c r="AC128" i="2"/>
  <c r="O128" i="2"/>
  <c r="L128" i="2"/>
  <c r="B128" i="2"/>
  <c r="Q128" i="2" s="1"/>
  <c r="A128" i="2"/>
  <c r="AC127" i="2"/>
  <c r="O127" i="2"/>
  <c r="L127" i="2"/>
  <c r="B127" i="2"/>
  <c r="P127" i="2" s="1"/>
  <c r="A127" i="2"/>
  <c r="AC126" i="2"/>
  <c r="O126" i="2"/>
  <c r="L126" i="2"/>
  <c r="B126" i="2"/>
  <c r="Q126" i="2" s="1"/>
  <c r="A126" i="2"/>
  <c r="AC125" i="2"/>
  <c r="O125" i="2"/>
  <c r="L125" i="2"/>
  <c r="B125" i="2"/>
  <c r="Q125" i="2" s="1"/>
  <c r="A125" i="2"/>
  <c r="AC124" i="2"/>
  <c r="O124" i="2"/>
  <c r="L124" i="2"/>
  <c r="B124" i="2"/>
  <c r="Q124" i="2" s="1"/>
  <c r="A124" i="2"/>
  <c r="AC123" i="2"/>
  <c r="O123" i="2"/>
  <c r="L123" i="2"/>
  <c r="B123" i="2"/>
  <c r="Q123" i="2" s="1"/>
  <c r="A123" i="2"/>
  <c r="AC122" i="2"/>
  <c r="O122" i="2"/>
  <c r="L122" i="2"/>
  <c r="B122" i="2"/>
  <c r="P122" i="2" s="1"/>
  <c r="A122" i="2"/>
  <c r="AC121" i="2"/>
  <c r="O121" i="2"/>
  <c r="L121" i="2"/>
  <c r="B121" i="2"/>
  <c r="P121" i="2" s="1"/>
  <c r="A121" i="2"/>
  <c r="AC120" i="2"/>
  <c r="O120" i="2"/>
  <c r="L120" i="2"/>
  <c r="B120" i="2"/>
  <c r="P120" i="2" s="1"/>
  <c r="A120" i="2"/>
  <c r="AC119" i="2"/>
  <c r="O119" i="2"/>
  <c r="L119" i="2"/>
  <c r="B119" i="2"/>
  <c r="Q119" i="2" s="1"/>
  <c r="A119" i="2"/>
  <c r="AC118" i="2"/>
  <c r="O118" i="2"/>
  <c r="L118" i="2"/>
  <c r="B118" i="2"/>
  <c r="Q118" i="2" s="1"/>
  <c r="A118" i="2"/>
  <c r="AC117" i="2"/>
  <c r="O117" i="2"/>
  <c r="L117" i="2"/>
  <c r="B117" i="2"/>
  <c r="Q117" i="2" s="1"/>
  <c r="A117" i="2"/>
  <c r="AC116" i="2"/>
  <c r="O116" i="2"/>
  <c r="L116" i="2"/>
  <c r="B116" i="2"/>
  <c r="Q116" i="2" s="1"/>
  <c r="A116" i="2"/>
  <c r="AC115" i="2"/>
  <c r="O115" i="2"/>
  <c r="L115" i="2"/>
  <c r="B115" i="2"/>
  <c r="Q115" i="2" s="1"/>
  <c r="A115" i="2"/>
  <c r="AC114" i="2"/>
  <c r="O114" i="2"/>
  <c r="L114" i="2"/>
  <c r="B114" i="2"/>
  <c r="P114" i="2" s="1"/>
  <c r="A114" i="2"/>
  <c r="AC113" i="2"/>
  <c r="O113" i="2"/>
  <c r="L113" i="2"/>
  <c r="B113" i="2"/>
  <c r="P113" i="2" s="1"/>
  <c r="A113" i="2"/>
  <c r="AC112" i="2"/>
  <c r="O112" i="2"/>
  <c r="L112" i="2"/>
  <c r="B112" i="2"/>
  <c r="Q112" i="2" s="1"/>
  <c r="A112" i="2"/>
  <c r="AC111" i="2"/>
  <c r="O111" i="2"/>
  <c r="L111" i="2"/>
  <c r="B111" i="2"/>
  <c r="P111" i="2" s="1"/>
  <c r="A111" i="2"/>
  <c r="AC110" i="2"/>
  <c r="O110" i="2"/>
  <c r="L110" i="2"/>
  <c r="B110" i="2"/>
  <c r="Q110" i="2" s="1"/>
  <c r="A110" i="2"/>
  <c r="AC109" i="2"/>
  <c r="O109" i="2"/>
  <c r="L109" i="2"/>
  <c r="B109" i="2"/>
  <c r="Q109" i="2" s="1"/>
  <c r="A109" i="2"/>
  <c r="AC108" i="2"/>
  <c r="O108" i="2"/>
  <c r="L108" i="2"/>
  <c r="B108" i="2"/>
  <c r="Q108" i="2" s="1"/>
  <c r="A108" i="2"/>
  <c r="AC107" i="2"/>
  <c r="O107" i="2"/>
  <c r="L107" i="2"/>
  <c r="B107" i="2"/>
  <c r="Q107" i="2" s="1"/>
  <c r="A107" i="2"/>
  <c r="AC106" i="2"/>
  <c r="O106" i="2"/>
  <c r="L106" i="2"/>
  <c r="B106" i="2"/>
  <c r="Q106" i="2" s="1"/>
  <c r="A106" i="2"/>
  <c r="AC105" i="2"/>
  <c r="O105" i="2"/>
  <c r="L105" i="2"/>
  <c r="B105" i="2"/>
  <c r="P105" i="2" s="1"/>
  <c r="A105" i="2"/>
  <c r="AC104" i="2"/>
  <c r="O104" i="2"/>
  <c r="L104" i="2"/>
  <c r="B104" i="2"/>
  <c r="Q104" i="2" s="1"/>
  <c r="A104" i="2"/>
  <c r="AC103" i="2"/>
  <c r="O103" i="2"/>
  <c r="L103" i="2"/>
  <c r="B103" i="2"/>
  <c r="P103" i="2" s="1"/>
  <c r="A103" i="2"/>
  <c r="AC102" i="2"/>
  <c r="O102" i="2"/>
  <c r="L102" i="2"/>
  <c r="B102" i="2"/>
  <c r="Q102" i="2" s="1"/>
  <c r="A102" i="2"/>
  <c r="AC101" i="2"/>
  <c r="O101" i="2"/>
  <c r="L101" i="2"/>
  <c r="B101" i="2"/>
  <c r="Q101" i="2" s="1"/>
  <c r="A101" i="2"/>
  <c r="AC100" i="2"/>
  <c r="O100" i="2"/>
  <c r="L100" i="2"/>
  <c r="B100" i="2"/>
  <c r="Q100" i="2" s="1"/>
  <c r="A100" i="2"/>
  <c r="AC99" i="2"/>
  <c r="O99" i="2"/>
  <c r="L99" i="2"/>
  <c r="B99" i="2"/>
  <c r="Q99" i="2" s="1"/>
  <c r="A99" i="2"/>
  <c r="AC98" i="2"/>
  <c r="O98" i="2"/>
  <c r="L98" i="2"/>
  <c r="B98" i="2"/>
  <c r="Q98" i="2" s="1"/>
  <c r="A98" i="2"/>
  <c r="AC97" i="2"/>
  <c r="O97" i="2"/>
  <c r="L97" i="2"/>
  <c r="B97" i="2"/>
  <c r="P97" i="2" s="1"/>
  <c r="A97" i="2"/>
  <c r="AC96" i="2"/>
  <c r="O96" i="2"/>
  <c r="L96" i="2"/>
  <c r="B96" i="2"/>
  <c r="Q96" i="2" s="1"/>
  <c r="A96" i="2"/>
  <c r="AC95" i="2"/>
  <c r="O95" i="2"/>
  <c r="L95" i="2"/>
  <c r="B95" i="2"/>
  <c r="P95" i="2" s="1"/>
  <c r="A95" i="2"/>
  <c r="AC94" i="2"/>
  <c r="O94" i="2"/>
  <c r="L94" i="2"/>
  <c r="B94" i="2"/>
  <c r="Q94" i="2" s="1"/>
  <c r="A94" i="2"/>
  <c r="AC93" i="2"/>
  <c r="O93" i="2"/>
  <c r="L93" i="2"/>
  <c r="B93" i="2"/>
  <c r="Q93" i="2" s="1"/>
  <c r="A93" i="2"/>
  <c r="AC92" i="2"/>
  <c r="O92" i="2"/>
  <c r="L92" i="2"/>
  <c r="B92" i="2"/>
  <c r="Q92" i="2" s="1"/>
  <c r="A92" i="2"/>
  <c r="AC91" i="2"/>
  <c r="O91" i="2"/>
  <c r="L91" i="2"/>
  <c r="B91" i="2"/>
  <c r="Q91" i="2" s="1"/>
  <c r="A91" i="2"/>
  <c r="AC90" i="2"/>
  <c r="O90" i="2"/>
  <c r="L90" i="2"/>
  <c r="B90" i="2"/>
  <c r="Q90" i="2" s="1"/>
  <c r="A90" i="2"/>
  <c r="AC89" i="2"/>
  <c r="O89" i="2"/>
  <c r="L89" i="2"/>
  <c r="B89" i="2"/>
  <c r="P89" i="2" s="1"/>
  <c r="A89" i="2"/>
  <c r="AC88" i="2"/>
  <c r="O88" i="2"/>
  <c r="L88" i="2"/>
  <c r="B88" i="2"/>
  <c r="Q88" i="2" s="1"/>
  <c r="A88" i="2"/>
  <c r="AC87" i="2"/>
  <c r="O87" i="2"/>
  <c r="L87" i="2"/>
  <c r="B87" i="2"/>
  <c r="P87" i="2" s="1"/>
  <c r="A87" i="2"/>
  <c r="AC86" i="2"/>
  <c r="O86" i="2"/>
  <c r="L86" i="2"/>
  <c r="B86" i="2"/>
  <c r="Q86" i="2" s="1"/>
  <c r="A86" i="2"/>
  <c r="AC85" i="2"/>
  <c r="O85" i="2"/>
  <c r="L85" i="2"/>
  <c r="B85" i="2"/>
  <c r="Q85" i="2" s="1"/>
  <c r="A85" i="2"/>
  <c r="AC84" i="2"/>
  <c r="O84" i="2"/>
  <c r="L84" i="2"/>
  <c r="B84" i="2"/>
  <c r="Q84" i="2" s="1"/>
  <c r="A84" i="2"/>
  <c r="AC83" i="2"/>
  <c r="O83" i="2"/>
  <c r="L83" i="2"/>
  <c r="B83" i="2"/>
  <c r="Q83" i="2" s="1"/>
  <c r="A83" i="2"/>
  <c r="AC82" i="2"/>
  <c r="O82" i="2"/>
  <c r="L82" i="2"/>
  <c r="B82" i="2"/>
  <c r="Q82" i="2" s="1"/>
  <c r="A82" i="2"/>
  <c r="AC81" i="2"/>
  <c r="O81" i="2"/>
  <c r="L81" i="2"/>
  <c r="B81" i="2"/>
  <c r="P81" i="2" s="1"/>
  <c r="A81" i="2"/>
  <c r="AC80" i="2"/>
  <c r="O80" i="2"/>
  <c r="L80" i="2"/>
  <c r="B80" i="2"/>
  <c r="Q80" i="2" s="1"/>
  <c r="A80" i="2"/>
  <c r="AC79" i="2"/>
  <c r="O79" i="2"/>
  <c r="L79" i="2"/>
  <c r="B79" i="2"/>
  <c r="P79" i="2" s="1"/>
  <c r="A79" i="2"/>
  <c r="AC78" i="2"/>
  <c r="O78" i="2"/>
  <c r="L78" i="2"/>
  <c r="B78" i="2"/>
  <c r="Q78" i="2" s="1"/>
  <c r="A78" i="2"/>
  <c r="AC77" i="2"/>
  <c r="O77" i="2"/>
  <c r="L77" i="2"/>
  <c r="B77" i="2"/>
  <c r="P77" i="2" s="1"/>
  <c r="A77" i="2"/>
  <c r="AC76" i="2"/>
  <c r="O76" i="2"/>
  <c r="L76" i="2"/>
  <c r="B76" i="2"/>
  <c r="Q76" i="2" s="1"/>
  <c r="A76" i="2"/>
  <c r="AC75" i="2"/>
  <c r="O75" i="2"/>
  <c r="L75" i="2"/>
  <c r="B75" i="2"/>
  <c r="Q75" i="2" s="1"/>
  <c r="A75" i="2"/>
  <c r="AC74" i="2"/>
  <c r="O74" i="2"/>
  <c r="L74" i="2"/>
  <c r="B74" i="2"/>
  <c r="Q74" i="2" s="1"/>
  <c r="A74" i="2"/>
  <c r="AC73" i="2"/>
  <c r="O73" i="2"/>
  <c r="L73" i="2"/>
  <c r="B73" i="2"/>
  <c r="Q73" i="2" s="1"/>
  <c r="A73" i="2"/>
  <c r="AC72" i="2"/>
  <c r="O72" i="2"/>
  <c r="L72" i="2"/>
  <c r="B72" i="2"/>
  <c r="Q72" i="2" s="1"/>
  <c r="A72" i="2"/>
  <c r="AC71" i="2"/>
  <c r="O71" i="2"/>
  <c r="L71" i="2"/>
  <c r="B71" i="2"/>
  <c r="Q71" i="2" s="1"/>
  <c r="A71" i="2"/>
  <c r="AC70" i="2"/>
  <c r="O70" i="2"/>
  <c r="L70" i="2"/>
  <c r="B70" i="2"/>
  <c r="Q70" i="2" s="1"/>
  <c r="A70" i="2"/>
  <c r="AC69" i="2"/>
  <c r="O69" i="2"/>
  <c r="L69" i="2"/>
  <c r="B69" i="2"/>
  <c r="P69" i="2" s="1"/>
  <c r="A69" i="2"/>
  <c r="AC68" i="2"/>
  <c r="O68" i="2"/>
  <c r="L68" i="2"/>
  <c r="B68" i="2"/>
  <c r="Q68" i="2" s="1"/>
  <c r="A68" i="2"/>
  <c r="AC67" i="2"/>
  <c r="O67" i="2"/>
  <c r="L67" i="2"/>
  <c r="B67" i="2"/>
  <c r="Q67" i="2" s="1"/>
  <c r="A67" i="2"/>
  <c r="AC66" i="2"/>
  <c r="O66" i="2"/>
  <c r="L66" i="2"/>
  <c r="B66" i="2"/>
  <c r="Q66" i="2" s="1"/>
  <c r="A66" i="2"/>
  <c r="AC65" i="2"/>
  <c r="O65" i="2"/>
  <c r="L65" i="2"/>
  <c r="B65" i="2"/>
  <c r="Q65" i="2" s="1"/>
  <c r="A65" i="2"/>
  <c r="AC64" i="2"/>
  <c r="O64" i="2"/>
  <c r="L64" i="2"/>
  <c r="B64" i="2"/>
  <c r="Q64" i="2" s="1"/>
  <c r="A64" i="2"/>
  <c r="AC63" i="2"/>
  <c r="O63" i="2"/>
  <c r="L63" i="2"/>
  <c r="B63" i="2"/>
  <c r="Q63" i="2" s="1"/>
  <c r="A63" i="2"/>
  <c r="AC62" i="2"/>
  <c r="O62" i="2"/>
  <c r="L62" i="2"/>
  <c r="B62" i="2"/>
  <c r="Q62" i="2" s="1"/>
  <c r="A62" i="2"/>
  <c r="AC61" i="2"/>
  <c r="O61" i="2"/>
  <c r="L61" i="2"/>
  <c r="B61" i="2"/>
  <c r="P61" i="2" s="1"/>
  <c r="A61" i="2"/>
  <c r="AC60" i="2"/>
  <c r="O60" i="2"/>
  <c r="L60" i="2"/>
  <c r="B60" i="2"/>
  <c r="Q60" i="2" s="1"/>
  <c r="A60" i="2"/>
  <c r="AC59" i="2"/>
  <c r="O59" i="2"/>
  <c r="L59" i="2"/>
  <c r="B59" i="2"/>
  <c r="Q59" i="2" s="1"/>
  <c r="A59" i="2"/>
  <c r="AC58" i="2"/>
  <c r="O58" i="2"/>
  <c r="L58" i="2"/>
  <c r="B58" i="2"/>
  <c r="P58" i="2" s="1"/>
  <c r="A58" i="2"/>
  <c r="AC57" i="2"/>
  <c r="O57" i="2"/>
  <c r="L57" i="2"/>
  <c r="B57" i="2"/>
  <c r="P57" i="2" s="1"/>
  <c r="A57" i="2"/>
  <c r="AC56" i="2"/>
  <c r="O56" i="2"/>
  <c r="L56" i="2"/>
  <c r="B56" i="2"/>
  <c r="Q56" i="2" s="1"/>
  <c r="A56" i="2"/>
  <c r="AC55" i="2"/>
  <c r="O55" i="2"/>
  <c r="L55" i="2"/>
  <c r="B55" i="2"/>
  <c r="Q55" i="2" s="1"/>
  <c r="A55" i="2"/>
  <c r="AC54" i="2"/>
  <c r="O54" i="2"/>
  <c r="L54" i="2"/>
  <c r="B54" i="2"/>
  <c r="Q54" i="2" s="1"/>
  <c r="A54" i="2"/>
  <c r="AC53" i="2"/>
  <c r="O53" i="2"/>
  <c r="L53" i="2"/>
  <c r="B53" i="2"/>
  <c r="Q53" i="2" s="1"/>
  <c r="A53" i="2"/>
  <c r="AC52" i="2"/>
  <c r="O52" i="2"/>
  <c r="L52" i="2"/>
  <c r="B52" i="2"/>
  <c r="P52" i="2" s="1"/>
  <c r="A52" i="2"/>
  <c r="AC51" i="2"/>
  <c r="O51" i="2"/>
  <c r="L51" i="2"/>
  <c r="B51" i="2"/>
  <c r="Q51" i="2" s="1"/>
  <c r="A51" i="2"/>
  <c r="AC50" i="2"/>
  <c r="O50" i="2"/>
  <c r="L50" i="2"/>
  <c r="B50" i="2"/>
  <c r="P50" i="2" s="1"/>
  <c r="A50" i="2"/>
  <c r="AC49" i="2"/>
  <c r="O49" i="2"/>
  <c r="L49" i="2"/>
  <c r="B49" i="2"/>
  <c r="P49" i="2" s="1"/>
  <c r="A49" i="2"/>
  <c r="AC48" i="2"/>
  <c r="O48" i="2"/>
  <c r="L48" i="2"/>
  <c r="B48" i="2"/>
  <c r="Q48" i="2" s="1"/>
  <c r="A48" i="2"/>
  <c r="AC47" i="2"/>
  <c r="O47" i="2"/>
  <c r="L47" i="2"/>
  <c r="B47" i="2"/>
  <c r="Q47" i="2" s="1"/>
  <c r="A47" i="2"/>
  <c r="AC46" i="2"/>
  <c r="O46" i="2"/>
  <c r="L46" i="2"/>
  <c r="B46" i="2"/>
  <c r="Q46" i="2" s="1"/>
  <c r="A46" i="2"/>
  <c r="AC45" i="2"/>
  <c r="O45" i="2"/>
  <c r="L45" i="2"/>
  <c r="B45" i="2"/>
  <c r="Q45" i="2" s="1"/>
  <c r="A45" i="2"/>
  <c r="AC44" i="2"/>
  <c r="O44" i="2"/>
  <c r="L44" i="2"/>
  <c r="B44" i="2"/>
  <c r="P44" i="2" s="1"/>
  <c r="A44" i="2"/>
  <c r="AC43" i="2"/>
  <c r="O43" i="2"/>
  <c r="L43" i="2"/>
  <c r="B43" i="2"/>
  <c r="Q43" i="2" s="1"/>
  <c r="A43" i="2"/>
  <c r="AC42" i="2"/>
  <c r="O42" i="2"/>
  <c r="L42" i="2"/>
  <c r="B42" i="2"/>
  <c r="Q42" i="2" s="1"/>
  <c r="A42" i="2"/>
  <c r="AC41" i="2"/>
  <c r="O41" i="2"/>
  <c r="L41" i="2"/>
  <c r="B41" i="2"/>
  <c r="P41" i="2" s="1"/>
  <c r="A41" i="2"/>
  <c r="AC40" i="2"/>
  <c r="O40" i="2"/>
  <c r="L40" i="2"/>
  <c r="B40" i="2"/>
  <c r="Q40" i="2" s="1"/>
  <c r="A40" i="2"/>
  <c r="AC39" i="2"/>
  <c r="O39" i="2"/>
  <c r="L39" i="2"/>
  <c r="B39" i="2"/>
  <c r="P39" i="2" s="1"/>
  <c r="A39" i="2"/>
  <c r="AC38" i="2"/>
  <c r="O38" i="2"/>
  <c r="L38" i="2"/>
  <c r="B38" i="2"/>
  <c r="P38" i="2" s="1"/>
  <c r="A38" i="2"/>
  <c r="AC37" i="2"/>
  <c r="O37" i="2"/>
  <c r="L37" i="2"/>
  <c r="B37" i="2"/>
  <c r="P37" i="2" s="1"/>
  <c r="A37" i="2"/>
  <c r="AC36" i="2"/>
  <c r="O36" i="2"/>
  <c r="L36" i="2"/>
  <c r="B36" i="2"/>
  <c r="P36" i="2" s="1"/>
  <c r="A36" i="2"/>
  <c r="AC35" i="2"/>
  <c r="O35" i="2"/>
  <c r="L35" i="2"/>
  <c r="B35" i="2"/>
  <c r="Q35" i="2" s="1"/>
  <c r="A35" i="2"/>
  <c r="AC34" i="2"/>
  <c r="O34" i="2"/>
  <c r="L34" i="2"/>
  <c r="B34" i="2"/>
  <c r="P34" i="2" s="1"/>
  <c r="A34" i="2"/>
  <c r="AC33" i="2"/>
  <c r="O33" i="2"/>
  <c r="L33" i="2"/>
  <c r="B33" i="2"/>
  <c r="Q33" i="2" s="1"/>
  <c r="A33" i="2"/>
  <c r="AC32" i="2"/>
  <c r="O32" i="2"/>
  <c r="L32" i="2"/>
  <c r="B32" i="2"/>
  <c r="Q32" i="2" s="1"/>
  <c r="A32" i="2"/>
  <c r="AC31" i="2"/>
  <c r="O31" i="2"/>
  <c r="L31" i="2"/>
  <c r="B31" i="2"/>
  <c r="Q31" i="2" s="1"/>
  <c r="A31" i="2"/>
  <c r="AC30" i="2"/>
  <c r="O30" i="2"/>
  <c r="L30" i="2"/>
  <c r="B30" i="2"/>
  <c r="Q30" i="2" s="1"/>
  <c r="A30" i="2"/>
  <c r="AC29" i="2"/>
  <c r="O29" i="2"/>
  <c r="L29" i="2"/>
  <c r="B29" i="2"/>
  <c r="P29" i="2" s="1"/>
  <c r="A29" i="2"/>
  <c r="AC28" i="2"/>
  <c r="O28" i="2"/>
  <c r="L28" i="2"/>
  <c r="B28" i="2"/>
  <c r="Q28" i="2" s="1"/>
  <c r="A28" i="2"/>
  <c r="AC27" i="2"/>
  <c r="O27" i="2"/>
  <c r="L27" i="2"/>
  <c r="B27" i="2"/>
  <c r="Q27" i="2" s="1"/>
  <c r="A27" i="2"/>
  <c r="AC26" i="2"/>
  <c r="O26" i="2"/>
  <c r="L26" i="2"/>
  <c r="B26" i="2"/>
  <c r="P26" i="2" s="1"/>
  <c r="A26" i="2"/>
  <c r="AC25" i="2"/>
  <c r="O25" i="2"/>
  <c r="L25" i="2"/>
  <c r="B25" i="2"/>
  <c r="Q25" i="2" s="1"/>
  <c r="A25" i="2"/>
  <c r="AC24" i="2"/>
  <c r="O24" i="2"/>
  <c r="L24" i="2"/>
  <c r="B24" i="2"/>
  <c r="Q24" i="2" s="1"/>
  <c r="A24" i="2"/>
  <c r="AC23" i="2"/>
  <c r="O23" i="2"/>
  <c r="L23" i="2"/>
  <c r="B23" i="2"/>
  <c r="Q23" i="2" s="1"/>
  <c r="A23" i="2"/>
  <c r="AC22" i="2"/>
  <c r="O22" i="2"/>
  <c r="L22" i="2"/>
  <c r="B22" i="2"/>
  <c r="Q22" i="2" s="1"/>
  <c r="A22" i="2"/>
  <c r="AC21" i="2"/>
  <c r="O21" i="2"/>
  <c r="L21" i="2"/>
  <c r="B21" i="2"/>
  <c r="Q21" i="2" s="1"/>
  <c r="A21" i="2"/>
  <c r="AC20" i="2"/>
  <c r="O20" i="2"/>
  <c r="L20" i="2"/>
  <c r="B20" i="2"/>
  <c r="P20" i="2" s="1"/>
  <c r="A20" i="2"/>
  <c r="AC19" i="2"/>
  <c r="O19" i="2"/>
  <c r="L19" i="2"/>
  <c r="B19" i="2"/>
  <c r="Q19" i="2" s="1"/>
  <c r="A19" i="2"/>
  <c r="AC18" i="2"/>
  <c r="O18" i="2"/>
  <c r="L18" i="2"/>
  <c r="B18" i="2"/>
  <c r="P18" i="2" s="1"/>
  <c r="A18" i="2"/>
  <c r="AC17" i="2"/>
  <c r="O17" i="2"/>
  <c r="L17" i="2"/>
  <c r="B17" i="2"/>
  <c r="Q17" i="2" s="1"/>
  <c r="A17" i="2"/>
  <c r="AC16" i="2"/>
  <c r="O16" i="2"/>
  <c r="L16" i="2"/>
  <c r="B16" i="2"/>
  <c r="Q16" i="2" s="1"/>
  <c r="A16" i="2"/>
  <c r="AC15" i="2"/>
  <c r="O15" i="2"/>
  <c r="L15" i="2"/>
  <c r="B15" i="2"/>
  <c r="Q15" i="2" s="1"/>
  <c r="A15" i="2"/>
  <c r="AC14" i="2"/>
  <c r="O14" i="2"/>
  <c r="L14" i="2"/>
  <c r="B14" i="2"/>
  <c r="Q14" i="2" s="1"/>
  <c r="A14" i="2"/>
  <c r="AC13" i="2"/>
  <c r="O13" i="2"/>
  <c r="L13" i="2"/>
  <c r="B13" i="2"/>
  <c r="Q13" i="2" s="1"/>
  <c r="A13" i="2"/>
  <c r="AC12" i="2"/>
  <c r="O12" i="2"/>
  <c r="L12" i="2"/>
  <c r="B12" i="2"/>
  <c r="Q12" i="2" s="1"/>
  <c r="A12" i="2"/>
  <c r="AC11" i="2"/>
  <c r="O11" i="2"/>
  <c r="L11" i="2"/>
  <c r="B11" i="2"/>
  <c r="Q11" i="2" s="1"/>
  <c r="A11" i="2"/>
  <c r="Q361" i="2" l="1"/>
  <c r="Q372" i="2"/>
  <c r="Q789" i="2"/>
  <c r="Q856" i="2"/>
  <c r="P859" i="2"/>
  <c r="P703" i="2"/>
  <c r="P475" i="2"/>
  <c r="P478" i="2"/>
  <c r="P481" i="2"/>
  <c r="Q69" i="2"/>
  <c r="Q176" i="2"/>
  <c r="P839" i="2"/>
  <c r="P410" i="2"/>
  <c r="Q649" i="2"/>
  <c r="Q652" i="2"/>
  <c r="P655" i="2"/>
  <c r="P817" i="2"/>
  <c r="P663" i="2"/>
  <c r="Q952" i="2"/>
  <c r="P355" i="2"/>
  <c r="Q927" i="2"/>
  <c r="Q935" i="2"/>
  <c r="Q964" i="2"/>
  <c r="Q153" i="2"/>
  <c r="Q186" i="2"/>
  <c r="Q189" i="2"/>
  <c r="Q338" i="2"/>
  <c r="P390" i="2"/>
  <c r="P393" i="2"/>
  <c r="P396" i="2"/>
  <c r="P518" i="2"/>
  <c r="P521" i="2"/>
  <c r="Q594" i="2"/>
  <c r="Q597" i="2"/>
  <c r="P808" i="2"/>
  <c r="Q926" i="2"/>
  <c r="P951" i="2"/>
  <c r="P955" i="2"/>
  <c r="Q120" i="2"/>
  <c r="Q284" i="2"/>
  <c r="P588" i="2"/>
  <c r="Q774" i="2"/>
  <c r="Q785" i="2"/>
  <c r="P788" i="2"/>
  <c r="Q868" i="2"/>
  <c r="P917" i="2"/>
  <c r="Q958" i="2"/>
  <c r="Q111" i="2"/>
  <c r="Q114" i="2"/>
  <c r="P128" i="2"/>
  <c r="Q452" i="2"/>
  <c r="Q670" i="2"/>
  <c r="P673" i="2"/>
  <c r="Q676" i="2"/>
  <c r="P679" i="2"/>
  <c r="Q954" i="2"/>
  <c r="P215" i="2"/>
  <c r="P957" i="2"/>
  <c r="P160" i="2"/>
  <c r="P687" i="2"/>
  <c r="Q870" i="2"/>
  <c r="P881" i="2"/>
  <c r="Q970" i="2"/>
  <c r="Q170" i="2"/>
  <c r="Q218" i="2"/>
  <c r="Q221" i="2"/>
  <c r="P299" i="2"/>
  <c r="P302" i="2"/>
  <c r="Q346" i="2"/>
  <c r="Q458" i="2"/>
  <c r="Q735" i="2"/>
  <c r="P757" i="2"/>
  <c r="Q41" i="2"/>
  <c r="P71" i="2"/>
  <c r="P232" i="2"/>
  <c r="P238" i="2"/>
  <c r="P318" i="2"/>
  <c r="P321" i="2"/>
  <c r="Q451" i="2"/>
  <c r="P474" i="2"/>
  <c r="Q514" i="2"/>
  <c r="Q626" i="2"/>
  <c r="Q629" i="2"/>
  <c r="Q743" i="2"/>
  <c r="Q768" i="2"/>
  <c r="Q77" i="2"/>
  <c r="P175" i="2"/>
  <c r="Q298" i="2"/>
  <c r="P454" i="2"/>
  <c r="P457" i="2"/>
  <c r="Q507" i="2"/>
  <c r="P510" i="2"/>
  <c r="P513" i="2"/>
  <c r="P620" i="2"/>
  <c r="P74" i="2"/>
  <c r="P135" i="2"/>
  <c r="Q138" i="2"/>
  <c r="P166" i="2"/>
  <c r="P192" i="2"/>
  <c r="P23" i="2"/>
  <c r="P40" i="2"/>
  <c r="Q39" i="2"/>
  <c r="Q95" i="2"/>
  <c r="P98" i="2"/>
  <c r="P151" i="2"/>
  <c r="P350" i="2"/>
  <c r="P353" i="2"/>
  <c r="Q362" i="2"/>
  <c r="Q122" i="2"/>
  <c r="P282" i="2"/>
  <c r="P291" i="2"/>
  <c r="Q370" i="2"/>
  <c r="Q379" i="2"/>
  <c r="P382" i="2"/>
  <c r="P385" i="2"/>
  <c r="P403" i="2"/>
  <c r="Q409" i="2"/>
  <c r="Q468" i="2"/>
  <c r="Q498" i="2"/>
  <c r="Q523" i="2"/>
  <c r="Q537" i="2"/>
  <c r="P581" i="2"/>
  <c r="Q584" i="2"/>
  <c r="P596" i="2"/>
  <c r="Q602" i="2"/>
  <c r="Q605" i="2"/>
  <c r="P639" i="2"/>
  <c r="Q849" i="2"/>
  <c r="Q911" i="2"/>
  <c r="Q920" i="2"/>
  <c r="Q38" i="2"/>
  <c r="P262" i="2"/>
  <c r="P294" i="2"/>
  <c r="P306" i="2"/>
  <c r="P366" i="2"/>
  <c r="P369" i="2"/>
  <c r="P428" i="2"/>
  <c r="Q516" i="2"/>
  <c r="P531" i="2"/>
  <c r="P725" i="2"/>
  <c r="Q728" i="2"/>
  <c r="Q767" i="2"/>
  <c r="Q807" i="2"/>
  <c r="Q832" i="2"/>
  <c r="P863" i="2"/>
  <c r="P15" i="2"/>
  <c r="Q58" i="2"/>
  <c r="Q61" i="2"/>
  <c r="Q79" i="2"/>
  <c r="P82" i="2"/>
  <c r="P144" i="2"/>
  <c r="Q256" i="2"/>
  <c r="P378" i="2"/>
  <c r="P444" i="2"/>
  <c r="Q491" i="2"/>
  <c r="P494" i="2"/>
  <c r="P497" i="2"/>
  <c r="Q522" i="2"/>
  <c r="P572" i="2"/>
  <c r="P647" i="2"/>
  <c r="Q902" i="2"/>
  <c r="P476" i="2"/>
  <c r="Q515" i="2"/>
  <c r="P563" i="2"/>
  <c r="Q586" i="2"/>
  <c r="Q618" i="2"/>
  <c r="P641" i="2"/>
  <c r="Q806" i="2"/>
  <c r="P612" i="2"/>
  <c r="P701" i="2"/>
  <c r="P718" i="2"/>
  <c r="Q721" i="2"/>
  <c r="Q885" i="2"/>
  <c r="P32" i="2"/>
  <c r="P54" i="2"/>
  <c r="P118" i="2"/>
  <c r="Q137" i="2"/>
  <c r="P143" i="2"/>
  <c r="Q168" i="2"/>
  <c r="P174" i="2"/>
  <c r="P207" i="2"/>
  <c r="P224" i="2"/>
  <c r="Q273" i="2"/>
  <c r="Q330" i="2"/>
  <c r="P358" i="2"/>
  <c r="P402" i="2"/>
  <c r="P412" i="2"/>
  <c r="Q434" i="2"/>
  <c r="Q443" i="2"/>
  <c r="Q706" i="2"/>
  <c r="Q760" i="2"/>
  <c r="P763" i="2"/>
  <c r="Q766" i="2"/>
  <c r="P815" i="2"/>
  <c r="P884" i="2"/>
  <c r="P31" i="2"/>
  <c r="P63" i="2"/>
  <c r="Q103" i="2"/>
  <c r="P106" i="2"/>
  <c r="Q121" i="2"/>
  <c r="Q127" i="2"/>
  <c r="P167" i="2"/>
  <c r="P200" i="2"/>
  <c r="P223" i="2"/>
  <c r="Q240" i="2"/>
  <c r="P246" i="2"/>
  <c r="P255" i="2"/>
  <c r="Q261" i="2"/>
  <c r="P314" i="2"/>
  <c r="P339" i="2"/>
  <c r="P342" i="2"/>
  <c r="P345" i="2"/>
  <c r="P371" i="2"/>
  <c r="Q377" i="2"/>
  <c r="Q388" i="2"/>
  <c r="P430" i="2"/>
  <c r="P433" i="2"/>
  <c r="P442" i="2"/>
  <c r="P446" i="2"/>
  <c r="P449" i="2"/>
  <c r="P460" i="2"/>
  <c r="P467" i="2"/>
  <c r="P484" i="2"/>
  <c r="P490" i="2"/>
  <c r="P506" i="2"/>
  <c r="P540" i="2"/>
  <c r="P561" i="2"/>
  <c r="Q589" i="2"/>
  <c r="P604" i="2"/>
  <c r="Q610" i="2"/>
  <c r="P637" i="2"/>
  <c r="Q696" i="2"/>
  <c r="P699" i="2"/>
  <c r="Q736" i="2"/>
  <c r="Q753" i="2"/>
  <c r="Q772" i="2"/>
  <c r="Q821" i="2"/>
  <c r="P895" i="2"/>
  <c r="P913" i="2"/>
  <c r="P66" i="2"/>
  <c r="Q276" i="2"/>
  <c r="P286" i="2"/>
  <c r="P289" i="2"/>
  <c r="Q303" i="2"/>
  <c r="Q307" i="2"/>
  <c r="P310" i="2"/>
  <c r="P313" i="2"/>
  <c r="P326" i="2"/>
  <c r="P329" i="2"/>
  <c r="Q354" i="2"/>
  <c r="P387" i="2"/>
  <c r="P394" i="2"/>
  <c r="P398" i="2"/>
  <c r="P401" i="2"/>
  <c r="P411" i="2"/>
  <c r="Q473" i="2"/>
  <c r="Q500" i="2"/>
  <c r="P524" i="2"/>
  <c r="P530" i="2"/>
  <c r="P557" i="2"/>
  <c r="Q564" i="2"/>
  <c r="Q613" i="2"/>
  <c r="P628" i="2"/>
  <c r="Q640" i="2"/>
  <c r="P680" i="2"/>
  <c r="P717" i="2"/>
  <c r="P759" i="2"/>
  <c r="P775" i="2"/>
  <c r="P799" i="2"/>
  <c r="P829" i="2"/>
  <c r="Q838" i="2"/>
  <c r="P853" i="2"/>
  <c r="Q928" i="2"/>
  <c r="P16" i="2"/>
  <c r="Q50" i="2"/>
  <c r="P199" i="2"/>
  <c r="Q216" i="2"/>
  <c r="Q239" i="2"/>
  <c r="Q245" i="2"/>
  <c r="P420" i="2"/>
  <c r="P426" i="2"/>
  <c r="P466" i="2"/>
  <c r="P483" i="2"/>
  <c r="Q489" i="2"/>
  <c r="P539" i="2"/>
  <c r="P548" i="2"/>
  <c r="Q560" i="2"/>
  <c r="Q573" i="2"/>
  <c r="P692" i="2"/>
  <c r="Q695" i="2"/>
  <c r="Q871" i="2"/>
  <c r="P903" i="2"/>
  <c r="P136" i="2"/>
  <c r="P24" i="2"/>
  <c r="P46" i="2"/>
  <c r="Q87" i="2"/>
  <c r="P90" i="2"/>
  <c r="Q129" i="2"/>
  <c r="Q202" i="2"/>
  <c r="Q205" i="2"/>
  <c r="P214" i="2"/>
  <c r="P248" i="2"/>
  <c r="Q263" i="2"/>
  <c r="P278" i="2"/>
  <c r="P281" i="2"/>
  <c r="Q295" i="2"/>
  <c r="Q305" i="2"/>
  <c r="Q322" i="2"/>
  <c r="P334" i="2"/>
  <c r="P337" i="2"/>
  <c r="P419" i="2"/>
  <c r="Q425" i="2"/>
  <c r="P462" i="2"/>
  <c r="P465" i="2"/>
  <c r="P492" i="2"/>
  <c r="Q553" i="2"/>
  <c r="P559" i="2"/>
  <c r="Q621" i="2"/>
  <c r="Q664" i="2"/>
  <c r="P685" i="2"/>
  <c r="Q710" i="2"/>
  <c r="P713" i="2"/>
  <c r="Q734" i="2"/>
  <c r="Q792" i="2"/>
  <c r="P795" i="2"/>
  <c r="P831" i="2"/>
  <c r="P14" i="2"/>
  <c r="P22" i="2"/>
  <c r="P30" i="2"/>
  <c r="P62" i="2"/>
  <c r="P70" i="2"/>
  <c r="P78" i="2"/>
  <c r="P86" i="2"/>
  <c r="P94" i="2"/>
  <c r="P102" i="2"/>
  <c r="P110" i="2"/>
  <c r="Q130" i="2"/>
  <c r="Q145" i="2"/>
  <c r="P152" i="2"/>
  <c r="P159" i="2"/>
  <c r="Q178" i="2"/>
  <c r="Q181" i="2"/>
  <c r="P208" i="2"/>
  <c r="P222" i="2"/>
  <c r="P287" i="2"/>
  <c r="Q287" i="2"/>
  <c r="Q404" i="2"/>
  <c r="Q406" i="2"/>
  <c r="P406" i="2"/>
  <c r="P414" i="2"/>
  <c r="P417" i="2"/>
  <c r="Q427" i="2"/>
  <c r="Q459" i="2"/>
  <c r="Q532" i="2"/>
  <c r="Q534" i="2"/>
  <c r="P534" i="2"/>
  <c r="Q546" i="2"/>
  <c r="P546" i="2"/>
  <c r="Q595" i="2"/>
  <c r="P595" i="2"/>
  <c r="Q693" i="2"/>
  <c r="P693" i="2"/>
  <c r="P812" i="2"/>
  <c r="Q812" i="2"/>
  <c r="P866" i="2"/>
  <c r="Q866" i="2"/>
  <c r="Q887" i="2"/>
  <c r="P887" i="2"/>
  <c r="Q925" i="2"/>
  <c r="P925" i="2"/>
  <c r="P213" i="2"/>
  <c r="Q213" i="2"/>
  <c r="P237" i="2"/>
  <c r="Q237" i="2"/>
  <c r="Q502" i="2"/>
  <c r="P502" i="2"/>
  <c r="Q579" i="2"/>
  <c r="P579" i="2"/>
  <c r="Q607" i="2"/>
  <c r="P607" i="2"/>
  <c r="Q619" i="2"/>
  <c r="P619" i="2"/>
  <c r="Q653" i="2"/>
  <c r="P653" i="2"/>
  <c r="Q671" i="2"/>
  <c r="P671" i="2"/>
  <c r="Q769" i="2"/>
  <c r="P769" i="2"/>
  <c r="Q809" i="2"/>
  <c r="P809" i="2"/>
  <c r="Q847" i="2"/>
  <c r="P847" i="2"/>
  <c r="P158" i="2"/>
  <c r="Q230" i="2"/>
  <c r="P230" i="2"/>
  <c r="P308" i="2"/>
  <c r="Q308" i="2"/>
  <c r="P324" i="2"/>
  <c r="Q324" i="2"/>
  <c r="P340" i="2"/>
  <c r="Q340" i="2"/>
  <c r="P356" i="2"/>
  <c r="Q356" i="2"/>
  <c r="Q554" i="2"/>
  <c r="P554" i="2"/>
  <c r="Q631" i="2"/>
  <c r="P631" i="2"/>
  <c r="P708" i="2"/>
  <c r="Q708" i="2"/>
  <c r="Q711" i="2"/>
  <c r="P711" i="2"/>
  <c r="Q765" i="2"/>
  <c r="P765" i="2"/>
  <c r="P844" i="2"/>
  <c r="Q844" i="2"/>
  <c r="Q26" i="2"/>
  <c r="Q34" i="2"/>
  <c r="Q49" i="2"/>
  <c r="Q57" i="2"/>
  <c r="P150" i="2"/>
  <c r="P184" i="2"/>
  <c r="P191" i="2"/>
  <c r="P206" i="2"/>
  <c r="P331" i="2"/>
  <c r="P347" i="2"/>
  <c r="Q395" i="2"/>
  <c r="Q450" i="2"/>
  <c r="Q482" i="2"/>
  <c r="P499" i="2"/>
  <c r="Q505" i="2"/>
  <c r="Q545" i="2"/>
  <c r="P545" i="2"/>
  <c r="Q567" i="2"/>
  <c r="P567" i="2"/>
  <c r="Q591" i="2"/>
  <c r="P591" i="2"/>
  <c r="Q603" i="2"/>
  <c r="P603" i="2"/>
  <c r="Q689" i="2"/>
  <c r="P689" i="2"/>
  <c r="Q744" i="2"/>
  <c r="P744" i="2"/>
  <c r="Q783" i="2"/>
  <c r="P783" i="2"/>
  <c r="Q823" i="2"/>
  <c r="P823" i="2"/>
  <c r="Q841" i="2"/>
  <c r="P841" i="2"/>
  <c r="Q936" i="2"/>
  <c r="P936" i="2"/>
  <c r="Q18" i="2"/>
  <c r="P17" i="2"/>
  <c r="P25" i="2"/>
  <c r="P33" i="2"/>
  <c r="P48" i="2"/>
  <c r="P56" i="2"/>
  <c r="Q81" i="2"/>
  <c r="Q89" i="2"/>
  <c r="Q97" i="2"/>
  <c r="Q105" i="2"/>
  <c r="Q113" i="2"/>
  <c r="P142" i="2"/>
  <c r="Q162" i="2"/>
  <c r="P183" i="2"/>
  <c r="P198" i="2"/>
  <c r="Q210" i="2"/>
  <c r="Q254" i="2"/>
  <c r="P264" i="2"/>
  <c r="Q283" i="2"/>
  <c r="P290" i="2"/>
  <c r="Q297" i="2"/>
  <c r="P300" i="2"/>
  <c r="Q300" i="2"/>
  <c r="P363" i="2"/>
  <c r="P380" i="2"/>
  <c r="Q436" i="2"/>
  <c r="Q438" i="2"/>
  <c r="P438" i="2"/>
  <c r="Q542" i="2"/>
  <c r="P542" i="2"/>
  <c r="Q615" i="2"/>
  <c r="P615" i="2"/>
  <c r="Q627" i="2"/>
  <c r="P627" i="2"/>
  <c r="P780" i="2"/>
  <c r="Q780" i="2"/>
  <c r="Q879" i="2"/>
  <c r="P879" i="2"/>
  <c r="P47" i="2"/>
  <c r="P55" i="2"/>
  <c r="P64" i="2"/>
  <c r="P72" i="2"/>
  <c r="P80" i="2"/>
  <c r="P88" i="2"/>
  <c r="P96" i="2"/>
  <c r="P104" i="2"/>
  <c r="P112" i="2"/>
  <c r="P119" i="2"/>
  <c r="P134" i="2"/>
  <c r="Q154" i="2"/>
  <c r="P190" i="2"/>
  <c r="P229" i="2"/>
  <c r="Q229" i="2"/>
  <c r="Q470" i="2"/>
  <c r="P470" i="2"/>
  <c r="Q575" i="2"/>
  <c r="P575" i="2"/>
  <c r="Q587" i="2"/>
  <c r="P587" i="2"/>
  <c r="P642" i="2"/>
  <c r="Q642" i="2"/>
  <c r="P704" i="2"/>
  <c r="Q704" i="2"/>
  <c r="Q719" i="2"/>
  <c r="P719" i="2"/>
  <c r="P740" i="2"/>
  <c r="Q740" i="2"/>
  <c r="Q861" i="2"/>
  <c r="P861" i="2"/>
  <c r="P876" i="2"/>
  <c r="Q876" i="2"/>
  <c r="P126" i="2"/>
  <c r="Q146" i="2"/>
  <c r="Q161" i="2"/>
  <c r="P182" i="2"/>
  <c r="Q194" i="2"/>
  <c r="Q197" i="2"/>
  <c r="P226" i="2"/>
  <c r="Q226" i="2"/>
  <c r="Q247" i="2"/>
  <c r="Q253" i="2"/>
  <c r="P292" i="2"/>
  <c r="Q292" i="2"/>
  <c r="P332" i="2"/>
  <c r="Q332" i="2"/>
  <c r="P348" i="2"/>
  <c r="Q348" i="2"/>
  <c r="Q386" i="2"/>
  <c r="Q418" i="2"/>
  <c r="P435" i="2"/>
  <c r="Q441" i="2"/>
  <c r="P508" i="2"/>
  <c r="Q599" i="2"/>
  <c r="P599" i="2"/>
  <c r="Q611" i="2"/>
  <c r="P611" i="2"/>
  <c r="P638" i="2"/>
  <c r="Q638" i="2"/>
  <c r="P678" i="2"/>
  <c r="Q678" i="2"/>
  <c r="Q737" i="2"/>
  <c r="P737" i="2"/>
  <c r="Q751" i="2"/>
  <c r="P751" i="2"/>
  <c r="Q873" i="2"/>
  <c r="P873" i="2"/>
  <c r="Q893" i="2"/>
  <c r="P893" i="2"/>
  <c r="P908" i="2"/>
  <c r="Q908" i="2"/>
  <c r="P932" i="2"/>
  <c r="Q932" i="2"/>
  <c r="Q943" i="2"/>
  <c r="P943" i="2"/>
  <c r="P364" i="2"/>
  <c r="Q364" i="2"/>
  <c r="Q374" i="2"/>
  <c r="P374" i="2"/>
  <c r="Q555" i="2"/>
  <c r="P555" i="2"/>
  <c r="Q571" i="2"/>
  <c r="P571" i="2"/>
  <c r="Q623" i="2"/>
  <c r="P623" i="2"/>
  <c r="Q657" i="2"/>
  <c r="P657" i="2"/>
  <c r="Q712" i="2"/>
  <c r="P712" i="2"/>
  <c r="Q733" i="2"/>
  <c r="P733" i="2"/>
  <c r="P748" i="2"/>
  <c r="Q748" i="2"/>
  <c r="Q797" i="2"/>
  <c r="P797" i="2"/>
  <c r="P830" i="2"/>
  <c r="Q830" i="2"/>
  <c r="Q905" i="2"/>
  <c r="P905" i="2"/>
  <c r="P929" i="2"/>
  <c r="Q929" i="2"/>
  <c r="P940" i="2"/>
  <c r="Q940" i="2"/>
  <c r="P526" i="2"/>
  <c r="P529" i="2"/>
  <c r="P538" i="2"/>
  <c r="P547" i="2"/>
  <c r="Q568" i="2"/>
  <c r="Q576" i="2"/>
  <c r="P583" i="2"/>
  <c r="Q592" i="2"/>
  <c r="Q600" i="2"/>
  <c r="Q608" i="2"/>
  <c r="Q616" i="2"/>
  <c r="Q624" i="2"/>
  <c r="Q632" i="2"/>
  <c r="P635" i="2"/>
  <c r="Q646" i="2"/>
  <c r="P654" i="2"/>
  <c r="P661" i="2"/>
  <c r="Q672" i="2"/>
  <c r="P705" i="2"/>
  <c r="Q716" i="2"/>
  <c r="P727" i="2"/>
  <c r="P745" i="2"/>
  <c r="Q770" i="2"/>
  <c r="P777" i="2"/>
  <c r="P791" i="2"/>
  <c r="Q798" i="2"/>
  <c r="Q824" i="2"/>
  <c r="P827" i="2"/>
  <c r="P855" i="2"/>
  <c r="Q862" i="2"/>
  <c r="Q888" i="2"/>
  <c r="Q894" i="2"/>
  <c r="P919" i="2"/>
  <c r="P937" i="2"/>
  <c r="P947" i="2"/>
  <c r="Q316" i="2"/>
  <c r="P422" i="2"/>
  <c r="P486" i="2"/>
  <c r="P550" i="2"/>
  <c r="Q566" i="2"/>
  <c r="Q570" i="2"/>
  <c r="Q578" i="2"/>
  <c r="P801" i="2"/>
  <c r="Q804" i="2"/>
  <c r="Q836" i="2"/>
  <c r="P840" i="2"/>
  <c r="Q865" i="2"/>
  <c r="Q897" i="2"/>
  <c r="Q900" i="2"/>
  <c r="P904" i="2"/>
  <c r="P949" i="2"/>
  <c r="P585" i="2"/>
  <c r="Q644" i="2"/>
  <c r="P648" i="2"/>
  <c r="P669" i="2"/>
  <c r="Q684" i="2"/>
  <c r="Q702" i="2"/>
  <c r="Q742" i="2"/>
  <c r="Q800" i="2"/>
  <c r="P814" i="2"/>
  <c r="Q864" i="2"/>
  <c r="Q896" i="2"/>
  <c r="P910" i="2"/>
  <c r="Q934" i="2"/>
  <c r="P945" i="2"/>
  <c r="Q384" i="2"/>
  <c r="P384" i="2"/>
  <c r="Q423" i="2"/>
  <c r="P423" i="2"/>
  <c r="Q448" i="2"/>
  <c r="P448" i="2"/>
  <c r="Q487" i="2"/>
  <c r="P487" i="2"/>
  <c r="Q512" i="2"/>
  <c r="P512" i="2"/>
  <c r="Q551" i="2"/>
  <c r="P551" i="2"/>
  <c r="Q686" i="2"/>
  <c r="P686" i="2"/>
  <c r="P802" i="2"/>
  <c r="Q802" i="2"/>
  <c r="P898" i="2"/>
  <c r="Q898" i="2"/>
  <c r="Q968" i="2"/>
  <c r="P968" i="2"/>
  <c r="P965" i="2"/>
  <c r="Q965" i="2"/>
  <c r="P45" i="2"/>
  <c r="P53" i="2"/>
  <c r="P85" i="2"/>
  <c r="P93" i="2"/>
  <c r="P101" i="2"/>
  <c r="P109" i="2"/>
  <c r="P117" i="2"/>
  <c r="P125" i="2"/>
  <c r="P133" i="2"/>
  <c r="P141" i="2"/>
  <c r="P149" i="2"/>
  <c r="P157" i="2"/>
  <c r="P165" i="2"/>
  <c r="P173" i="2"/>
  <c r="P272" i="2"/>
  <c r="Q288" i="2"/>
  <c r="P288" i="2"/>
  <c r="Q311" i="2"/>
  <c r="Q375" i="2"/>
  <c r="P375" i="2"/>
  <c r="Q400" i="2"/>
  <c r="P400" i="2"/>
  <c r="Q439" i="2"/>
  <c r="P439" i="2"/>
  <c r="Q464" i="2"/>
  <c r="P464" i="2"/>
  <c r="Q503" i="2"/>
  <c r="P503" i="2"/>
  <c r="Q528" i="2"/>
  <c r="P528" i="2"/>
  <c r="Q582" i="2"/>
  <c r="P582" i="2"/>
  <c r="Q645" i="2"/>
  <c r="P645" i="2"/>
  <c r="Q660" i="2"/>
  <c r="P660" i="2"/>
  <c r="Q667" i="2"/>
  <c r="P667" i="2"/>
  <c r="Q776" i="2"/>
  <c r="P776" i="2"/>
  <c r="P84" i="2"/>
  <c r="P92" i="2"/>
  <c r="P100" i="2"/>
  <c r="P108" i="2"/>
  <c r="P116" i="2"/>
  <c r="P124" i="2"/>
  <c r="P132" i="2"/>
  <c r="P140" i="2"/>
  <c r="P148" i="2"/>
  <c r="P156" i="2"/>
  <c r="P164" i="2"/>
  <c r="P172" i="2"/>
  <c r="P180" i="2"/>
  <c r="P188" i="2"/>
  <c r="P196" i="2"/>
  <c r="P204" i="2"/>
  <c r="P212" i="2"/>
  <c r="P220" i="2"/>
  <c r="P228" i="2"/>
  <c r="P236" i="2"/>
  <c r="P244" i="2"/>
  <c r="P252" i="2"/>
  <c r="P260" i="2"/>
  <c r="Q268" i="2"/>
  <c r="Q296" i="2"/>
  <c r="P296" i="2"/>
  <c r="P315" i="2"/>
  <c r="Q319" i="2"/>
  <c r="Q383" i="2"/>
  <c r="P383" i="2"/>
  <c r="Q408" i="2"/>
  <c r="P408" i="2"/>
  <c r="Q447" i="2"/>
  <c r="P447" i="2"/>
  <c r="Q472" i="2"/>
  <c r="P472" i="2"/>
  <c r="Q511" i="2"/>
  <c r="P511" i="2"/>
  <c r="Q536" i="2"/>
  <c r="P536" i="2"/>
  <c r="Q590" i="2"/>
  <c r="P590" i="2"/>
  <c r="Q750" i="2"/>
  <c r="P750" i="2"/>
  <c r="Q872" i="2"/>
  <c r="P872" i="2"/>
  <c r="Q942" i="2"/>
  <c r="P942" i="2"/>
  <c r="Q335" i="2"/>
  <c r="P335" i="2"/>
  <c r="Q343" i="2"/>
  <c r="P343" i="2"/>
  <c r="Q351" i="2"/>
  <c r="P351" i="2"/>
  <c r="Q359" i="2"/>
  <c r="P359" i="2"/>
  <c r="Q367" i="2"/>
  <c r="P367" i="2"/>
  <c r="Q392" i="2"/>
  <c r="P392" i="2"/>
  <c r="Q456" i="2"/>
  <c r="P456" i="2"/>
  <c r="Q520" i="2"/>
  <c r="P520" i="2"/>
  <c r="Q558" i="2"/>
  <c r="P558" i="2"/>
  <c r="P13" i="2"/>
  <c r="P21" i="2"/>
  <c r="P12" i="2"/>
  <c r="P28" i="2"/>
  <c r="Q29" i="2"/>
  <c r="Q37" i="2"/>
  <c r="P60" i="2"/>
  <c r="P68" i="2"/>
  <c r="P76" i="2"/>
  <c r="P11" i="2"/>
  <c r="P19" i="2"/>
  <c r="Q20" i="2"/>
  <c r="P27" i="2"/>
  <c r="P35" i="2"/>
  <c r="Q36" i="2"/>
  <c r="P43" i="2"/>
  <c r="Q44" i="2"/>
  <c r="P51" i="2"/>
  <c r="Q52" i="2"/>
  <c r="P59" i="2"/>
  <c r="P67" i="2"/>
  <c r="P75" i="2"/>
  <c r="P83" i="2"/>
  <c r="P91" i="2"/>
  <c r="P99" i="2"/>
  <c r="P107" i="2"/>
  <c r="P115" i="2"/>
  <c r="P123" i="2"/>
  <c r="P131" i="2"/>
  <c r="P139" i="2"/>
  <c r="P147" i="2"/>
  <c r="P155" i="2"/>
  <c r="P163" i="2"/>
  <c r="P171" i="2"/>
  <c r="P179" i="2"/>
  <c r="P187" i="2"/>
  <c r="P195" i="2"/>
  <c r="P203" i="2"/>
  <c r="P211" i="2"/>
  <c r="P219" i="2"/>
  <c r="P227" i="2"/>
  <c r="P235" i="2"/>
  <c r="P243" i="2"/>
  <c r="P251" i="2"/>
  <c r="P259" i="2"/>
  <c r="P267" i="2"/>
  <c r="Q271" i="2"/>
  <c r="Q304" i="2"/>
  <c r="P304" i="2"/>
  <c r="P323" i="2"/>
  <c r="Q391" i="2"/>
  <c r="P391" i="2"/>
  <c r="Q416" i="2"/>
  <c r="P416" i="2"/>
  <c r="Q455" i="2"/>
  <c r="P455" i="2"/>
  <c r="Q480" i="2"/>
  <c r="P480" i="2"/>
  <c r="Q519" i="2"/>
  <c r="P519" i="2"/>
  <c r="Q544" i="2"/>
  <c r="P544" i="2"/>
  <c r="Q846" i="2"/>
  <c r="P846" i="2"/>
  <c r="Q280" i="2"/>
  <c r="P280" i="2"/>
  <c r="Q327" i="2"/>
  <c r="P327" i="2"/>
  <c r="Q431" i="2"/>
  <c r="P431" i="2"/>
  <c r="Q495" i="2"/>
  <c r="P495" i="2"/>
  <c r="P962" i="2"/>
  <c r="Q962" i="2"/>
  <c r="P42" i="2"/>
  <c r="P234" i="2"/>
  <c r="P242" i="2"/>
  <c r="P250" i="2"/>
  <c r="P258" i="2"/>
  <c r="P266" i="2"/>
  <c r="Q312" i="2"/>
  <c r="P312" i="2"/>
  <c r="Q399" i="2"/>
  <c r="P399" i="2"/>
  <c r="Q424" i="2"/>
  <c r="P424" i="2"/>
  <c r="Q463" i="2"/>
  <c r="P463" i="2"/>
  <c r="Q488" i="2"/>
  <c r="P488" i="2"/>
  <c r="Q527" i="2"/>
  <c r="P527" i="2"/>
  <c r="Q552" i="2"/>
  <c r="P552" i="2"/>
  <c r="Q569" i="2"/>
  <c r="P569" i="2"/>
  <c r="Q577" i="2"/>
  <c r="P577" i="2"/>
  <c r="Q825" i="2"/>
  <c r="P825" i="2"/>
  <c r="P65" i="2"/>
  <c r="P73" i="2"/>
  <c r="P169" i="2"/>
  <c r="P177" i="2"/>
  <c r="P185" i="2"/>
  <c r="P193" i="2"/>
  <c r="P201" i="2"/>
  <c r="P209" i="2"/>
  <c r="P217" i="2"/>
  <c r="P225" i="2"/>
  <c r="P233" i="2"/>
  <c r="P241" i="2"/>
  <c r="P249" i="2"/>
  <c r="P257" i="2"/>
  <c r="P265" i="2"/>
  <c r="Q269" i="2"/>
  <c r="P269" i="2"/>
  <c r="P270" i="2"/>
  <c r="P275" i="2"/>
  <c r="Q279" i="2"/>
  <c r="Q320" i="2"/>
  <c r="P320" i="2"/>
  <c r="Q328" i="2"/>
  <c r="P328" i="2"/>
  <c r="Q336" i="2"/>
  <c r="P336" i="2"/>
  <c r="Q344" i="2"/>
  <c r="P344" i="2"/>
  <c r="Q352" i="2"/>
  <c r="P352" i="2"/>
  <c r="Q360" i="2"/>
  <c r="P360" i="2"/>
  <c r="Q368" i="2"/>
  <c r="P368" i="2"/>
  <c r="Q407" i="2"/>
  <c r="P407" i="2"/>
  <c r="Q432" i="2"/>
  <c r="P432" i="2"/>
  <c r="Q471" i="2"/>
  <c r="P471" i="2"/>
  <c r="Q496" i="2"/>
  <c r="P496" i="2"/>
  <c r="Q535" i="2"/>
  <c r="P535" i="2"/>
  <c r="Q709" i="2"/>
  <c r="P709" i="2"/>
  <c r="Q724" i="2"/>
  <c r="P724" i="2"/>
  <c r="Q731" i="2"/>
  <c r="P731" i="2"/>
  <c r="Q916" i="2"/>
  <c r="P916" i="2"/>
  <c r="Q923" i="2"/>
  <c r="P923" i="2"/>
  <c r="Q376" i="2"/>
  <c r="P376" i="2"/>
  <c r="Q415" i="2"/>
  <c r="P415" i="2"/>
  <c r="Q440" i="2"/>
  <c r="P440" i="2"/>
  <c r="Q479" i="2"/>
  <c r="P479" i="2"/>
  <c r="Q504" i="2"/>
  <c r="P504" i="2"/>
  <c r="Q543" i="2"/>
  <c r="P543" i="2"/>
  <c r="Q820" i="2"/>
  <c r="P820" i="2"/>
  <c r="Q761" i="2"/>
  <c r="P761" i="2"/>
  <c r="Q805" i="2"/>
  <c r="P805" i="2"/>
  <c r="Q857" i="2"/>
  <c r="P857" i="2"/>
  <c r="P891" i="2"/>
  <c r="Q901" i="2"/>
  <c r="P901" i="2"/>
  <c r="Q953" i="2"/>
  <c r="P953" i="2"/>
  <c r="Q593" i="2"/>
  <c r="P593" i="2"/>
  <c r="Q601" i="2"/>
  <c r="P601" i="2"/>
  <c r="Q609" i="2"/>
  <c r="P609" i="2"/>
  <c r="Q617" i="2"/>
  <c r="P617" i="2"/>
  <c r="Q625" i="2"/>
  <c r="P625" i="2"/>
  <c r="Q633" i="2"/>
  <c r="P633" i="2"/>
  <c r="Q697" i="2"/>
  <c r="P697" i="2"/>
  <c r="Q677" i="2"/>
  <c r="P677" i="2"/>
  <c r="Q741" i="2"/>
  <c r="P741" i="2"/>
  <c r="Q837" i="2"/>
  <c r="P837" i="2"/>
  <c r="Q933" i="2"/>
  <c r="P933" i="2"/>
  <c r="Q793" i="2"/>
  <c r="P793" i="2"/>
  <c r="Q889" i="2"/>
  <c r="P889" i="2"/>
  <c r="Q969" i="2"/>
  <c r="P969" i="2"/>
  <c r="P277" i="2"/>
  <c r="P285" i="2"/>
  <c r="P293" i="2"/>
  <c r="P301" i="2"/>
  <c r="P309" i="2"/>
  <c r="P317" i="2"/>
  <c r="P325" i="2"/>
  <c r="P333" i="2"/>
  <c r="P341" i="2"/>
  <c r="P349" i="2"/>
  <c r="P357" i="2"/>
  <c r="P365" i="2"/>
  <c r="P373" i="2"/>
  <c r="P381" i="2"/>
  <c r="P389" i="2"/>
  <c r="P397" i="2"/>
  <c r="P405" i="2"/>
  <c r="P413" i="2"/>
  <c r="P421" i="2"/>
  <c r="P429" i="2"/>
  <c r="P437" i="2"/>
  <c r="P445" i="2"/>
  <c r="P453" i="2"/>
  <c r="P461" i="2"/>
  <c r="P469" i="2"/>
  <c r="P477" i="2"/>
  <c r="P485" i="2"/>
  <c r="P493" i="2"/>
  <c r="P501" i="2"/>
  <c r="P509" i="2"/>
  <c r="P517" i="2"/>
  <c r="P525" i="2"/>
  <c r="P533" i="2"/>
  <c r="P541" i="2"/>
  <c r="P549" i="2"/>
  <c r="P556" i="2"/>
  <c r="Q562" i="2"/>
  <c r="P580" i="2"/>
  <c r="Q674" i="2"/>
  <c r="Q738" i="2"/>
  <c r="P756" i="2"/>
  <c r="P782" i="2"/>
  <c r="Q834" i="2"/>
  <c r="P852" i="2"/>
  <c r="P878" i="2"/>
  <c r="Q930" i="2"/>
  <c r="P948" i="2"/>
  <c r="Q574" i="2"/>
  <c r="P574" i="2"/>
  <c r="Q665" i="2"/>
  <c r="P665" i="2"/>
  <c r="Q729" i="2"/>
  <c r="P729" i="2"/>
  <c r="Q773" i="2"/>
  <c r="P773" i="2"/>
  <c r="Q869" i="2"/>
  <c r="P869" i="2"/>
  <c r="Q921" i="2"/>
  <c r="P921" i="2"/>
  <c r="P749" i="2"/>
  <c r="P781" i="2"/>
  <c r="P813" i="2"/>
  <c r="P833" i="2"/>
  <c r="P845" i="2"/>
  <c r="P877" i="2"/>
  <c r="P909" i="2"/>
  <c r="P941" i="2"/>
  <c r="Q634" i="2"/>
  <c r="P659" i="2"/>
  <c r="Q666" i="2"/>
  <c r="P691" i="2"/>
  <c r="Q698" i="2"/>
  <c r="P723" i="2"/>
  <c r="Q730" i="2"/>
  <c r="P755" i="2"/>
  <c r="Q762" i="2"/>
  <c r="P787" i="2"/>
  <c r="Q794" i="2"/>
  <c r="P819" i="2"/>
  <c r="Q826" i="2"/>
  <c r="P851" i="2"/>
  <c r="Q858" i="2"/>
  <c r="P883" i="2"/>
  <c r="Q890" i="2"/>
  <c r="P915" i="2"/>
  <c r="Q922" i="2"/>
  <c r="P651" i="2"/>
  <c r="Q658" i="2"/>
  <c r="P683" i="2"/>
  <c r="Q690" i="2"/>
  <c r="P715" i="2"/>
  <c r="Q722" i="2"/>
  <c r="P747" i="2"/>
  <c r="Q754" i="2"/>
  <c r="P779" i="2"/>
  <c r="Q786" i="2"/>
  <c r="P811" i="2"/>
  <c r="Q818" i="2"/>
  <c r="P843" i="2"/>
  <c r="Q850" i="2"/>
  <c r="P875" i="2"/>
  <c r="Q882" i="2"/>
  <c r="P907" i="2"/>
  <c r="Q914" i="2"/>
  <c r="P939" i="2"/>
  <c r="Q946" i="2"/>
  <c r="P598" i="2"/>
  <c r="P606" i="2"/>
  <c r="P614" i="2"/>
  <c r="P622" i="2"/>
  <c r="P630" i="2"/>
  <c r="P636" i="2"/>
  <c r="P643" i="2"/>
  <c r="Q650" i="2"/>
  <c r="P656" i="2"/>
  <c r="P662" i="2"/>
  <c r="P668" i="2"/>
  <c r="P675" i="2"/>
  <c r="Q682" i="2"/>
  <c r="P688" i="2"/>
  <c r="P694" i="2"/>
  <c r="P700" i="2"/>
  <c r="P707" i="2"/>
  <c r="Q714" i="2"/>
  <c r="P720" i="2"/>
  <c r="P726" i="2"/>
  <c r="P732" i="2"/>
  <c r="P739" i="2"/>
  <c r="Q746" i="2"/>
  <c r="P752" i="2"/>
  <c r="P758" i="2"/>
  <c r="P764" i="2"/>
  <c r="P771" i="2"/>
  <c r="Q778" i="2"/>
  <c r="P784" i="2"/>
  <c r="P790" i="2"/>
  <c r="P796" i="2"/>
  <c r="P803" i="2"/>
  <c r="Q810" i="2"/>
  <c r="P816" i="2"/>
  <c r="P822" i="2"/>
  <c r="P828" i="2"/>
  <c r="P835" i="2"/>
  <c r="Q842" i="2"/>
  <c r="P848" i="2"/>
  <c r="P854" i="2"/>
  <c r="P860" i="2"/>
  <c r="P867" i="2"/>
  <c r="Q874" i="2"/>
  <c r="P880" i="2"/>
  <c r="P886" i="2"/>
  <c r="P892" i="2"/>
  <c r="P899" i="2"/>
  <c r="Q906" i="2"/>
  <c r="P912" i="2"/>
  <c r="P918" i="2"/>
  <c r="P924" i="2"/>
  <c r="P931" i="2"/>
  <c r="Q938" i="2"/>
  <c r="P944" i="2"/>
  <c r="P950" i="2"/>
  <c r="P956" i="2"/>
  <c r="P963" i="2"/>
  <c r="Q966" i="2"/>
  <c r="P966" i="2"/>
  <c r="Q967" i="2"/>
</calcChain>
</file>

<file path=xl/sharedStrings.xml><?xml version="1.0" encoding="utf-8"?>
<sst xmlns="http://schemas.openxmlformats.org/spreadsheetml/2006/main" count="10508" uniqueCount="2834">
  <si>
    <t>Concentration measured by</t>
  </si>
  <si>
    <t>Sample buffer</t>
  </si>
  <si>
    <t>SAMPLE INFORMATION</t>
  </si>
  <si>
    <t>HANDLING OF SAMPLES AFTER PROJECT COMPLETION</t>
  </si>
  <si>
    <t>Project code (from Quote)</t>
  </si>
  <si>
    <t>Ready-made library</t>
  </si>
  <si>
    <t>Qubit</t>
  </si>
  <si>
    <t>Picogreen</t>
  </si>
  <si>
    <t>Bioanalyzer/TapeStation</t>
  </si>
  <si>
    <t>Other</t>
  </si>
  <si>
    <t>Yes</t>
  </si>
  <si>
    <t>No</t>
  </si>
  <si>
    <t>TE</t>
  </si>
  <si>
    <t>TRIS</t>
  </si>
  <si>
    <t>Water</t>
  </si>
  <si>
    <t>&lt;TABLE HEADER&gt;</t>
  </si>
  <si>
    <t>Sample/Name</t>
  </si>
  <si>
    <t>Container/Type</t>
  </si>
  <si>
    <t>Container/Name</t>
  </si>
  <si>
    <t>Sample/Well Location</t>
  </si>
  <si>
    <t>UDF/Sample Type</t>
  </si>
  <si>
    <t>UDF/Application</t>
  </si>
  <si>
    <t>UDF/Read Length</t>
  </si>
  <si>
    <t>UDF/Sample Conc.</t>
  </si>
  <si>
    <t>UDF/Volume (uL)</t>
  </si>
  <si>
    <t>&lt;/TABLE HEADER&gt;</t>
  </si>
  <si>
    <t>&lt;SAMPLE ENTRIES&gt;</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</si>
  <si>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</si>
  <si>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</si>
  <si>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</si>
  <si>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</si>
  <si>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</si>
  <si>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</si>
  <si>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</si>
  <si>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</si>
  <si>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</si>
  <si>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</si>
  <si>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</si>
  <si>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</si>
  <si>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</si>
  <si>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</si>
  <si>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</si>
  <si>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</si>
  <si>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</si>
  <si>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</si>
  <si>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</si>
  <si>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</si>
  <si>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</si>
  <si>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</si>
  <si>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</si>
  <si>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</si>
  <si>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</si>
  <si>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</si>
  <si>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</si>
  <si>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</si>
  <si>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</si>
  <si>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</si>
  <si>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</si>
  <si>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</si>
  <si>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</si>
  <si>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</si>
  <si>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</si>
  <si>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</si>
  <si>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</si>
  <si>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</si>
  <si>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</si>
  <si>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</si>
  <si>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</si>
  <si>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</si>
  <si>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</si>
  <si>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</si>
  <si>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</si>
  <si>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</si>
  <si>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</si>
  <si>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</si>
  <si>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</si>
  <si>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</si>
  <si>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</si>
  <si>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</si>
  <si>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</si>
  <si>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</si>
  <si>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</si>
  <si>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</si>
  <si>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</si>
  <si>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</si>
  <si>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</si>
  <si>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</si>
  <si>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</si>
  <si>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</si>
  <si>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</si>
  <si>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</si>
  <si>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</si>
  <si>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</si>
  <si>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</si>
  <si>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</si>
  <si>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</si>
  <si>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</si>
  <si>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</si>
  <si>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</si>
  <si>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</si>
  <si>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</si>
  <si>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</si>
  <si>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</si>
  <si>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</si>
  <si>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</si>
  <si>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</si>
  <si>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</si>
  <si>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</si>
  <si>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</si>
  <si>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</si>
  <si>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</si>
  <si>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</si>
  <si>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</si>
  <si>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</si>
  <si>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</si>
  <si>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</si>
  <si>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</si>
  <si>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</si>
  <si>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</si>
  <si>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</si>
  <si>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</si>
  <si>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</si>
  <si>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</si>
  <si>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MiSeq</t>
  </si>
  <si>
    <t>UDF/Custom sequencing primer</t>
  </si>
  <si>
    <t>Container</t>
  </si>
  <si>
    <t>TO BE FILLED IN BY SNP&amp;SEQ-TECHNOLOGY PLATFORM</t>
  </si>
  <si>
    <t>UDF/Pool ID</t>
  </si>
  <si>
    <t>Choose "96 well plate" if 96-well plate. Choose "tube" if 1.5 ml Eppenorf tubes. Tubes may only be used if less than 8 samples.</t>
  </si>
  <si>
    <t>UDF/Species</t>
  </si>
  <si>
    <t>UDF/Sequencing instrument</t>
  </si>
  <si>
    <t>SureSelect XT</t>
  </si>
  <si>
    <t>Sample/Reagent Label</t>
  </si>
  <si>
    <t>IMPORTANT INFORMATION</t>
  </si>
  <si>
    <t>Uppsala universitet</t>
  </si>
  <si>
    <t>Owner of samples (name)</t>
  </si>
  <si>
    <t>Owner of samples (email)</t>
  </si>
  <si>
    <t>SNP&amp;SEQ-teknologiplattformen</t>
  </si>
  <si>
    <t>Biomedicinskt centrum (BMC)</t>
  </si>
  <si>
    <t>Husargatan 3</t>
  </si>
  <si>
    <t>752 37 Uppsala</t>
  </si>
  <si>
    <t>Pool1</t>
  </si>
  <si>
    <t>Pool2</t>
  </si>
  <si>
    <t>Pool3</t>
  </si>
  <si>
    <t>Pool4</t>
  </si>
  <si>
    <t>Pool5</t>
  </si>
  <si>
    <t>Pool6</t>
  </si>
  <si>
    <t>Pool7</t>
  </si>
  <si>
    <t>Pool8</t>
  </si>
  <si>
    <t>Pool9</t>
  </si>
  <si>
    <t>Pool10</t>
  </si>
  <si>
    <t>Pool11</t>
  </si>
  <si>
    <t>Pool12</t>
  </si>
  <si>
    <t>Pool13</t>
  </si>
  <si>
    <t>Pool14</t>
  </si>
  <si>
    <t>Pool15</t>
  </si>
  <si>
    <t>Pool16</t>
  </si>
  <si>
    <t>Pool17</t>
  </si>
  <si>
    <t>Pool18</t>
  </si>
  <si>
    <t>Pool19</t>
  </si>
  <si>
    <t>Pool20</t>
  </si>
  <si>
    <t>Pool21</t>
  </si>
  <si>
    <t>Pool22</t>
  </si>
  <si>
    <t>Pool23</t>
  </si>
  <si>
    <t>Pool24</t>
  </si>
  <si>
    <t>Pool25</t>
  </si>
  <si>
    <t>Pool26</t>
  </si>
  <si>
    <t>Pool27</t>
  </si>
  <si>
    <t>Pool28</t>
  </si>
  <si>
    <t>Pool29</t>
  </si>
  <si>
    <t>Pool30</t>
  </si>
  <si>
    <t>Pool31</t>
  </si>
  <si>
    <t>Pool32</t>
  </si>
  <si>
    <t>Pool33</t>
  </si>
  <si>
    <t>Pool34</t>
  </si>
  <si>
    <t>Pool35</t>
  </si>
  <si>
    <t>Pool36</t>
  </si>
  <si>
    <t>Pool37</t>
  </si>
  <si>
    <t>Pool38</t>
  </si>
  <si>
    <t>Pool39</t>
  </si>
  <si>
    <t>Pool40</t>
  </si>
  <si>
    <t>Pool41</t>
  </si>
  <si>
    <t>Pool42</t>
  </si>
  <si>
    <t>Pool43</t>
  </si>
  <si>
    <t>Pool44</t>
  </si>
  <si>
    <t>Pool45</t>
  </si>
  <si>
    <t>Pool46</t>
  </si>
  <si>
    <t>Pool47</t>
  </si>
  <si>
    <t>Pool48</t>
  </si>
  <si>
    <t>Pool49</t>
  </si>
  <si>
    <t>Pool50</t>
  </si>
  <si>
    <t>Pool51</t>
  </si>
  <si>
    <t>Pool52</t>
  </si>
  <si>
    <t>Pool53</t>
  </si>
  <si>
    <t>Pool54</t>
  </si>
  <si>
    <t>Pool55</t>
  </si>
  <si>
    <t>Pool56</t>
  </si>
  <si>
    <t>Pool57</t>
  </si>
  <si>
    <t>Pool58</t>
  </si>
  <si>
    <t>Pool59</t>
  </si>
  <si>
    <t>Pool60</t>
  </si>
  <si>
    <t>Pool61</t>
  </si>
  <si>
    <t>Pool62</t>
  </si>
  <si>
    <t>Pool63</t>
  </si>
  <si>
    <t>Pool64</t>
  </si>
  <si>
    <t>Pool65</t>
  </si>
  <si>
    <t>Pool66</t>
  </si>
  <si>
    <t>Pool67</t>
  </si>
  <si>
    <t>Pool68</t>
  </si>
  <si>
    <t>Pool69</t>
  </si>
  <si>
    <t>Pool70</t>
  </si>
  <si>
    <t>Pool71</t>
  </si>
  <si>
    <t>Pool72</t>
  </si>
  <si>
    <t>Pool73</t>
  </si>
  <si>
    <t>Pool74</t>
  </si>
  <si>
    <t>Pool75</t>
  </si>
  <si>
    <t>Pool76</t>
  </si>
  <si>
    <t>Pool77</t>
  </si>
  <si>
    <t>Pool78</t>
  </si>
  <si>
    <t>Pool79</t>
  </si>
  <si>
    <t>Pool80</t>
  </si>
  <si>
    <t>Pool81</t>
  </si>
  <si>
    <t>Pool82</t>
  </si>
  <si>
    <t>Pool83</t>
  </si>
  <si>
    <t>Pool84</t>
  </si>
  <si>
    <t>Pool85</t>
  </si>
  <si>
    <t>Pool86</t>
  </si>
  <si>
    <t>Pool87</t>
  </si>
  <si>
    <t>Pool88</t>
  </si>
  <si>
    <t>Pool89</t>
  </si>
  <si>
    <t>Pool90</t>
  </si>
  <si>
    <t>Pool91</t>
  </si>
  <si>
    <t>Pool92</t>
  </si>
  <si>
    <t>Pool93</t>
  </si>
  <si>
    <t>Pool94</t>
  </si>
  <si>
    <t>Pool95</t>
  </si>
  <si>
    <t>Pool96</t>
  </si>
  <si>
    <t xml:space="preserve">HOW TO ENTER POOL INFORMATION </t>
  </si>
  <si>
    <t>UDF/PhiX %</t>
  </si>
  <si>
    <t>ADDRESS FOR DELIVERY OF SAMPLES</t>
  </si>
  <si>
    <t xml:space="preserve">The information in this form is used to create a workflow for your samples in our LIMS (Laboratory information management system). </t>
  </si>
  <si>
    <t xml:space="preserve">Therefore, it is very important that you make sure that all the information in this form is correct. The SNP&amp;SEQ-Technology Platform will </t>
  </si>
  <si>
    <t>The form and samples will be returned if the form is not properly filled in.</t>
  </si>
  <si>
    <r>
      <t xml:space="preserve">Kit used for library preparation </t>
    </r>
    <r>
      <rPr>
        <sz val="9"/>
        <color theme="1"/>
        <rFont val="Calibri"/>
        <family val="2"/>
        <scheme val="minor"/>
      </rPr>
      <t>(name, version, supplier)</t>
    </r>
  </si>
  <si>
    <r>
      <t xml:space="preserve">Species </t>
    </r>
    <r>
      <rPr>
        <sz val="10"/>
        <color theme="1"/>
        <rFont val="Calibri"/>
        <family val="2"/>
        <scheme val="minor"/>
      </rPr>
      <t>(Scientific/Latin and common name)</t>
    </r>
  </si>
  <si>
    <t xml:space="preserve">POOL# </t>
  </si>
  <si>
    <t>LIBRARY ID</t>
  </si>
  <si>
    <t>WELL</t>
  </si>
  <si>
    <t>CONCENTRATION</t>
  </si>
  <si>
    <t>VOLUME</t>
  </si>
  <si>
    <t>SAMPLE TYPE</t>
  </si>
  <si>
    <t>CONTAINER ID</t>
  </si>
  <si>
    <t>APPLICATION</t>
  </si>
  <si>
    <t>SPECIES</t>
  </si>
  <si>
    <t>READ LENGTH</t>
  </si>
  <si>
    <t>PHIX %</t>
  </si>
  <si>
    <t>CUSTOM SEQUENCING PRIMER</t>
  </si>
  <si>
    <t>SEQUENCING INSTRUMENT</t>
  </si>
  <si>
    <t>51x2</t>
  </si>
  <si>
    <t>126x2</t>
  </si>
  <si>
    <t>101x2</t>
  </si>
  <si>
    <t>151x2</t>
  </si>
  <si>
    <t>251x2</t>
  </si>
  <si>
    <t>76x2</t>
  </si>
  <si>
    <t>301x2</t>
  </si>
  <si>
    <t>INDEX CATEGORY</t>
  </si>
  <si>
    <t>Select index number (see separate index tab)</t>
  </si>
  <si>
    <t>INDEX NUMBER</t>
  </si>
  <si>
    <t>CUSTOM INDEX</t>
  </si>
  <si>
    <t>SAMPLE INDEX</t>
  </si>
  <si>
    <t>Index number</t>
  </si>
  <si>
    <t>TruSeq Custom Amplicon Dual-index (A7-A5)</t>
  </si>
  <si>
    <t>Nextera DNA Dual-index (N7-N5, S7-S5)</t>
  </si>
  <si>
    <t>TruSeq small RNA</t>
  </si>
  <si>
    <t>A701-A501 (ATCACGAC-TGAACCTT)</t>
  </si>
  <si>
    <t>D701-D501 (ATTACTCG-TATAGCCT)</t>
  </si>
  <si>
    <t>N701-N501 (TAAGGCGA-TAGATCGC)</t>
  </si>
  <si>
    <t>rpi1 (ATCACG)</t>
  </si>
  <si>
    <t>sureselect1 (ATCACG)</t>
  </si>
  <si>
    <t>A701-A502 (ATCACGAC-TGCTAAGT)</t>
  </si>
  <si>
    <t>D701-D502 (ATTACTCG-ATAGAGGC)</t>
  </si>
  <si>
    <t>N701-N502 (TAAGGCGA-CTCTCTAT)</t>
  </si>
  <si>
    <t>rpi2 (CGATGT)</t>
  </si>
  <si>
    <t>sureselect2 (CGATGT)</t>
  </si>
  <si>
    <t>A701-A503 (ATCACGAC-TGTTCTCT)</t>
  </si>
  <si>
    <t>D701-D503 (ATTACTCG-CCTATCCT)</t>
  </si>
  <si>
    <t>N701-N503 (TAAGGCGA-TATCCTCT)</t>
  </si>
  <si>
    <t>rpi3 (TTAGGC)</t>
  </si>
  <si>
    <t>sureselect3 (TTAGGC)</t>
  </si>
  <si>
    <t>A701-A504 (ATCACGAC-TAAGACAC)</t>
  </si>
  <si>
    <t>D701-D504 (ATTACTCG-GGCTCTGA)</t>
  </si>
  <si>
    <t>N701-N504 (TAAGGCGA-AGAGTAGA)</t>
  </si>
  <si>
    <t>rpi4 (TGACCA)</t>
  </si>
  <si>
    <t>sureselect4 (TGACCA)</t>
  </si>
  <si>
    <t>A701-A505 (ATCACGAC-CTAATCGA)</t>
  </si>
  <si>
    <t>D701-D505 (ATTACTCG-AGGCGAAG)</t>
  </si>
  <si>
    <t>N701-N505 (TAAGGCGA-GTAAGGAG)</t>
  </si>
  <si>
    <t>rpi5 (ACAGTG)</t>
  </si>
  <si>
    <t>sureselect5 (ACAGTG)</t>
  </si>
  <si>
    <t>A701-A506 (ATCACGAC-CTAGAACA)</t>
  </si>
  <si>
    <t>D701-D506 (ATTACTCG-TAATCTTA)</t>
  </si>
  <si>
    <t>N701-N506 (TAAGGCGA-ACTGCATA)</t>
  </si>
  <si>
    <t>rpi6 (GCCAAT)</t>
  </si>
  <si>
    <t>sureselect6 (GCCAAT)</t>
  </si>
  <si>
    <t>A701-A507 (ATCACGAC-TAAGTTCC)</t>
  </si>
  <si>
    <t>D701-D507 (ATTACTCG-CAGGACGT)</t>
  </si>
  <si>
    <t>N701-N507 (TAAGGCGA-AAGGAGTA)</t>
  </si>
  <si>
    <t>rpi7 (CAGATC)</t>
  </si>
  <si>
    <t>sureselect7 (CAGATC)</t>
  </si>
  <si>
    <t>A701-A508 (ATCACGAC-TAGACCTA)</t>
  </si>
  <si>
    <t>D701-D508 (ATTACTCG-GTACTGAC)</t>
  </si>
  <si>
    <t>N701-N508 (TAAGGCGA-CTAAGCCT)</t>
  </si>
  <si>
    <t>rpi8 (ACTTGA)</t>
  </si>
  <si>
    <t>sureselect8 (ACTTGA)</t>
  </si>
  <si>
    <t>A702-A501 (ACAGTGGT-TGAACCTT)</t>
  </si>
  <si>
    <t>D702-D501 (TCCGGAGA-TATAGCCT)</t>
  </si>
  <si>
    <t>rpi9 (GATCAG)</t>
  </si>
  <si>
    <t>sureselect9 (GATCAG)</t>
  </si>
  <si>
    <t>A702-A502 (ACAGTGGT-TGCTAAGT)</t>
  </si>
  <si>
    <t>D702-D502 (TCCGGAGA-ATAGAGGC)</t>
  </si>
  <si>
    <t>N702-N501 (CGTACTAG-TAGATCGC)</t>
  </si>
  <si>
    <t>rpi10 (TAGCTT)</t>
  </si>
  <si>
    <t>sureselect10 (TAGCTT)</t>
  </si>
  <si>
    <t>A702-A503 (ACAGTGGT-TGTTCTCT)</t>
  </si>
  <si>
    <t>D702-D503 (TCCGGAGA-CCTATCCT)</t>
  </si>
  <si>
    <t>N702-N502 (CGTACTAG-CTCTCTAT)</t>
  </si>
  <si>
    <t>rpi11 (GGCTAC)</t>
  </si>
  <si>
    <t>sureselect11 (GGCTAC)</t>
  </si>
  <si>
    <t>A702-A504 (ACAGTGGT-TAAGACAC)</t>
  </si>
  <si>
    <t>D702-D504 (TCCGGAGA-GGCTCTGA)</t>
  </si>
  <si>
    <t>N702-N503 (CGTACTAG-TATCCTCT)</t>
  </si>
  <si>
    <t>rpi12 (CTTGTA)</t>
  </si>
  <si>
    <t>sureselect12 (CTTGTA)</t>
  </si>
  <si>
    <t>A702-A505 (ACAGTGGT-CTAATCGA)</t>
  </si>
  <si>
    <t>D702-D505 (TCCGGAGA-AGGCGAAG)</t>
  </si>
  <si>
    <t>N702-N504 (CGTACTAG-AGAGTAGA)</t>
  </si>
  <si>
    <t>rpi13 (AGTCAA)</t>
  </si>
  <si>
    <t>sureselect13 (AAACAT)</t>
  </si>
  <si>
    <t>A702-A506 (ACAGTGGT-CTAGAACA)</t>
  </si>
  <si>
    <t>D702-D506 (TCCGGAGA-TAATCTTA)</t>
  </si>
  <si>
    <t>N702-N505 (CGTACTAG-GTAAGGAG)</t>
  </si>
  <si>
    <t>rpi14 (AGTTCC)</t>
  </si>
  <si>
    <t>sureselect14 (CAAAAG)</t>
  </si>
  <si>
    <t>A702-A507 (ACAGTGGT-TAAGTTCC)</t>
  </si>
  <si>
    <t>D702-D507 (TCCGGAGA-CAGGACGT)</t>
  </si>
  <si>
    <t>N702-N506 (CGTACTAG-ACTGCATA)</t>
  </si>
  <si>
    <t>rpi15 (ATGTCA)</t>
  </si>
  <si>
    <t>sureselect15 (GAAACC)</t>
  </si>
  <si>
    <t>A702-A508 (ACAGTGGT-TAGACCTA)</t>
  </si>
  <si>
    <t>D702-D508 (TCCGGAGA-GTACTGAC)</t>
  </si>
  <si>
    <t>N702-N507 (CGTACTAG-AAGGAGTA)</t>
  </si>
  <si>
    <t>rpi16 (CCGTCC)</t>
  </si>
  <si>
    <t>sureselect16 (AAAGCA)</t>
  </si>
  <si>
    <t>A703-A501 (CAGATCCA-TGAACCTT)</t>
  </si>
  <si>
    <t>D703-D501 (CGCTCATT-TATAGCCT)</t>
  </si>
  <si>
    <t>N702-N508 (CGTACTAG-CTAAGCCT)</t>
  </si>
  <si>
    <t>rpi17 (GTAGAG)</t>
  </si>
  <si>
    <t>NoIndex</t>
  </si>
  <si>
    <t>A703-A502 (CAGATCCA-TGCTAAGT)</t>
  </si>
  <si>
    <t>D703-D502 (CGCTCATT-ATAGAGGC)</t>
  </si>
  <si>
    <t>rpi18 (GTCCGC)</t>
  </si>
  <si>
    <t>A703-A503 (CAGATCCA-TGTTCTCT)</t>
  </si>
  <si>
    <t>D703-D503 (CGCTCATT-CCTATCCT)</t>
  </si>
  <si>
    <t>N703-N501 (AGGCAGAA-TAGATCGC)</t>
  </si>
  <si>
    <t>rpi19 (GTGAAA)</t>
  </si>
  <si>
    <t>A703-A504 (CAGATCCA-TAAGACAC)</t>
  </si>
  <si>
    <t>D703-D504 (CGCTCATT-GGCTCTGA)</t>
  </si>
  <si>
    <t>N703-N502 (AGGCAGAA-CTCTCTAT)</t>
  </si>
  <si>
    <t>rpi20 (GTGGCC)</t>
  </si>
  <si>
    <t>A703-A505 (CAGATCCA-CTAATCGA)</t>
  </si>
  <si>
    <t>D703-D505 (CGCTCATT-AGGCGAAG)</t>
  </si>
  <si>
    <t>N703-N503 (AGGCAGAA-TATCCTCT)</t>
  </si>
  <si>
    <t>rpi21 (GTTTCG)</t>
  </si>
  <si>
    <t>A703-A506 (CAGATCCA-CTAGAACA)</t>
  </si>
  <si>
    <t>D703-D506 (CGCTCATT-TAATCTTA)</t>
  </si>
  <si>
    <t>N703-N504 (AGGCAGAA-AGAGTAGA)</t>
  </si>
  <si>
    <t>rpi22 (CGTACG)</t>
  </si>
  <si>
    <t>A703-A507 (CAGATCCA-TAAGTTCC)</t>
  </si>
  <si>
    <t>D703-D507 (CGCTCATT-CAGGACGT)</t>
  </si>
  <si>
    <t>N703-N505 (AGGCAGAA-GTAAGGAG)</t>
  </si>
  <si>
    <t>rpi23 (GAGTGG)</t>
  </si>
  <si>
    <t>A703-A508 (CAGATCCA-TAGACCTA)</t>
  </si>
  <si>
    <t>D703-D508 (CGCTCATT-GTACTGAC)</t>
  </si>
  <si>
    <t>N703-N506 (AGGCAGAA-ACTGCATA)</t>
  </si>
  <si>
    <t>rpi24 (GGTAGC)</t>
  </si>
  <si>
    <t>A704-A501 (ACAAACGG-TGAACCTT)</t>
  </si>
  <si>
    <t>D704-D501 (GAGATTCC-TATAGCCT)</t>
  </si>
  <si>
    <t>N703-N507 (AGGCAGAA-AAGGAGTA)</t>
  </si>
  <si>
    <t>rpi25 (ACTGAT)</t>
  </si>
  <si>
    <t>A704-A502 (ACAAACGG-TGCTAAGT)</t>
  </si>
  <si>
    <t>D704-D502 (GAGATTCC-ATAGAGGC)</t>
  </si>
  <si>
    <t>N703-N508 (AGGCAGAA-CTAAGCCT)</t>
  </si>
  <si>
    <t>rpi26 (ATGAGC)</t>
  </si>
  <si>
    <t>A704-A503 (ACAAACGG-TGTTCTCT)</t>
  </si>
  <si>
    <t>D704-D503 (GAGATTCC-CCTATCCT)</t>
  </si>
  <si>
    <t>rpi27 (ATTCCT)</t>
  </si>
  <si>
    <t>A704-A504 (ACAAACGG-TAAGACAC)</t>
  </si>
  <si>
    <t>D704-D504 (GAGATTCC-GGCTCTGA)</t>
  </si>
  <si>
    <t>N704-N501 (TCCTGAGC-TAGATCGC)</t>
  </si>
  <si>
    <t>rpi28 (CAAAAG)</t>
  </si>
  <si>
    <t>A704-A505 (ACAAACGG-CTAATCGA)</t>
  </si>
  <si>
    <t>D704-D505 (GAGATTCC-AGGCGAAG)</t>
  </si>
  <si>
    <t>N704-N502 (TCCTGAGC-CTCTCTAT)</t>
  </si>
  <si>
    <t>rpi29 (CAACTA)</t>
  </si>
  <si>
    <t>A704-A506 (ACAAACGG-CTAGAACA)</t>
  </si>
  <si>
    <t>D704-D506 (GAGATTCC-TAATCTTA)</t>
  </si>
  <si>
    <t>N704-N503 (TCCTGAGC-TATCCTCT)</t>
  </si>
  <si>
    <t>rpi30 (CACCGG)</t>
  </si>
  <si>
    <t>A704-A507 (ACAAACGG-TAAGTTCC)</t>
  </si>
  <si>
    <t>D704-D507 (GAGATTCC-CAGGACGT)</t>
  </si>
  <si>
    <t>N704-N504 (TCCTGAGC-AGAGTAGA)</t>
  </si>
  <si>
    <t>rpi31 (CACGAT)</t>
  </si>
  <si>
    <t>A704-A508 (ACAAACGG-TAGACCTA)</t>
  </si>
  <si>
    <t>D704-D508 (GAGATTCC-GTACTGAC)</t>
  </si>
  <si>
    <t>N704-N505 (TCCTGAGC-GTAAGGAG)</t>
  </si>
  <si>
    <t>rpi32 (CACTCA)</t>
  </si>
  <si>
    <t>A705-A501 (ACCCAGCA-TGAACCTT)</t>
  </si>
  <si>
    <t>D705-D501 (ATTCAGAA-TATAGCCT)</t>
  </si>
  <si>
    <t>N704-N506 (TCCTGAGC-ACTGCATA)</t>
  </si>
  <si>
    <t>rpi33 (CAGGCG)</t>
  </si>
  <si>
    <t>A705-A502 (ACCCAGCA-TGCTAAGT)</t>
  </si>
  <si>
    <t>D705-D502 (ATTCAGAA-ATAGAGGC)</t>
  </si>
  <si>
    <t>N704-N507 (TCCTGAGC-AAGGAGTA)</t>
  </si>
  <si>
    <t>rpi34 (CATGGC)</t>
  </si>
  <si>
    <t>A705-A503 (ACCCAGCA-TGTTCTCT)</t>
  </si>
  <si>
    <t>D705-D503 (ATTCAGAA-CCTATCCT)</t>
  </si>
  <si>
    <t>N704-N508 (TCCTGAGC-CTAAGCCT)</t>
  </si>
  <si>
    <t>rpi35 (CATTTT)</t>
  </si>
  <si>
    <t>A705-A504 (ACCCAGCA-TAAGACAC)</t>
  </si>
  <si>
    <t>D705-D504 (ATTCAGAA-GGCTCTGA)</t>
  </si>
  <si>
    <t>rpi36 (CAAACA)</t>
  </si>
  <si>
    <t>A705-A505 (ACCCAGCA-CTAATCGA)</t>
  </si>
  <si>
    <t>D705-D505 (ATTCAGAA-AGGCGAAG)</t>
  </si>
  <si>
    <t>N705-N501 (GGACTCCT-TAGATCGC)</t>
  </si>
  <si>
    <t>rpi37 (CGGAAT)</t>
  </si>
  <si>
    <t>A705-A506 (ACCCAGCA-CTAGAACA)</t>
  </si>
  <si>
    <t>D705-D506 (ATTCAGAA-TAATCTTA)</t>
  </si>
  <si>
    <t>N705-N502 (GGACTCCT-CTCTCTAT)</t>
  </si>
  <si>
    <t>rpi38 (CTAGCT)</t>
  </si>
  <si>
    <t>A705-A507 (ACCCAGCA-TAAGTTCC)</t>
  </si>
  <si>
    <t>D705-D507 (ATTCAGAA-CAGGACGT)</t>
  </si>
  <si>
    <t>N705-N503 (GGACTCCT-TATCCTCT)</t>
  </si>
  <si>
    <t>rpi39 (CTATAC)</t>
  </si>
  <si>
    <t>A705-A508 (ACCCAGCA-TAGACCTA)</t>
  </si>
  <si>
    <t>D705-D508 (ATTCAGAA-GTACTGAC)</t>
  </si>
  <si>
    <t>N705-N504 (GGACTCCT-AGAGTAGA)</t>
  </si>
  <si>
    <t>rpi40 (CTCAGA)</t>
  </si>
  <si>
    <t>A706-A501 (AACCCCTC-TGAACCTT)</t>
  </si>
  <si>
    <t>D706-D501 (GAATTCGT-TATAGCCT)</t>
  </si>
  <si>
    <t>N705-N505 (GGACTCCT-GTAAGGAG)</t>
  </si>
  <si>
    <t>rpi41 (GACGAC)</t>
  </si>
  <si>
    <t>A706-A502 (AACCCCTC-TGCTAAGT)</t>
  </si>
  <si>
    <t>D706-D502 (GAATTCGT-ATAGAGGC)</t>
  </si>
  <si>
    <t>N705-N506 (GGACTCCT-ACTGCATA)</t>
  </si>
  <si>
    <t>rpi42 (TAATCG)</t>
  </si>
  <si>
    <t>A706-A503 (AACCCCTC-TGTTCTCT)</t>
  </si>
  <si>
    <t>D706-D503 (GAATTCGT-CCTATCCT)</t>
  </si>
  <si>
    <t>N705-N507 (GGACTCCT-AAGGAGTA)</t>
  </si>
  <si>
    <t>rpi43 (TACAGC)</t>
  </si>
  <si>
    <t>A706-A504 (AACCCCTC-TAAGACAC)</t>
  </si>
  <si>
    <t>D706-D504 (GAATTCGT-GGCTCTGA)</t>
  </si>
  <si>
    <t>N705-N508 (GGACTCCT-CTAAGCCT)</t>
  </si>
  <si>
    <t>rpi44 (TATAAT)</t>
  </si>
  <si>
    <t>A706-A505 (AACCCCTC-CTAATCGA)</t>
  </si>
  <si>
    <t>D706-D505 (GAATTCGT-AGGCGAAG)</t>
  </si>
  <si>
    <t>rpi45 (TCATTC)</t>
  </si>
  <si>
    <t>A706-A506 (AACCCCTC-CTAGAACA)</t>
  </si>
  <si>
    <t>D706-D506 (GAATTCGT-TAATCTTA)</t>
  </si>
  <si>
    <t>N706-N501 (TAGGCATG-TAGATCGC)</t>
  </si>
  <si>
    <t>rpi46 (TCCCGA)</t>
  </si>
  <si>
    <t>A706-A507 (AACCCCTC-TAAGTTCC)</t>
  </si>
  <si>
    <t>D706-D507 (GAATTCGT-CAGGACGT)</t>
  </si>
  <si>
    <t>N706-N502 (TAGGCATG-CTCTCTAT)</t>
  </si>
  <si>
    <t>rpi47 (TCGAAG)</t>
  </si>
  <si>
    <t>A706-A508 (AACCCCTC-TAGACCTA)</t>
  </si>
  <si>
    <t>D706-D508 (GAATTCGT-GTACTGAC)</t>
  </si>
  <si>
    <t>N706-N503 (TAGGCATG-TATCCTCT)</t>
  </si>
  <si>
    <t>rpi48 (TCGGCA)</t>
  </si>
  <si>
    <t>A707-A501 (CCCAACCT-TGAACCTT)</t>
  </si>
  <si>
    <t>D707-D501 (CTGAAGCT-TATAGCCT)</t>
  </si>
  <si>
    <t>N706-N504 (TAGGCATG-AGAGTAGA)</t>
  </si>
  <si>
    <t>A707-A502 (CCCAACCT-TGCTAAGT)</t>
  </si>
  <si>
    <t>D707-D502 (CTGAAGCT-ATAGAGGC)</t>
  </si>
  <si>
    <t>N706-N505 (TAGGCATG-GTAAGGAG)</t>
  </si>
  <si>
    <t>A707-A503 (CCCAACCT-TGTTCTCT)</t>
  </si>
  <si>
    <t>D707-D503 (CTGAAGCT-CCTATCCT)</t>
  </si>
  <si>
    <t>N706-N506 (TAGGCATG-ACTGCATA)</t>
  </si>
  <si>
    <t>A707-A504 (CCCAACCT-TAAGACAC)</t>
  </si>
  <si>
    <t>D707-D504 (CTGAAGCT-GGCTCTGA)</t>
  </si>
  <si>
    <t>N706-N507 (TAGGCATG-AAGGAGTA)</t>
  </si>
  <si>
    <t>A707-A505 (CCCAACCT-CTAATCGA)</t>
  </si>
  <si>
    <t>D707-D505 (CTGAAGCT-AGGCGAAG)</t>
  </si>
  <si>
    <t>N706-N508 (TAGGCATG-CTAAGCCT)</t>
  </si>
  <si>
    <t>A707-A506 (CCCAACCT-CTAGAACA)</t>
  </si>
  <si>
    <t>D707-D506 (CTGAAGCT-TAATCTTA)</t>
  </si>
  <si>
    <t>A707-A507 (CCCAACCT-TAAGTTCC)</t>
  </si>
  <si>
    <t>D707-D507 (CTGAAGCT-CAGGACGT)</t>
  </si>
  <si>
    <t>N707-N501 (CTCTCTAC-TAGATCGC)</t>
  </si>
  <si>
    <t>A707-A508 (CCCAACCT-TAGACCTA)</t>
  </si>
  <si>
    <t>D707-D508 (CTGAAGCT-GTACTGAC)</t>
  </si>
  <si>
    <t>N707-N502 (CTCTCTAC-CTCTCTAT)</t>
  </si>
  <si>
    <t>A708-A501 (CACCACAC-TGAACCTT)</t>
  </si>
  <si>
    <t>D708-D501 (TAATGCGC-TATAGCCT)</t>
  </si>
  <si>
    <t>N707-N503 (CTCTCTAC-TATCCTCT)</t>
  </si>
  <si>
    <t>A708-A502 (CACCACAC-TGCTAAGT)</t>
  </si>
  <si>
    <t>D708-D502 (TAATGCGC-ATAGAGGC)</t>
  </si>
  <si>
    <t>N707-N504 (CTCTCTAC-AGAGTAGA)</t>
  </si>
  <si>
    <t>A708-A503 (CACCACAC-TGTTCTCT)</t>
  </si>
  <si>
    <t>D708-D503 (TAATGCGC-CCTATCCT)</t>
  </si>
  <si>
    <t>N707-N505 (CTCTCTAC-GTAAGGAG)</t>
  </si>
  <si>
    <t>A708-A504 (CACCACAC-TAAGACAC)</t>
  </si>
  <si>
    <t>D708-D504 (TAATGCGC-GGCTCTGA)</t>
  </si>
  <si>
    <t>N707-N506 (CTCTCTAC-ACTGCATA)</t>
  </si>
  <si>
    <t>A708-A505 (CACCACAC-CTAATCGA)</t>
  </si>
  <si>
    <t>D708-D505 (TAATGCGC-AGGCGAAG)</t>
  </si>
  <si>
    <t>N707-N507 (CTCTCTAC-AAGGAGTA)</t>
  </si>
  <si>
    <t>A708-A506 (CACCACAC-CTAGAACA)</t>
  </si>
  <si>
    <t>D708-D506 (TAATGCGC-TAATCTTA)</t>
  </si>
  <si>
    <t>N707-N508 (CTCTCTAC-CTAAGCCT)</t>
  </si>
  <si>
    <t>A708-A507 (CACCACAC-TAAGTTCC)</t>
  </si>
  <si>
    <t>D708-D507 (TAATGCGC-CAGGACGT)</t>
  </si>
  <si>
    <t>A708-A508 (CACCACAC-TAGACCTA)</t>
  </si>
  <si>
    <t>D708-D508 (TAATGCGC-GTACTGAC)</t>
  </si>
  <si>
    <t>N708-N501 (CAGAGAGG-TAGATCGC)</t>
  </si>
  <si>
    <t>A709-A501 (GAAACCCA-TGAACCTT)</t>
  </si>
  <si>
    <t>D709-D501 (CGGCTATG-TATAGCCT)</t>
  </si>
  <si>
    <t>N708-N502 (CAGAGAGG-CTCTCTAT)</t>
  </si>
  <si>
    <t>A709-A502 (GAAACCCA-TGCTAAGT)</t>
  </si>
  <si>
    <t>D709-D502 (CGGCTATG-ATAGAGGC)</t>
  </si>
  <si>
    <t>N708-N503 (CAGAGAGG-TATCCTCT)</t>
  </si>
  <si>
    <t>A709-A503 (GAAACCCA-TGTTCTCT)</t>
  </si>
  <si>
    <t>D709-D503 (CGGCTATG-CCTATCCT)</t>
  </si>
  <si>
    <t>N708-N504 (CAGAGAGG-AGAGTAGA)</t>
  </si>
  <si>
    <t>A709-A504 (GAAACCCA-TAAGACAC)</t>
  </si>
  <si>
    <t>D709-D504 (CGGCTATG-GGCTCTGA)</t>
  </si>
  <si>
    <t>N708-N505 (CAGAGAGG-GTAAGGAG)</t>
  </si>
  <si>
    <t>A709-A505 (GAAACCCA-CTAATCGA)</t>
  </si>
  <si>
    <t>D709-D505 (CGGCTATG-AGGCGAAG)</t>
  </si>
  <si>
    <t>N708-N506 (CAGAGAGG-ACTGCATA)</t>
  </si>
  <si>
    <t>A709-A506 (GAAACCCA-CTAGAACA)</t>
  </si>
  <si>
    <t>D709-D506 (CGGCTATG-TAATCTTA)</t>
  </si>
  <si>
    <t>N708-N507 (CAGAGAGG-AAGGAGTA)</t>
  </si>
  <si>
    <t>A709-A507 (GAAACCCA-TAAGTTCC)</t>
  </si>
  <si>
    <t>D709-D507 (CGGCTATG-CAGGACGT)</t>
  </si>
  <si>
    <t>N708-N508 (CAGAGAGG-CTAAGCCT)</t>
  </si>
  <si>
    <t>A709-A508 (GAAACCCA-TAGACCTA)</t>
  </si>
  <si>
    <t>D709-D508 (CGGCTATG-GTACTGAC)</t>
  </si>
  <si>
    <t>A710-A501 (TGTGACCA-TGAACCTT)</t>
  </si>
  <si>
    <t>D710-D501 (TCCGCGAA-TATAGCCT)</t>
  </si>
  <si>
    <t>N709-N501 (GCTACGCT-TAGATCGC)</t>
  </si>
  <si>
    <t>A710-A502 (TGTGACCA-TGCTAAGT)</t>
  </si>
  <si>
    <t>D710-D502 (TCCGCGAA-ATAGAGGC)</t>
  </si>
  <si>
    <t>N709-N502 (GCTACGCT-CTCTCTAT)</t>
  </si>
  <si>
    <t>A710-A503 (TGTGACCA-TGTTCTCT)</t>
  </si>
  <si>
    <t>D710-D503 (TCCGCGAA-CCTATCCT)</t>
  </si>
  <si>
    <t>N709-N503 (GCTACGCT-TATCCTCT)</t>
  </si>
  <si>
    <t>A710-A504 (TGTGACCA-TAAGACAC)</t>
  </si>
  <si>
    <t>D710-D504 (TCCGCGAA-GGCTCTGA)</t>
  </si>
  <si>
    <t>N709-N504 (GCTACGCT-AGAGTAGA)</t>
  </si>
  <si>
    <t>A710-A505 (TGTGACCA-CTAATCGA)</t>
  </si>
  <si>
    <t>D710-D505 (TCCGCGAA-AGGCGAAG)</t>
  </si>
  <si>
    <t>N709-N505 (GCTACGCT-GTAAGGAG)</t>
  </si>
  <si>
    <t>A710-A506 (TGTGACCA-CTAGAACA)</t>
  </si>
  <si>
    <t>D710-D506 (TCCGCGAA-TAATCTTA)</t>
  </si>
  <si>
    <t>N709-N506 (GCTACGCT-ACTGCATA)</t>
  </si>
  <si>
    <t>A710-A507 (TGTGACCA-TAAGTTCC)</t>
  </si>
  <si>
    <t>D710-D507 (TCCGCGAA-CAGGACGT)</t>
  </si>
  <si>
    <t>N709-N507 (GCTACGCT-AAGGAGTA)</t>
  </si>
  <si>
    <t>A710-A508 (TGTGACCA-TAGACCTA)</t>
  </si>
  <si>
    <t>D710-D508 (TCCGCGAA-GTACTGAC)</t>
  </si>
  <si>
    <t>N709-N508 (GCTACGCT-CTAAGCCT)</t>
  </si>
  <si>
    <t>A711-A501 (AGGGTCAA-TGAACCTT)</t>
  </si>
  <si>
    <t>D711-D501 (TCTCGCGC-TATAGCCT)</t>
  </si>
  <si>
    <t>A711-A502 (AGGGTCAA-TGCTAAGT)</t>
  </si>
  <si>
    <t>D711-D502 (TCTCGCGC-ATAGAGGC)</t>
  </si>
  <si>
    <t>N710-N501 (CGAGGCTG-TAGATCGC)</t>
  </si>
  <si>
    <t>A711-A503 (AGGGTCAA-TGTTCTCT)</t>
  </si>
  <si>
    <t>D711-D503 (TCTCGCGC-CCTATCCT)</t>
  </si>
  <si>
    <t>N710-N502 (CGAGGCTG-CTCTCTAT)</t>
  </si>
  <si>
    <t>A711-A504 (AGGGTCAA-TAAGACAC)</t>
  </si>
  <si>
    <t>D711-D504 (TCTCGCGC-GGCTCTGA)</t>
  </si>
  <si>
    <t>N710-N503 (CGAGGCTG-TATCCTCT)</t>
  </si>
  <si>
    <t>A711-A505 (AGGGTCAA-CTAATCGA)</t>
  </si>
  <si>
    <t>D711-D505 (TCTCGCGC-AGGCGAAG)</t>
  </si>
  <si>
    <t>N710-N504 (CGAGGCTG-AGAGTAGA)</t>
  </si>
  <si>
    <t>A711-A506 (AGGGTCAA-CTAGAACA)</t>
  </si>
  <si>
    <t>D711-D506 (TCTCGCGC-TAATCTTA)</t>
  </si>
  <si>
    <t>N710-N505 (CGAGGCTG-GTAAGGAG)</t>
  </si>
  <si>
    <t>A711-A507 (AGGGTCAA-TAAGTTCC)</t>
  </si>
  <si>
    <t>D711-D507 (TCTCGCGC-CAGGACGT)</t>
  </si>
  <si>
    <t>N710-N506 (CGAGGCTG-ACTGCATA)</t>
  </si>
  <si>
    <t>A711-A508 (AGGGTCAA-TAGACCTA)</t>
  </si>
  <si>
    <t>D711-D508 (TCTCGCGC-GTACTGAC)</t>
  </si>
  <si>
    <t>N710-N507 (CGAGGCTG-AAGGAGTA)</t>
  </si>
  <si>
    <t>A712-A501 (AGGAGTGG-TGAACCTT)</t>
  </si>
  <si>
    <t>D712-D501 (AGCGATAG-TATAGCCT)</t>
  </si>
  <si>
    <t>N710-N508 (CGAGGCTG-CTAAGCCT)</t>
  </si>
  <si>
    <t>A712-A502 (AGGAGTGG-TGCTAAGT)</t>
  </si>
  <si>
    <t>D712-D502 (AGCGATAG-ATAGAGGC)</t>
  </si>
  <si>
    <t>A712-A503 (AGGAGTGG-TGTTCTCT)</t>
  </si>
  <si>
    <t>D712-D503 (AGCGATAG-CCTATCCT)</t>
  </si>
  <si>
    <t>N711-N501 (AAGAGGCA-TAGATCGC)</t>
  </si>
  <si>
    <t>A712-A504 (AGGAGTGG-TAAGACAC)</t>
  </si>
  <si>
    <t>D712-D504 (AGCGATAG-GGCTCTGA)</t>
  </si>
  <si>
    <t>N711-N502 (AAGAGGCA-CTCTCTAT)</t>
  </si>
  <si>
    <t>A712-A505 (AGGAGTGG-CTAATCGA)</t>
  </si>
  <si>
    <t>D712-D505 (AGCGATAG-AGGCGAAG)</t>
  </si>
  <si>
    <t>N711-N503 (AAGAGGCA-TATCCTCT)</t>
  </si>
  <si>
    <t>A712-A506 (AGGAGTGG-CTAGAACA)</t>
  </si>
  <si>
    <t>D712-D506 (AGCGATAG-TAATCTTA)</t>
  </si>
  <si>
    <t>N711-N504 (AAGAGGCA-AGAGTAGA)</t>
  </si>
  <si>
    <t>A712-A507 (AGGAGTGG-TAAGTTCC)</t>
  </si>
  <si>
    <t>D712-D507 (AGCGATAG-CAGGACGT)</t>
  </si>
  <si>
    <t>N711-N505 (AAGAGGCA-GTAAGGAG)</t>
  </si>
  <si>
    <t>A712-A508 (AGGAGTGG-TAGACCTA)</t>
  </si>
  <si>
    <t>D712-D508 (AGCGATAG-GTACTGAC)</t>
  </si>
  <si>
    <t>N711-N506 (AAGAGGCA-ACTGCATA)</t>
  </si>
  <si>
    <t>N711-N507 (AAGAGGCA-AAGGAGTA)</t>
  </si>
  <si>
    <t>N711-N508 (AAGAGGCA-CTAAGCCT)</t>
  </si>
  <si>
    <t>N712-N501 (GTAGAGGA-TAGATCGC)</t>
  </si>
  <si>
    <t>N712-N502 (GTAGAGGA-CTCTCTAT)</t>
  </si>
  <si>
    <t>N712-N503 (GTAGAGGA-TATCCTCT)</t>
  </si>
  <si>
    <t>N712-N504 (GTAGAGGA-AGAGTAGA)</t>
  </si>
  <si>
    <t>N712-N505 (GTAGAGGA-GTAAGGAG)</t>
  </si>
  <si>
    <t>N712-N506 (GTAGAGGA-ACTGCATA)</t>
  </si>
  <si>
    <t>N712-N507 (GTAGAGGA-AAGGAGTA)</t>
  </si>
  <si>
    <t>N712-N508 (GTAGAGGA-CTAAGCCT)</t>
  </si>
  <si>
    <t>Index category</t>
  </si>
  <si>
    <t>Nextflex HT</t>
  </si>
  <si>
    <t>Ovation Ultralow v2</t>
  </si>
  <si>
    <t>TruSeq DNA LT Adapters (AD series)</t>
  </si>
  <si>
    <t>AD001 (ATCACG)</t>
  </si>
  <si>
    <t>AD002 (CGATGT)</t>
  </si>
  <si>
    <t>AD003 (TTAGGC)</t>
  </si>
  <si>
    <t>AD004 (TGACCA)</t>
  </si>
  <si>
    <t>AD005 (ACAGTG)</t>
  </si>
  <si>
    <t>AD006 (GCCAAT)</t>
  </si>
  <si>
    <t>AD007 (CAGATC)</t>
  </si>
  <si>
    <t>AD008 (ACTTGA)</t>
  </si>
  <si>
    <t>AD009 (GATCAG)</t>
  </si>
  <si>
    <t>AD010 (TAGCTT)</t>
  </si>
  <si>
    <t>AD011 (GGCTAC)</t>
  </si>
  <si>
    <t>AD012 (CTTGTA)</t>
  </si>
  <si>
    <t>AD013 (AGTCAA)</t>
  </si>
  <si>
    <t>AD014 (AGTTCC)</t>
  </si>
  <si>
    <t>AD015 (ATGTCA)</t>
  </si>
  <si>
    <t>AD016 (CCGTCC)</t>
  </si>
  <si>
    <t>AD018 (GTCCGC)</t>
  </si>
  <si>
    <t>AD019 (GTGAAA)</t>
  </si>
  <si>
    <t>AD020 (GTGGCC)</t>
  </si>
  <si>
    <t>AD021 (GTTTCG)</t>
  </si>
  <si>
    <t>AD022 (CGTACG)</t>
  </si>
  <si>
    <t>AD023 (GAGTGG)</t>
  </si>
  <si>
    <t>AD025 (ACTGAT)</t>
  </si>
  <si>
    <t>AD027 (ATTCCT)</t>
  </si>
  <si>
    <t>AR001 (ATCACG)</t>
  </si>
  <si>
    <t>AR002 (CGATGT)</t>
  </si>
  <si>
    <t>AR003 (TTAGGC)</t>
  </si>
  <si>
    <t>AR004 (TGACCA)</t>
  </si>
  <si>
    <t>AR005 (ACAGTG)</t>
  </si>
  <si>
    <t>AR006 (GCCAAT)</t>
  </si>
  <si>
    <t>AR007 (CAGATC)</t>
  </si>
  <si>
    <t>AR008 (ACTTGA)</t>
  </si>
  <si>
    <t>AR009 (GATCAG)</t>
  </si>
  <si>
    <t>AR010 (TAGCTT)</t>
  </si>
  <si>
    <t>AR011 (GGCTAC)</t>
  </si>
  <si>
    <t>AR012 (CTTGTA)</t>
  </si>
  <si>
    <t>AR013 (AGTCAA)</t>
  </si>
  <si>
    <t>AR014 (AGTTCC)</t>
  </si>
  <si>
    <t>AR015 (ATGTCA)</t>
  </si>
  <si>
    <t>AR016 (CCGTCC)</t>
  </si>
  <si>
    <t>AR018 (GTCCGC)</t>
  </si>
  <si>
    <t>AR019 (GTGAAA)</t>
  </si>
  <si>
    <t>AR020 (GTGGCC)</t>
  </si>
  <si>
    <t>AR021 (GTTTCG)</t>
  </si>
  <si>
    <t>AR022 (CGTACG)</t>
  </si>
  <si>
    <t>AR023 (GAGTGG)</t>
  </si>
  <si>
    <t>AR025 (ACTGAT)</t>
  </si>
  <si>
    <t>AR027 (ATTCCT)</t>
  </si>
  <si>
    <t>TruSeq Stranded RNA LT Adapters (AR series)</t>
  </si>
  <si>
    <t>HaloPlex 96 Indexing</t>
  </si>
  <si>
    <t>Index1 (AACGTGAT)</t>
  </si>
  <si>
    <t>Index2 (AAACATCG)</t>
  </si>
  <si>
    <t>Index3 (ATGCCTAA)</t>
  </si>
  <si>
    <t>Index4 (AGTGGTCA)</t>
  </si>
  <si>
    <t>Index5 (ACCACTGT)</t>
  </si>
  <si>
    <t>Index6 (ACATTGGC)</t>
  </si>
  <si>
    <t>Index7 (CAGATCTG)</t>
  </si>
  <si>
    <t>Index8 (CATCAAGT)</t>
  </si>
  <si>
    <t>Index9 (CGCTGATC)</t>
  </si>
  <si>
    <t>Index10 (ACAAGCTA)</t>
  </si>
  <si>
    <t>Index11 (CTGTAGCC)</t>
  </si>
  <si>
    <t>Index12 (AGTACAAG)</t>
  </si>
  <si>
    <t>Index13 (AACAACCA)</t>
  </si>
  <si>
    <t>Index14 (AACCGAGA)</t>
  </si>
  <si>
    <t>Index15 (AACGCTTA)</t>
  </si>
  <si>
    <t>Index16 (AAGACGGA)</t>
  </si>
  <si>
    <t>Index17 (AAGGTACA)</t>
  </si>
  <si>
    <t>Index18 (ACACAGAA)</t>
  </si>
  <si>
    <t>Index19 (ACAGCAGA)</t>
  </si>
  <si>
    <t>Index20 (ACCTCCAA)</t>
  </si>
  <si>
    <t>Index21 (ACGCTCGA)</t>
  </si>
  <si>
    <t>Index22 (ACGTATCA)</t>
  </si>
  <si>
    <t>Index23 (ACTATGCA)</t>
  </si>
  <si>
    <t>Index24 (AGAGTCAA)</t>
  </si>
  <si>
    <t>Index25 (AGATCGCA)</t>
  </si>
  <si>
    <t>Index26 (AGCAGGAA)</t>
  </si>
  <si>
    <t>Index27 (AGTCACTA)</t>
  </si>
  <si>
    <t>Index28 (ATCCTGTA)</t>
  </si>
  <si>
    <t>Index29 (ATTGAGGA)</t>
  </si>
  <si>
    <t>Index30 (CAACCACA)</t>
  </si>
  <si>
    <t>Index31 (CAAGACTA)</t>
  </si>
  <si>
    <t>Index32 (CAATGGAA)</t>
  </si>
  <si>
    <t>Index33 (CACTTCGA)</t>
  </si>
  <si>
    <t>Index34 (CAGCGTTA)</t>
  </si>
  <si>
    <t>Index35 (CATACCAA)</t>
  </si>
  <si>
    <t>Index36 (CCAGTTCA)</t>
  </si>
  <si>
    <t>Index37 (CCGAAGTA)</t>
  </si>
  <si>
    <t>Index38 (CCGTGAGA)</t>
  </si>
  <si>
    <t>Index39 (CCTCCTGA)</t>
  </si>
  <si>
    <t>Index40 (CGAACTTA)</t>
  </si>
  <si>
    <t>Index41 (CGACTGGA)</t>
  </si>
  <si>
    <t>Index42 (CGCATACA)</t>
  </si>
  <si>
    <t>Index43 (CTCAATGA)</t>
  </si>
  <si>
    <t>Index44 (CTGAGCCA)</t>
  </si>
  <si>
    <t>Index45 (CTGGCATA)</t>
  </si>
  <si>
    <t>Index46 (GAATCTGA)</t>
  </si>
  <si>
    <t>Index47 (GACTAGTA)</t>
  </si>
  <si>
    <t>Index48 (GAGCTGAA)</t>
  </si>
  <si>
    <t>Index49 (GATAGACA)</t>
  </si>
  <si>
    <t>Index50 (GCCACATA)</t>
  </si>
  <si>
    <t>Index51 (GCGAGTAA)</t>
  </si>
  <si>
    <t>Index52 (GCTAACGA)</t>
  </si>
  <si>
    <t>Index53 (GCTCGGTA)</t>
  </si>
  <si>
    <t>Index54 (GGAGAACA)</t>
  </si>
  <si>
    <t>Index55 (GGTGCGAA)</t>
  </si>
  <si>
    <t>Index56 (GTACGCAA)</t>
  </si>
  <si>
    <t>Index57 (GTCGTAGA)</t>
  </si>
  <si>
    <t>Index58 (GTCTGTCA)</t>
  </si>
  <si>
    <t>Index59 (GTGTTCTA)</t>
  </si>
  <si>
    <t>Index60 (TAGGATGA)</t>
  </si>
  <si>
    <t>Index61 (TATCAGCA)</t>
  </si>
  <si>
    <t>Index62 (TCCGTCTA)</t>
  </si>
  <si>
    <t>Index63 (TCTTCACA)</t>
  </si>
  <si>
    <t>Index64 (TGAAGAGA)</t>
  </si>
  <si>
    <t>Index65 (TGGAACAA)</t>
  </si>
  <si>
    <t>Index66 (TGGCTTCA)</t>
  </si>
  <si>
    <t>Index67 (TGGTGGTA)</t>
  </si>
  <si>
    <t>Index68 (TTCACGCA)</t>
  </si>
  <si>
    <t>Index69 (AACTCACC)</t>
  </si>
  <si>
    <t>Index70 (AAGAGATC)</t>
  </si>
  <si>
    <t>Index71 (AAGGACAC)</t>
  </si>
  <si>
    <t>Index72 (AATCCGTC)</t>
  </si>
  <si>
    <t>Index73 (AATGTTGC)</t>
  </si>
  <si>
    <t>Index74 (ACACGACC)</t>
  </si>
  <si>
    <t>Index75 (ACAGATTC)</t>
  </si>
  <si>
    <t>Index76 (AGATGTAC)</t>
  </si>
  <si>
    <t>Index77 (AGCACCTC)</t>
  </si>
  <si>
    <t>Index78 (AGCCATGC)</t>
  </si>
  <si>
    <t>Index79 (AGGCTAAC)</t>
  </si>
  <si>
    <t>Index80 (ATAGCGAC)</t>
  </si>
  <si>
    <t>Index81 (ATCATTCC)</t>
  </si>
  <si>
    <t>Index82 (ATTGGCTC)</t>
  </si>
  <si>
    <t>Index83 (CAAGGAGC)</t>
  </si>
  <si>
    <t>Index84 (CACCTTAC)</t>
  </si>
  <si>
    <t>Index85 (CCATCCTC)</t>
  </si>
  <si>
    <t>Index86 (CCGACAAC)</t>
  </si>
  <si>
    <t>Index87 (CCTAATCC)</t>
  </si>
  <si>
    <t>Index88 (CCTCTATC)</t>
  </si>
  <si>
    <t>Index89 (CGACACAC)</t>
  </si>
  <si>
    <t>Index90 (CGGATTGC)</t>
  </si>
  <si>
    <t>Index91 (CTAAGGTC)</t>
  </si>
  <si>
    <t>Index92 (GAACAGGC)</t>
  </si>
  <si>
    <t>Index93 (GACAGTGC)</t>
  </si>
  <si>
    <t>Index94 (GAGTTAGC)</t>
  </si>
  <si>
    <t>Index95 (GATGAATC)</t>
  </si>
  <si>
    <t>Index96 (GCCAAGAC)</t>
  </si>
  <si>
    <t>Agilent SureSelect XT2 Indexes</t>
  </si>
  <si>
    <t>SureSelect XT2 Index 1 (AACGTGAT)</t>
  </si>
  <si>
    <t>SureSelect XT2 Index 2 (AAACATCG)</t>
  </si>
  <si>
    <t>SureSelect XT2 Index 3 (ATGCCTAA)</t>
  </si>
  <si>
    <t>SureSelect XT2 Index 4 (AGTGGTCA)</t>
  </si>
  <si>
    <t>SureSelect XT2 Index 5 (ACCACTGT)</t>
  </si>
  <si>
    <t>SureSelect XT2 Index 6 (ACATTGGC)</t>
  </si>
  <si>
    <t>SureSelect XT2 Index 7 (CAGATCTG)</t>
  </si>
  <si>
    <t>SureSelect XT2 Index 8 (CATCAAGT)</t>
  </si>
  <si>
    <t>SureSelect XT2 Index 9 (CGCTGATC)</t>
  </si>
  <si>
    <t>SureSelect XT2 Index 10 (ACAAGCTA)</t>
  </si>
  <si>
    <t>SureSelect XT2 Index 11 (CTGTAGCC)</t>
  </si>
  <si>
    <t>SureSelect XT2 Index 12 (AGTACAAG)</t>
  </si>
  <si>
    <t>SureSelect XT2 Index 13 (AACAACCA)</t>
  </si>
  <si>
    <t>SureSelect XT2 Index 14 (AACCGAGA)</t>
  </si>
  <si>
    <t>SureSelect XT2 Index 15 (AACGCTTA)</t>
  </si>
  <si>
    <t>SureSelect XT2 Index 16 (AAGACGGA)</t>
  </si>
  <si>
    <t>SureSelect XT2 Index 17 (AAGGTACA)</t>
  </si>
  <si>
    <t>SureSelect XT2 Index 18 (ACACAGAA)</t>
  </si>
  <si>
    <t>SureSelect XT2 Index 19 (ACAGCAGA)</t>
  </si>
  <si>
    <t>SureSelect XT2 Index 20 (ACCTCCAA)</t>
  </si>
  <si>
    <t>SureSelect XT2 Index 21 (ACGCTCGA)</t>
  </si>
  <si>
    <t>SureSelect XT2 Index 22 (ACGTATCA)</t>
  </si>
  <si>
    <t>SureSelect XT2 Index 23 (ACTATGCA)</t>
  </si>
  <si>
    <t>SureSelect XT2 Index 24 (AGAGTCAA)</t>
  </si>
  <si>
    <t>SureSelect XT2 Index 25 (AGATCGCA)</t>
  </si>
  <si>
    <t>SureSelect XT2 Index 26 (AGCAGGAA)</t>
  </si>
  <si>
    <t>SureSelect XT2 Index 27 (AGTCACTA)</t>
  </si>
  <si>
    <t>SureSelect XT2 Index 28 (ATCCTGTA)</t>
  </si>
  <si>
    <t>SureSelect XT2 Index 29 (ATTGAGGA)</t>
  </si>
  <si>
    <t>SureSelect XT2 Index 30 (CAACCACA)</t>
  </si>
  <si>
    <t>SureSelect XT2 Index 31 (CAAGACTA)</t>
  </si>
  <si>
    <t>SureSelect XT2 Index 32 (CAATGGAA)</t>
  </si>
  <si>
    <t>SureSelect XT2 Index 33 (CACTTCGA)</t>
  </si>
  <si>
    <t>SureSelect XT2 Index 34 (CAGCGTTA)</t>
  </si>
  <si>
    <t>SureSelect XT2 Index 35 (CATACCAA)</t>
  </si>
  <si>
    <t>SureSelect XT2 Index 36 (CCAGTTCA)</t>
  </si>
  <si>
    <t>SureSelect XT2 Index 37 (CCGAAGTA)</t>
  </si>
  <si>
    <t>SureSelect XT2 Index 38 (CCGTGAGA)</t>
  </si>
  <si>
    <t>SureSelect XT2 Index 39 (CCTCCTGA)</t>
  </si>
  <si>
    <t>SureSelect XT2 Index 40 (CGAACTTA)</t>
  </si>
  <si>
    <t>SureSelect XT2 Index 41 (CGACTGGA)</t>
  </si>
  <si>
    <t>SureSelect XT2 Index 42 (CGCATACA)</t>
  </si>
  <si>
    <t>SureSelect XT2 Index 43 (CTCAATGA)</t>
  </si>
  <si>
    <t>SureSelect XT2 Index 44 (CTGAGCCA)</t>
  </si>
  <si>
    <t>SureSelect XT2 Index 45 (CTGGCATA)</t>
  </si>
  <si>
    <t>SureSelect XT2 Index 46 (GAATCTGA)</t>
  </si>
  <si>
    <t>SureSelect XT2 Index 47 (GACTAGTA)</t>
  </si>
  <si>
    <t>SureSelect XT2 Index 48 (GAGCTGAA)</t>
  </si>
  <si>
    <t>SureSelect XT2 Index 49 (GATAGACA)</t>
  </si>
  <si>
    <t>SureSelect XT2 Index 50 (GCCACATA)</t>
  </si>
  <si>
    <t>SureSelect XT2 Index 51 (GCGAGTAA)</t>
  </si>
  <si>
    <t>SureSelect XT2 Index 52 (GCTAACGA)</t>
  </si>
  <si>
    <t>SureSelect XT2 Index 53 (GCTCGGTA)</t>
  </si>
  <si>
    <t>SureSelect XT2 Index 54 (GGAGAACA)</t>
  </si>
  <si>
    <t>SureSelect XT2 Index 55 (GGTGCGAA)</t>
  </si>
  <si>
    <t>SureSelect XT2 Index 56 (GTACGCAA)</t>
  </si>
  <si>
    <t>SureSelect XT2 Index 57 (GTCGTAGA)</t>
  </si>
  <si>
    <t>SureSelect XT2 Index 58 (GTCTGTCA)</t>
  </si>
  <si>
    <t>SureSelect XT2 Index 59 (GTGTTCTA)</t>
  </si>
  <si>
    <t>SureSelect XT2 Index 60 (TAGGATGA)</t>
  </si>
  <si>
    <t>SureSelect XT2 Index 61 (TATCAGCA)</t>
  </si>
  <si>
    <t>SureSelect XT2 Index 62 (TCCGTCTA)</t>
  </si>
  <si>
    <t>SureSelect XT2 Index 63 (TCTTCACA)</t>
  </si>
  <si>
    <t>SureSelect XT2 Index 64 (TGAAGAGA)</t>
  </si>
  <si>
    <t>SureSelect XT2 Index 65 (TGGAACAA)</t>
  </si>
  <si>
    <t>SureSelect XT2 Index 66 (TGGCTTCA)</t>
  </si>
  <si>
    <t>SureSelect XT2 Index 67 (TGGTGGTA)</t>
  </si>
  <si>
    <t>SureSelect XT2 Index 68 (TTCACGCA)</t>
  </si>
  <si>
    <t>SureSelect XT2 Index 69 (AACTCACC)</t>
  </si>
  <si>
    <t>SureSelect XT2 Index 70 (AAGAGATC)</t>
  </si>
  <si>
    <t>SureSelect XT2 Index 71 (AAGGACAC)</t>
  </si>
  <si>
    <t>SureSelect XT2 Index 72 (AATCCGTC)</t>
  </si>
  <si>
    <t>SureSelect XT2 Index 73 (AATGTTGC)</t>
  </si>
  <si>
    <t>SureSelect XT2 Index 74 (ACACGACC)</t>
  </si>
  <si>
    <t>SureSelect XT2 Index 75 (ACAGATTC)</t>
  </si>
  <si>
    <t>SureSelect XT2 Index 76 (AGATGTAC)</t>
  </si>
  <si>
    <t>SureSelect XT2 Index 77 (AGCACCTC)</t>
  </si>
  <si>
    <t>SureSelect XT2 Index 78 (AGCCATGC)</t>
  </si>
  <si>
    <t>SureSelect XT2 Index 79 (AGGCTAAC)</t>
  </si>
  <si>
    <t>SureSelect XT2 Index 80 (ATAGCGAC)</t>
  </si>
  <si>
    <t>SureSelect XT2 Index 81 (ATCATTCC)</t>
  </si>
  <si>
    <t>SureSelect XT2 Index 82 (ATTGGCTC)</t>
  </si>
  <si>
    <t>SureSelect XT2 Index 83 (CAAGGAGC)</t>
  </si>
  <si>
    <t>SureSelect XT2 Index 84 (CACCTTAC)</t>
  </si>
  <si>
    <t>SureSelect XT2 Index 85 (CCATCCTC)</t>
  </si>
  <si>
    <t>SureSelect XT2 Index 86 (CCGACAAC)</t>
  </si>
  <si>
    <t>SureSelect XT2 Index 87 (CCTAATCC)</t>
  </si>
  <si>
    <t>SureSelect XT2 Index 88 (CCTCTATC)</t>
  </si>
  <si>
    <t>SureSelect XT2 Index 89 (CGACACAC)</t>
  </si>
  <si>
    <t>SureSelect XT2 Index 90 (CGGATTGC)</t>
  </si>
  <si>
    <t>SureSelect XT2 Index 91 (CTAAGGTC)</t>
  </si>
  <si>
    <t>SureSelect XT2 Index 92 (GAACAGGC)</t>
  </si>
  <si>
    <t>SureSelect XT2 Index 93 (GACAGTGC)</t>
  </si>
  <si>
    <t>SureSelect XT2 Index 94 (GAGTTAGC)</t>
  </si>
  <si>
    <t>SureSelect XT2 Index 95 (GATGAATC)</t>
  </si>
  <si>
    <t>SureSelect XT2 Index 96 (GCCAAGAC)</t>
  </si>
  <si>
    <t>P7-MJ-index</t>
  </si>
  <si>
    <t>Thruplex DNA-seq S48</t>
  </si>
  <si>
    <t>TruSeq HT Dual-index (D7-D5)</t>
  </si>
  <si>
    <t>Plate #</t>
  </si>
  <si>
    <t>UDF/Plate #</t>
  </si>
  <si>
    <t>UDF/Number of lanes</t>
  </si>
  <si>
    <t>SEQ DATA (number of lanes)</t>
  </si>
  <si>
    <t>CONC. FLOWCELL (pM)</t>
  </si>
  <si>
    <t>13 pM</t>
  </si>
  <si>
    <t>14 pM</t>
  </si>
  <si>
    <t>15 pM</t>
  </si>
  <si>
    <t>16 pM</t>
  </si>
  <si>
    <t>17 pM</t>
  </si>
  <si>
    <t>18 pM</t>
  </si>
  <si>
    <t>To be decided after QC</t>
  </si>
  <si>
    <t>8 pM</t>
  </si>
  <si>
    <t>9 pM</t>
  </si>
  <si>
    <t>10 pM</t>
  </si>
  <si>
    <t>11 pM</t>
  </si>
  <si>
    <t>12 pM</t>
  </si>
  <si>
    <t>CURRENT VOLUME</t>
  </si>
  <si>
    <t>SNP&amp;SEQ SAMPLE ID</t>
  </si>
  <si>
    <t>Ovation Utralow Methyl-Seq/RNA-Seq System</t>
  </si>
  <si>
    <t>MicroPlex Library Preparation kit v2</t>
  </si>
  <si>
    <t>Ovation SoLo RNA-Seq System</t>
  </si>
  <si>
    <t>Assume that you would like to submit 2 pools for sequencing. Below is one example of two different pools and how to enter the correct information in the sample information tab.</t>
  </si>
  <si>
    <t>150 pM</t>
  </si>
  <si>
    <t>200 pM</t>
  </si>
  <si>
    <t>&lt;/SAMPLE ENTRIES&gt;</t>
  </si>
  <si>
    <t>-&lt;/SAMPLE ENTRIES&gt;</t>
  </si>
  <si>
    <t xml:space="preserve">If sample buffer "Other", please specify </t>
  </si>
  <si>
    <t>AUTOMATICALLY GENERATED BASED ON PROJECT CODE</t>
  </si>
  <si>
    <t>MAXIMUM NUMBER OF LIBRARIES PER PLATE IS 960. IF MORE THAN 960 LIBRARIES OR MORE THAN 1 PLATE, PLEASE CONTACT US AT SEQ@MEDSCI.UU.SE</t>
  </si>
  <si>
    <t>SPECIAL INFO SEQ</t>
  </si>
  <si>
    <t>UDF/Special info seq</t>
  </si>
  <si>
    <t>DATE SAMPLE DELIVERY</t>
  </si>
  <si>
    <t>UDF/conc FC</t>
  </si>
  <si>
    <t>Don´t hesitate to contact us if you need assistance with filling in the form.</t>
  </si>
  <si>
    <t>Please note that both the sheet "sample information" and the sheet "sample list"  in this form needs to be filled in.</t>
  </si>
  <si>
    <t>The form needs to be sent to us before delivering/shipping the samples: seq@medsci.uu.se</t>
  </si>
  <si>
    <t>Sample type is Ready-made library for this sample form</t>
  </si>
  <si>
    <t>No index</t>
  </si>
  <si>
    <t>UV absorbance (A260)- not recommended!</t>
  </si>
  <si>
    <t xml:space="preserve"> In Clarity, plates with all submitted libraries in pools will be created and thereafter pools are made in the user interface. The well position below is not the true well postition if libraries are in pools.</t>
  </si>
  <si>
    <r>
      <t xml:space="preserve">PREDEFINED FIELDS FOR READY-MADE LIBRARIES, </t>
    </r>
    <r>
      <rPr>
        <b/>
        <sz val="16"/>
        <color theme="1"/>
        <rFont val="Calibri"/>
        <family val="2"/>
        <scheme val="minor"/>
      </rPr>
      <t>DO NOT TOUCH</t>
    </r>
  </si>
  <si>
    <r>
      <rPr>
        <b/>
        <sz val="11"/>
        <rFont val="Calibri"/>
        <family val="2"/>
        <scheme val="minor"/>
      </rPr>
      <t>Date when samples were delivered in format YYMMDD.</t>
    </r>
    <r>
      <rPr>
        <sz val="11"/>
        <rFont val="Calibri"/>
        <family val="2"/>
        <scheme val="minor"/>
      </rPr>
      <t xml:space="preserve"> The plate should be labelled with the information in column A (from user) + date.</t>
    </r>
  </si>
  <si>
    <r>
      <rPr>
        <b/>
        <sz val="11"/>
        <rFont val="Calibri"/>
        <family val="2"/>
        <scheme val="minor"/>
      </rPr>
      <t xml:space="preserve">Default for this field is NO. </t>
    </r>
    <r>
      <rPr>
        <sz val="11"/>
        <rFont val="Calibri"/>
        <family val="2"/>
        <scheme val="minor"/>
      </rPr>
      <t>If YES, special information is required for sequencing (for example custom primer) this information should already be available as a file under project details: Project code_Special_info_seq</t>
    </r>
  </si>
  <si>
    <r>
      <rPr>
        <b/>
        <sz val="11"/>
        <color theme="1"/>
        <rFont val="Calibri"/>
        <family val="2"/>
        <scheme val="minor"/>
      </rPr>
      <t>Pool1:</t>
    </r>
    <r>
      <rPr>
        <sz val="11"/>
        <color theme="1"/>
        <rFont val="Calibri"/>
        <family val="2"/>
        <scheme val="minor"/>
      </rPr>
      <t xml:space="preserve"> Pool1 contain 3 samples and is placed in well A:1. The total concentration of the pool is 20 ng/ul and the volume 50 ul. TruSeq DNA LT Adapters have been used in the library preparation (single index)</t>
    </r>
  </si>
  <si>
    <r>
      <rPr>
        <b/>
        <sz val="11"/>
        <color theme="1"/>
        <rFont val="Calibri"/>
        <family val="2"/>
        <scheme val="minor"/>
      </rPr>
      <t>Pool2:</t>
    </r>
    <r>
      <rPr>
        <sz val="11"/>
        <color theme="1"/>
        <rFont val="Calibri"/>
        <family val="2"/>
        <scheme val="minor"/>
      </rPr>
      <t xml:space="preserve"> Pool2 contain 2 samples and is placed in well B:1. The total concentration of the pool is 5 ng/ul and the volume 25 ul. TruSeq HT Adapters have been used in the library preparation (dual index)</t>
    </r>
  </si>
  <si>
    <t>NFX1 (AACGTGAT)</t>
  </si>
  <si>
    <t>NFX2 (AAACATCG)</t>
  </si>
  <si>
    <t>NFX3 (ATGCCTAA)</t>
  </si>
  <si>
    <t>NFX4 (AGTGGTCA)</t>
  </si>
  <si>
    <t>NFX5 (ACCACTGT)</t>
  </si>
  <si>
    <t>NFX6 (ACATTGGC)</t>
  </si>
  <si>
    <t>NFX7 (CAGATCTG)</t>
  </si>
  <si>
    <t>NFX8 (CATCAAGT)</t>
  </si>
  <si>
    <t>NFX9 (CGCTGATC)</t>
  </si>
  <si>
    <t>NFX10 (ACAAGCTA)</t>
  </si>
  <si>
    <t>NFX11 (CTGTAGCC)</t>
  </si>
  <si>
    <t>NFX12 (AGTACAAG)</t>
  </si>
  <si>
    <t>NFX13 (AACAACCA)</t>
  </si>
  <si>
    <t>NFX14 (AACCGAGA)</t>
  </si>
  <si>
    <t>NFX15 (AACGCTTA)</t>
  </si>
  <si>
    <t>NFX16 (AAGACGGA)</t>
  </si>
  <si>
    <t>NFX17 (AAGGTACA)</t>
  </si>
  <si>
    <t>NFX18 (ACACAGAA)</t>
  </si>
  <si>
    <t>NFX19 (ACAGCAGA)</t>
  </si>
  <si>
    <t>NFX20 (ACCTCCAA)</t>
  </si>
  <si>
    <t>NFX21 (ACGCTCGA)</t>
  </si>
  <si>
    <t>NFX22 (ACGTATCA)</t>
  </si>
  <si>
    <t>NFX23 (ACTATGCA)</t>
  </si>
  <si>
    <t>NFX24 (AGAGTCAA)</t>
  </si>
  <si>
    <t>NFX25 (AGATCGCA)</t>
  </si>
  <si>
    <t>NFX26 (AGCAGGAA)</t>
  </si>
  <si>
    <t>NFX27 (AGTCACTA)</t>
  </si>
  <si>
    <t>NFX28 (ATCCTGTA)</t>
  </si>
  <si>
    <t>NFX29 (ATTGAGGA)</t>
  </si>
  <si>
    <t>NFX30 (CAACCACA)</t>
  </si>
  <si>
    <t>NFX31 (GACTAGTA)</t>
  </si>
  <si>
    <t>NFX32 (CAATGGAA)</t>
  </si>
  <si>
    <t>NFX33 (CACTTCGA)</t>
  </si>
  <si>
    <t>NFX34 (CAGCGTTA)</t>
  </si>
  <si>
    <t>NFX35 (CATACCAA)</t>
  </si>
  <si>
    <t>NFX36 (CCAGTTCA)</t>
  </si>
  <si>
    <t>NFX37 (CCGAAGTA)</t>
  </si>
  <si>
    <t>NFX38 (CCGTGAGA)</t>
  </si>
  <si>
    <t>NFX39 (CCTCCTGA)</t>
  </si>
  <si>
    <t>NFX40 (CGAACTTA)</t>
  </si>
  <si>
    <t>NFX41 (CGACTGGA)</t>
  </si>
  <si>
    <t>NFX42 (CGCATACA)</t>
  </si>
  <si>
    <t>NFX43 (CTCAATGA)</t>
  </si>
  <si>
    <t>NFX44 (CTGAGCCA)</t>
  </si>
  <si>
    <t>NFX45 (CTGGCATA)</t>
  </si>
  <si>
    <t>NFX46 (GAATCTGA)</t>
  </si>
  <si>
    <t>NFX47 (CAAGACTA)</t>
  </si>
  <si>
    <t>NFX48 (GAGCTGAA)</t>
  </si>
  <si>
    <t>NFX49 (GATAGACA)</t>
  </si>
  <si>
    <t>NFX50 (GCCACATA)</t>
  </si>
  <si>
    <t>NFX51 (GCGAGTAA)</t>
  </si>
  <si>
    <t>NFX52 (GCTAACGA)</t>
  </si>
  <si>
    <t>NFX53 (GCTCGGTA)</t>
  </si>
  <si>
    <t>NFX54 (GGAGAACA)</t>
  </si>
  <si>
    <t>NFX55 (GGTGCGAA)</t>
  </si>
  <si>
    <t>NFX56 (GTACGCAA)</t>
  </si>
  <si>
    <t>NFX57 (GTCGTAGA)</t>
  </si>
  <si>
    <t>NFX58 (GTCTGTCA)</t>
  </si>
  <si>
    <t>NFX59 (GTGTTCTA)</t>
  </si>
  <si>
    <t>NFX60 (TAGGATGA)</t>
  </si>
  <si>
    <t>NFX61 (TATCAGCA)</t>
  </si>
  <si>
    <t>NFX62 (TCCGTCTA)</t>
  </si>
  <si>
    <t>NFX63 (TCTTCACA)</t>
  </si>
  <si>
    <t>NFX64 (TGAAGAGA)</t>
  </si>
  <si>
    <t>NFX65 (TGGAACAA)</t>
  </si>
  <si>
    <t>NFX66 (TGGCTTCA)</t>
  </si>
  <si>
    <t>NFX67 (TGGTGGTA)</t>
  </si>
  <si>
    <t>NFX68 (TTCACGCA)</t>
  </si>
  <si>
    <t>NFX69 (AACTCACC)</t>
  </si>
  <si>
    <t>NFX70 (AAGAGATC)</t>
  </si>
  <si>
    <t>NFX71 (AAGGACAC)</t>
  </si>
  <si>
    <t>NFX72 (AATCCGTC)</t>
  </si>
  <si>
    <t>NFX73 (AATGTTGC)</t>
  </si>
  <si>
    <t>NFX74 (ACACGACC)</t>
  </si>
  <si>
    <t>NFX75 (ACAGATTC)</t>
  </si>
  <si>
    <t>NFX76 (AGATGTAC)</t>
  </si>
  <si>
    <t>NFX77 (AGCACCTC)</t>
  </si>
  <si>
    <t>NFX78 (AGCCATGC)</t>
  </si>
  <si>
    <t>NFX79 (AGGCTAAC)</t>
  </si>
  <si>
    <t>NFX80 (ATAGCGAC)</t>
  </si>
  <si>
    <t>NFX81 (ATCATTCC)</t>
  </si>
  <si>
    <t>NFX82 (ATTGGCTC)</t>
  </si>
  <si>
    <t>NFX83 (CAAGGAGC)</t>
  </si>
  <si>
    <t>NFX84 (CACCTTAC)</t>
  </si>
  <si>
    <t>NFX85 (CCATCCTC)</t>
  </si>
  <si>
    <t>NFX86 (CCGACAAC)</t>
  </si>
  <si>
    <t>NFX87 (CCTAATCC)</t>
  </si>
  <si>
    <t>NFX88 (CCTCTATC)</t>
  </si>
  <si>
    <t>NFX89 (CGACACAC)</t>
  </si>
  <si>
    <t>NFX90 (CGGATTGC)</t>
  </si>
  <si>
    <t>NFX91 (CTAAGGTC)</t>
  </si>
  <si>
    <t>NFX92 (GAACAGGC)</t>
  </si>
  <si>
    <t>NFX93 (GACAGTGC)</t>
  </si>
  <si>
    <t>NFX94 (GAGTTAGC)</t>
  </si>
  <si>
    <t>NFX95 (GATGAATC)</t>
  </si>
  <si>
    <t>NFX96 (GCCAAGAC)</t>
  </si>
  <si>
    <t>BC1 (AACCAG)</t>
  </si>
  <si>
    <t>BC2 (TGGTGA)</t>
  </si>
  <si>
    <t>BC3 (AGTGAG)</t>
  </si>
  <si>
    <t>BC4 (GCACTA)</t>
  </si>
  <si>
    <t>BC5 (ACCTCA)</t>
  </si>
  <si>
    <t>BC6 (GTGCTT)</t>
  </si>
  <si>
    <t>BC7 (AAGCCT)</t>
  </si>
  <si>
    <t>BC8 (GTCGTA)</t>
  </si>
  <si>
    <t>BC9 (AAGAGG)</t>
  </si>
  <si>
    <t>BC10 (GGAGAA)</t>
  </si>
  <si>
    <t>BC11 (AGCATG)</t>
  </si>
  <si>
    <t>BC12 (GAGTCA)</t>
  </si>
  <si>
    <t>BC13 (CGTAGA)</t>
  </si>
  <si>
    <t>BC14 (TCAGAG)</t>
  </si>
  <si>
    <t>BC15 (CACAGT)</t>
  </si>
  <si>
    <t>BC16 (TTGGCA)</t>
  </si>
  <si>
    <t>MJ1 (TCGCAGG)</t>
  </si>
  <si>
    <t>MJ2 (CTCTGCA)</t>
  </si>
  <si>
    <t>MJ3 (CCTAGGT)</t>
  </si>
  <si>
    <t>MJ4 (GGATCAA)</t>
  </si>
  <si>
    <t>MJ5 (GCAAGAT)</t>
  </si>
  <si>
    <t>MJ6 (ATGGAGA)</t>
  </si>
  <si>
    <t>MJ7 (CTCGATG)</t>
  </si>
  <si>
    <t>MJ8 (GCTCGAA)</t>
  </si>
  <si>
    <t>MJ9 (ACCAACT)</t>
  </si>
  <si>
    <t>MJ10 (CCGGTAC)</t>
  </si>
  <si>
    <t>MJ11 (AACTCCG)</t>
  </si>
  <si>
    <t>MJ12 (TTGAAGT)</t>
  </si>
  <si>
    <t>MJ13 (ACTATCA)</t>
  </si>
  <si>
    <t>MJ14 (TTGGATC)</t>
  </si>
  <si>
    <t>MJ15 (CGACCTG)</t>
  </si>
  <si>
    <t>MJ16 (TAATGCG)</t>
  </si>
  <si>
    <t>MJ17 (AGGTACC)</t>
  </si>
  <si>
    <t>MJ18 (TGCGTCC)</t>
  </si>
  <si>
    <t>MJ19 (GAATCTC)</t>
  </si>
  <si>
    <t>MJ20 (CATGCTC)</t>
  </si>
  <si>
    <t>MJ21 (ACGCAAC)</t>
  </si>
  <si>
    <t>MJ22 (GCATTGG)</t>
  </si>
  <si>
    <t>MJ23 (GATCTCG)</t>
  </si>
  <si>
    <t>MJ24 (CAATATG)</t>
  </si>
  <si>
    <t>MJ25 (TGACGTC)</t>
  </si>
  <si>
    <t>MJ26 (GATGCCA)</t>
  </si>
  <si>
    <t>MJ27 (CAATTAC)</t>
  </si>
  <si>
    <t>MJ28 (AGATAGG)</t>
  </si>
  <si>
    <t>MJ29 (CCGATTG)</t>
  </si>
  <si>
    <t>MJ30 (ATGCCGC)</t>
  </si>
  <si>
    <t>MJ31 (CAGTACT)</t>
  </si>
  <si>
    <t>MJ32 (AATAGTA)</t>
  </si>
  <si>
    <t>MJ33 (CATCCGG)</t>
  </si>
  <si>
    <t>MJ34 (TCATGGT)</t>
  </si>
  <si>
    <t>MJ35 (AGAACCG)</t>
  </si>
  <si>
    <t>MJ36 (TGGAATA)</t>
  </si>
  <si>
    <t>MJ37 (CAGGAGG)</t>
  </si>
  <si>
    <t>MJ38 (AATACCT)</t>
  </si>
  <si>
    <t>MJ39 (CGAATGC)</t>
  </si>
  <si>
    <t>MJ40 (TTCGCAA)</t>
  </si>
  <si>
    <t>MJ41 (AATTCAA)</t>
  </si>
  <si>
    <t>MJ42 (CGCGCAG)</t>
  </si>
  <si>
    <t>MJ43 (AAGGTCT)</t>
  </si>
  <si>
    <t>MJ44 (ACTGGAC)</t>
  </si>
  <si>
    <t>MJ45 (AGCAGGT)</t>
  </si>
  <si>
    <t>MJ46 (GTACCGG)</t>
  </si>
  <si>
    <t>MJ47 (GGTCAAG)</t>
  </si>
  <si>
    <t>MJ48 (AATGATG)</t>
  </si>
  <si>
    <t>MJ49 (AGTCAGA)</t>
  </si>
  <si>
    <t>MJ50 (AACTAGA)</t>
  </si>
  <si>
    <t>MJ51 (CTATGGC)</t>
  </si>
  <si>
    <t>MJ52 (CGACGGT)</t>
  </si>
  <si>
    <t>MJ53 (AACCAAG)</t>
  </si>
  <si>
    <t>MJ54 (CGGCGTA)</t>
  </si>
  <si>
    <t>MJ55 (GCAGTCC)</t>
  </si>
  <si>
    <t>MJ56 (CTCGCGC)</t>
  </si>
  <si>
    <t>MJ57 (CTGCGAC)</t>
  </si>
  <si>
    <t>MJ58 (ACGTATG)</t>
  </si>
  <si>
    <t>MJ59 (ATACTGA)</t>
  </si>
  <si>
    <t>MJ60 (TACTTAG)</t>
  </si>
  <si>
    <t>MJ61 (AAGCTAA)</t>
  </si>
  <si>
    <t>MJ62 (GACGGCG)</t>
  </si>
  <si>
    <t>MJ63 (AGAAGAC)</t>
  </si>
  <si>
    <t>MJ64 (GTCCGGC)</t>
  </si>
  <si>
    <t>MJ65 (TCAGCTT)</t>
  </si>
  <si>
    <t>MJ66 (AGAGCGC)</t>
  </si>
  <si>
    <t>MJ67 (GCCTACG)</t>
  </si>
  <si>
    <t>MJ68 (TAATCAT)</t>
  </si>
  <si>
    <t>MJ69 (AACCTGC)</t>
  </si>
  <si>
    <t>MJ70 (GACGATT)</t>
  </si>
  <si>
    <t>MJ71 (TAGGCCG)</t>
  </si>
  <si>
    <t>MJ72 (GGCATAG)</t>
  </si>
  <si>
    <t>MJ73 (TTCAACC)</t>
  </si>
  <si>
    <t>MJ74 (TTAACTC)</t>
  </si>
  <si>
    <t>MJ75 (TAGTCTA)</t>
  </si>
  <si>
    <t>MJ76 (TGCATGA)</t>
  </si>
  <si>
    <t>MJ77 (AATAAGC)</t>
  </si>
  <si>
    <t>MJ78 (AGCCTTG)</t>
  </si>
  <si>
    <t>MJ79 (CCAACCT)</t>
  </si>
  <si>
    <t>MJ80 (GCAGAAG)</t>
  </si>
  <si>
    <t>MJ81 (AGAATTA)</t>
  </si>
  <si>
    <t>MJ82 (CAGCATC)</t>
  </si>
  <si>
    <t>MJ83 (TTCTAGG)</t>
  </si>
  <si>
    <t>MJ84 (CCTCTAG)</t>
  </si>
  <si>
    <t>MJ85 (CCGGATA)</t>
  </si>
  <si>
    <t>MJ86 (GCCGCCT)</t>
  </si>
  <si>
    <t>MJ87 (AACGACC)</t>
  </si>
  <si>
    <t>MJ88 (CCAGCGG)</t>
  </si>
  <si>
    <t>MJ89 (TAGTTCC)</t>
  </si>
  <si>
    <t>MJ90 (TGGCAAT)</t>
  </si>
  <si>
    <t>MJ91 (CGTATAT)</t>
  </si>
  <si>
    <t>MJ92 (GCTAATC)</t>
  </si>
  <si>
    <t>MJ93 (GACTTCT)</t>
  </si>
  <si>
    <t>MJ94 (GTACTAT)</t>
  </si>
  <si>
    <t>MJ95 (CGAGATC)</t>
  </si>
  <si>
    <t>MJ96 (CGCAGCC)</t>
  </si>
  <si>
    <t>MJ97 (AATCTTC)</t>
  </si>
  <si>
    <t>MJ98 (ACCAACG)</t>
  </si>
  <si>
    <t>MJ99 (AGATGGC)</t>
  </si>
  <si>
    <t>MJ100 (CCAGGTT)</t>
  </si>
  <si>
    <t>MJ101 (CCGTTAG)</t>
  </si>
  <si>
    <t>MJ102 (CGCCTCT)</t>
  </si>
  <si>
    <t>MJ103 (CTTGCGG)</t>
  </si>
  <si>
    <t>MJ104 (GGCGGAG)</t>
  </si>
  <si>
    <t>MJ105 (TGGACGT)</t>
  </si>
  <si>
    <t>MJ106 (AACCATG)</t>
  </si>
  <si>
    <t>MJ107 (CAGGAAG)</t>
  </si>
  <si>
    <t>MJ108 (CATACCT)</t>
  </si>
  <si>
    <t>MJ109 (CCAATCC)</t>
  </si>
  <si>
    <t>MJ110 (CCGGCGT)</t>
  </si>
  <si>
    <t>MJ111 (CGCATAG)</t>
  </si>
  <si>
    <t>MJ112 (CGTAATC)</t>
  </si>
  <si>
    <t>MJ113 (CGTTGGT)</t>
  </si>
  <si>
    <t>MJ114 (CTATACG)</t>
  </si>
  <si>
    <t>MJ115 (GACCTAC)</t>
  </si>
  <si>
    <t>MJ116 (GATATTG)</t>
  </si>
  <si>
    <t>MJ117 (AAGACGC)</t>
  </si>
  <si>
    <t>MJ118 (GCAGTAT)</t>
  </si>
  <si>
    <t>MJ119 (AAGCAGT)</t>
  </si>
  <si>
    <t>MJ120 (GTTACCG)</t>
  </si>
  <si>
    <t>MJ121 (CCTAACG)</t>
  </si>
  <si>
    <t>MJ122 (ATCATAA)</t>
  </si>
  <si>
    <t>MJ123 (TGATAAC)</t>
  </si>
  <si>
    <t>MJ124 (TCTCCTA)</t>
  </si>
  <si>
    <t>MJ125 (CAGAGCA)</t>
  </si>
  <si>
    <t>MJ126 (CGGCTGG)</t>
  </si>
  <si>
    <t>MJ127 (CGCTATT)</t>
  </si>
  <si>
    <t>MJ128 (GATCGTC)</t>
  </si>
  <si>
    <t>MJ129 (ACGGCAG)</t>
  </si>
  <si>
    <t>MJ130 (GACCGAT)</t>
  </si>
  <si>
    <t>MJ131 (ACTTGCG)</t>
  </si>
  <si>
    <t>MJ132 (GTAAGCC)</t>
  </si>
  <si>
    <t>MJ133 (GCCATGC)</t>
  </si>
  <si>
    <t>MJ134 (ATAACGT)</t>
  </si>
  <si>
    <t>MJ135 (CGGACGT)</t>
  </si>
  <si>
    <t>MJ136 (GCGAGTA)</t>
  </si>
  <si>
    <t>MJ137 (ACGCGGA)</t>
  </si>
  <si>
    <t>MJ138 (GTCTAAT)</t>
  </si>
  <si>
    <t>MJ139 (GAAGCGT)</t>
  </si>
  <si>
    <t>MJ140 (CGGTAAG)</t>
  </si>
  <si>
    <t>MJ141 (GGTAACT)</t>
  </si>
  <si>
    <t>MJ142 (AATATAG)</t>
  </si>
  <si>
    <t>MJ143 (CCTCGCC)</t>
  </si>
  <si>
    <t>MJ144 (TTAATAG)</t>
  </si>
  <si>
    <t>MJ145 (CCGAAGC)</t>
  </si>
  <si>
    <t>MJ146 (TCGTTAT)</t>
  </si>
  <si>
    <t>MJ147 (GGCTCTG)</t>
  </si>
  <si>
    <t>MJ148 (CCAAGTC)</t>
  </si>
  <si>
    <t>MJ149 (CTTGGAA)</t>
  </si>
  <si>
    <t>MJ150 (TGAAGCT)</t>
  </si>
  <si>
    <t>MJ151 (GGTTGAC)</t>
  </si>
  <si>
    <t>MJ152 (CCGCCAT)</t>
  </si>
  <si>
    <t>MJ153 (ACCAGAG)</t>
  </si>
  <si>
    <t>MJ154 (GCTGAGA)</t>
  </si>
  <si>
    <t>MJ155 (CCTTCGC)</t>
  </si>
  <si>
    <t>MJ156 (CTGGCCT)</t>
  </si>
  <si>
    <t>MJ157 (CGCAAGG)</t>
  </si>
  <si>
    <t>MJ158 (TGAGAGA)</t>
  </si>
  <si>
    <t>MJ159 (AAGATTC)</t>
  </si>
  <si>
    <t>MJ160 (ATCGGTT)</t>
  </si>
  <si>
    <t>MJ161 (ACGAGCC)</t>
  </si>
  <si>
    <t>MJ162 (TGGATAC)</t>
  </si>
  <si>
    <t>MJ163 (ATTCCAG)</t>
  </si>
  <si>
    <t>MJ164 (ACTCATT)</t>
  </si>
  <si>
    <t>MJ165 (ACCTCGT)</t>
  </si>
  <si>
    <t>MJ166 (AGCTTAT)</t>
  </si>
  <si>
    <t>MJ167 (GCGATCT)</t>
  </si>
  <si>
    <t>MJ168 (CTCCAGT)</t>
  </si>
  <si>
    <t>MJ169 (GAACTTA)</t>
  </si>
  <si>
    <t>MJ170 (CCAATAA)</t>
  </si>
  <si>
    <t>MJ171 (AGGCGAG)</t>
  </si>
  <si>
    <t>MJ172 (CTCAGAT)</t>
  </si>
  <si>
    <t>MJ173 (AAGACGA)</t>
  </si>
  <si>
    <t>MJ174 (ACCGCTC)</t>
  </si>
  <si>
    <t>MJ175 (AACTGAC)</t>
  </si>
  <si>
    <t>MJ176 (GCAACTG)</t>
  </si>
  <si>
    <t>MJ177 (GAGTAAC)</t>
  </si>
  <si>
    <t>MJ178 (GATTAGG)</t>
  </si>
  <si>
    <t>MJ179 (AGTCGCT)</t>
  </si>
  <si>
    <t>MJ180 (CATAGAC)</t>
  </si>
  <si>
    <t>MJ181 (ACTACGG)</t>
  </si>
  <si>
    <t>MJ182 (GGCTAGC)</t>
  </si>
  <si>
    <t>MJ183 (CCATGAG)</t>
  </si>
  <si>
    <t>MJ184 (GCTGGTT)</t>
  </si>
  <si>
    <t>MJ185 (AGAGTAG)</t>
  </si>
  <si>
    <t>MJ186 (TATCAAC)</t>
  </si>
  <si>
    <t>MJ187 (ATACGCG)</t>
  </si>
  <si>
    <t>MJ188 (GACGTAC)</t>
  </si>
  <si>
    <t>MJ189 (CTACTTC)</t>
  </si>
  <si>
    <t>MJ190 (TGGTCGG)</t>
  </si>
  <si>
    <t>MJ191 (AGACCAT)</t>
  </si>
  <si>
    <t>MJ192 (TCCGAAC)</t>
  </si>
  <si>
    <t>MJ193 (GAGGTTG)</t>
  </si>
  <si>
    <t>MJ194 (TATGAGT)</t>
  </si>
  <si>
    <t>MJ195 (CTTCGTT)</t>
  </si>
  <si>
    <t>MJ196 (CCGTCCG)</t>
  </si>
  <si>
    <t>MJ197 (AACGTTA)</t>
  </si>
  <si>
    <t>MJ198 (GCATATT)</t>
  </si>
  <si>
    <t>MJ199 (ACCTTCC)</t>
  </si>
  <si>
    <t>MJ200 (TTCCGAG)</t>
  </si>
  <si>
    <t>MJ201 (AACCGCA)</t>
  </si>
  <si>
    <t>MJ202 (AGTCCTC)</t>
  </si>
  <si>
    <t>MJ203 (ACGACTT)</t>
  </si>
  <si>
    <t>MJ204 (ATCCATA)</t>
  </si>
  <si>
    <t>MJ205 (CGGTCTC)</t>
  </si>
  <si>
    <t>MJ206 (CTCATCG)</t>
  </si>
  <si>
    <t>MJ207 (TCGCGTT)</t>
  </si>
  <si>
    <t>MJ208 (CTTGACC)</t>
  </si>
  <si>
    <t>MJ209 (ATAGCTG)</t>
  </si>
  <si>
    <t>MJ210 (CGTTCCT)</t>
  </si>
  <si>
    <t>MJ211 (CGCCTCA)</t>
  </si>
  <si>
    <t>MJ212 (CAATCGA)</t>
  </si>
  <si>
    <t>MJ213 (ACGCTCG)</t>
  </si>
  <si>
    <t>MJ214 (CAGGCAA)</t>
  </si>
  <si>
    <t>MJ215 (AGAGACT)</t>
  </si>
  <si>
    <t>MJ216 (AATTGGT)</t>
  </si>
  <si>
    <t>MJ217 (CAAGAAT)</t>
  </si>
  <si>
    <t>MJ218 (AAGAGAT)</t>
  </si>
  <si>
    <t>MJ219 (CTGACTA)</t>
  </si>
  <si>
    <t>MJ220 (AAGCCTG)</t>
  </si>
  <si>
    <t>MJ221 (CAACGAA)</t>
  </si>
  <si>
    <t>MJ222 (CCATACC)</t>
  </si>
  <si>
    <t>MJ223 (AAGTTGG)</t>
  </si>
  <si>
    <t>MJ224 (ACCGAGG)</t>
  </si>
  <si>
    <t>MJ225 (AACGCAT)</t>
  </si>
  <si>
    <t>MJ226 (ATAGAAC)</t>
  </si>
  <si>
    <t>MJ227 (CAAGGCC)</t>
  </si>
  <si>
    <t>MJ228 (CGATTCG)</t>
  </si>
  <si>
    <t>iPCRtagT1 (ATCACGTT)</t>
  </si>
  <si>
    <t>iPCRtagT2 (CGATGTTT)</t>
  </si>
  <si>
    <t>iPCRtagT3 (TTAGGCAT)</t>
  </si>
  <si>
    <t>iPCRtagT4 (TGACCACT)</t>
  </si>
  <si>
    <t>iPCRtagT5 (ACAGTGGT)</t>
  </si>
  <si>
    <t>iPCRtagT6 (GCCAATGT)</t>
  </si>
  <si>
    <t>iPCRtagT7 (CAGATCTG)</t>
  </si>
  <si>
    <t>iPCRtagT8 (ACTTGATG)</t>
  </si>
  <si>
    <t>iPCRtagT9 (GATCAGCG)</t>
  </si>
  <si>
    <t>iPCRtagT10 (TAGCTTGT)</t>
  </si>
  <si>
    <t>iPCRtagT11 (GGCTACAG)</t>
  </si>
  <si>
    <t>iPCRtagT12 (CTTGTACT)</t>
  </si>
  <si>
    <t>iPCRtagT13 (TGGTTGTT)</t>
  </si>
  <si>
    <t>iPCRtagT14 (TCTCGGTT)</t>
  </si>
  <si>
    <t>iPCRtagT15 (TAAGCGTT)</t>
  </si>
  <si>
    <t>iPCRtagT16 (TCCGTCTT)</t>
  </si>
  <si>
    <t>iPCRtagT17 (TGTACCTT)</t>
  </si>
  <si>
    <t>iPCRtagT18 (TTCTGTGT)</t>
  </si>
  <si>
    <t>iPCRtagT19 (TCTGCTGT)</t>
  </si>
  <si>
    <t>iPCRtagT20 (TTGGAGGT)</t>
  </si>
  <si>
    <t>iPCRtagT21 (TCGAGCGT)</t>
  </si>
  <si>
    <t>iPCRtagT22 (TGATACGT)</t>
  </si>
  <si>
    <t>iPCRtagT25 (TGCGATCT)</t>
  </si>
  <si>
    <t>iPCRtagT26 (TTCCTGCT)</t>
  </si>
  <si>
    <t>iPCRtagT27 (TAGTGACT)</t>
  </si>
  <si>
    <t>iPCRtagT28 (TACAGGAT)</t>
  </si>
  <si>
    <t>iPCRtagT29 (TCCTCAAT)</t>
  </si>
  <si>
    <t>iPCRtagT30 (TGTGGTTG)</t>
  </si>
  <si>
    <t>iPCRtagT31 (TAGTCTTG)</t>
  </si>
  <si>
    <t>iPCRtagT32 (TTCCATTG)</t>
  </si>
  <si>
    <t>iPCRtagT33 (TCGAAGTG)</t>
  </si>
  <si>
    <t>iPCRtagT34 (TAACGCTG)</t>
  </si>
  <si>
    <t>iPCRtagT35 (TTGGTATG)</t>
  </si>
  <si>
    <t>iPCRtagT36 (TGAACTGG)</t>
  </si>
  <si>
    <t>iPCRtagT38 (TCTCACGG)</t>
  </si>
  <si>
    <t>iPCRtagT39 (TCAGGAGG)</t>
  </si>
  <si>
    <t>iPCRtagT40 (TAAGTTCG)</t>
  </si>
  <si>
    <t>iPCRtagT41 (TCCAGTCG)</t>
  </si>
  <si>
    <t>iPCRtagT42 (TGTATGCG)</t>
  </si>
  <si>
    <t>iPCRtagT43 (TCATTGAG)</t>
  </si>
  <si>
    <t>iPCRtagT44 (TGGCTCAG)</t>
  </si>
  <si>
    <t>iPCRtagT45 (TATGCCAG)</t>
  </si>
  <si>
    <t>iPCRtagT46 (TCAGATTC)</t>
  </si>
  <si>
    <t>iPCRtagT47 (TACTAGTC)</t>
  </si>
  <si>
    <t>iPCRtagT48 (TTCAGCTC)</t>
  </si>
  <si>
    <t>iPCRtagT99 (GTGCTACC)</t>
  </si>
  <si>
    <t>iPCRtagT101 (GGTTGGAC)</t>
  </si>
  <si>
    <t>iPCRtagT102 (GGCACAAC)</t>
  </si>
  <si>
    <t>L2V11DR-BC1 (AACCAG)</t>
  </si>
  <si>
    <t>L2V11DR-BC2 (TGGTGA)</t>
  </si>
  <si>
    <t>L2V11DR-BC3 (AGTGAG)</t>
  </si>
  <si>
    <t>L2V11DR-BC4 (GCACTA)</t>
  </si>
  <si>
    <t>L2V11DR-BC5 (ACCTCA)</t>
  </si>
  <si>
    <t>L2V11DR-BC6 (GTGCTT)</t>
  </si>
  <si>
    <t>L2V11DR-BC7 (AAGCCT)</t>
  </si>
  <si>
    <t>L2V11DR-BC8 (GTCGTA)</t>
  </si>
  <si>
    <t>L2V11DR-BC9 (AAGAGG)</t>
  </si>
  <si>
    <t>L2V11DR-BC10 (GGAGAA)</t>
  </si>
  <si>
    <t>L2V11DR-BC11 (AGCATG)</t>
  </si>
  <si>
    <t>L2V11DR-BC12 (GAGTCA)</t>
  </si>
  <si>
    <t>L2V11DR-BC13 (CGTAGA)</t>
  </si>
  <si>
    <t>L2V11DR-BC14 (TCAGAG)</t>
  </si>
  <si>
    <t>L2V11DR-BC15 (CACAGT)</t>
  </si>
  <si>
    <t>L2V11DR-BC16 (TTGGCA)</t>
  </si>
  <si>
    <t>001 (CGCTACAT)</t>
  </si>
  <si>
    <t>002 (AATCCAGC)</t>
  </si>
  <si>
    <t>003 (CGTCTAAC)</t>
  </si>
  <si>
    <t>004 (AACTCGGA)</t>
  </si>
  <si>
    <t>005 (GTCGAGAA)</t>
  </si>
  <si>
    <t>006 (ACAACAGC)</t>
  </si>
  <si>
    <t>007 (ATGACAGG)</t>
  </si>
  <si>
    <t>008 (GCACACAA)</t>
  </si>
  <si>
    <t>009 (CTCCTAGT)</t>
  </si>
  <si>
    <t>010 (TCTTCGAC)</t>
  </si>
  <si>
    <t>011 (GACTACGA)</t>
  </si>
  <si>
    <t>012 (ACTCCTAC)</t>
  </si>
  <si>
    <t>013 (CTTCCTTC)</t>
  </si>
  <si>
    <t>014 (ACCATCCT)</t>
  </si>
  <si>
    <t>015 (CGTCCATT)</t>
  </si>
  <si>
    <t>016 (AACTTGCC)</t>
  </si>
  <si>
    <t>017 (GTACACCT)</t>
  </si>
  <si>
    <t>018 (ACGAGAAC)</t>
  </si>
  <si>
    <t>019 (CGACCTAA)</t>
  </si>
  <si>
    <t>020 (TACATCGG)</t>
  </si>
  <si>
    <t>021 (ATCGTCTC)</t>
  </si>
  <si>
    <t>022 (CCAACACT)</t>
  </si>
  <si>
    <t>023 (TCTAGGAG)</t>
  </si>
  <si>
    <t>024 (CTCGAACA)</t>
  </si>
  <si>
    <t>025 (ACGGACTT)</t>
  </si>
  <si>
    <t>026 (CTAAGACC)</t>
  </si>
  <si>
    <t>027 (AACCGAAC)</t>
  </si>
  <si>
    <t>028 (CCTTAGGT)</t>
  </si>
  <si>
    <t>029 (CCTATACC)</t>
  </si>
  <si>
    <t>030 (AACGCCTT)</t>
  </si>
  <si>
    <t>031 (TCCATTGC)</t>
  </si>
  <si>
    <t>032 (CAAGCCAA)</t>
  </si>
  <si>
    <t>033 (AGGTTCCT)</t>
  </si>
  <si>
    <t>034 (GAACCTTC)</t>
  </si>
  <si>
    <t>035 (AAGTCCTC)</t>
  </si>
  <si>
    <t>036 (CCACAACA)</t>
  </si>
  <si>
    <t>037 (ATAACGCC)</t>
  </si>
  <si>
    <t>038 (CCGGAATA)</t>
  </si>
  <si>
    <t>039 (CCAAGTAG)</t>
  </si>
  <si>
    <t>040 (AAGGACCA)</t>
  </si>
  <si>
    <t>041 (ACGCTTCT)</t>
  </si>
  <si>
    <t>042 (CTATCCAC)</t>
  </si>
  <si>
    <t>043 (TGACAACC)</t>
  </si>
  <si>
    <t>044 (CAGTGCTT)</t>
  </si>
  <si>
    <t>045 (TCACTCGA)</t>
  </si>
  <si>
    <t>046 (CTGACTAC)</t>
  </si>
  <si>
    <t>047 (GTGATCCA)</t>
  </si>
  <si>
    <t>048 (ACAGCAAG)</t>
  </si>
  <si>
    <t>049 (TGCTGTGA)</t>
  </si>
  <si>
    <t>050 (CAACACAG)</t>
  </si>
  <si>
    <t>051 (CCACATTG)</t>
  </si>
  <si>
    <t>052 (TAGTGCCA)</t>
  </si>
  <si>
    <t>053 (TCGTGCAT)</t>
  </si>
  <si>
    <t>054 (CTACATCC)</t>
  </si>
  <si>
    <t>055 (CATACGGA)</t>
  </si>
  <si>
    <t>056 (TGCGTAAC)</t>
  </si>
  <si>
    <t>057 (CAGGTTCA)</t>
  </si>
  <si>
    <t>058 (AGAACCAG)</t>
  </si>
  <si>
    <t>059 (GAATGGCA)</t>
  </si>
  <si>
    <t>060 (AGGCAATG)</t>
  </si>
  <si>
    <t>061 (TAGGAGCT)</t>
  </si>
  <si>
    <t>062 (CGAACAAC)</t>
  </si>
  <si>
    <t>063 (CATTCGTC)</t>
  </si>
  <si>
    <t>064 (AGCCAACT)</t>
  </si>
  <si>
    <t>065 (GCCTTAAC)</t>
  </si>
  <si>
    <t>066 (ATTCCGCT)</t>
  </si>
  <si>
    <t>067 (ATCGTGGT)</t>
  </si>
  <si>
    <t>068 (GCTACAAC)</t>
  </si>
  <si>
    <t>069 (TCTACGCA)</t>
  </si>
  <si>
    <t>070 (CTCCAATC)</t>
  </si>
  <si>
    <t>071 (ACTCTCCA)</t>
  </si>
  <si>
    <t>072 (GTCTCATC)</t>
  </si>
  <si>
    <t>073 (GCCAGAAT)</t>
  </si>
  <si>
    <t>074 (AATGACGC)</t>
  </si>
  <si>
    <t>075 (GTACCACA)</t>
  </si>
  <si>
    <t>076 (ACGATCAG)</t>
  </si>
  <si>
    <t>077 (TAACGTCG)</t>
  </si>
  <si>
    <t>078 (CGCAACTA)</t>
  </si>
  <si>
    <t>079 (AACACTGG)</t>
  </si>
  <si>
    <t>080 (CCTGTCAA)</t>
  </si>
  <si>
    <t>081 (TCCTGGTA)</t>
  </si>
  <si>
    <t>082 (CATCAACC)</t>
  </si>
  <si>
    <t>083 (AGCAGACA)</t>
  </si>
  <si>
    <t>084 (GAAGACTG)</t>
  </si>
  <si>
    <t>085 (TCTAGTCC)</t>
  </si>
  <si>
    <t>086 (CTCGACTT)</t>
  </si>
  <si>
    <t>087 (CTAGCTCA)</t>
  </si>
  <si>
    <t>088 (TCCAACTG)</t>
  </si>
  <si>
    <t>089 (GACATCTC)</t>
  </si>
  <si>
    <t>090 (ACTGCACT)</t>
  </si>
  <si>
    <t>091 (GTTCCATG)</t>
  </si>
  <si>
    <t>092 (ACCAAGCA)</t>
  </si>
  <si>
    <t>093 (CTCTCAGA)</t>
  </si>
  <si>
    <t>094 (ACTCTGAG)</t>
  </si>
  <si>
    <t>095 (GCTCAGTT)</t>
  </si>
  <si>
    <t>096 (ATCTGACC)</t>
  </si>
  <si>
    <t>Important! Never reuse old sample submission forms, always check http://www.sequencing.se/forms/ for the latest version!</t>
  </si>
  <si>
    <t xml:space="preserve">Samples should be sent frozen on dry-ice </t>
  </si>
  <si>
    <t>to the following address:</t>
  </si>
  <si>
    <t xml:space="preserve">Upon completion of the project and delivery of all sequence data, samples and libraries prepared as part of the service will be stored at the SNP&amp;SEQ Platform for one year after delivery of the last dataset. </t>
  </si>
  <si>
    <t>Label your plate with the text automatically generated in column A in the sheet "Sample list"</t>
  </si>
  <si>
    <t>LABEL YOUR PLATE</t>
  </si>
  <si>
    <t>Label your plate exacly as automatically generated in column A. Don´t forget to fill in your project code in the sheet "Sample information"</t>
  </si>
  <si>
    <r>
      <t xml:space="preserve">See dropdown for options. See UDF </t>
    </r>
    <r>
      <rPr>
        <b/>
        <sz val="11"/>
        <rFont val="Calibri"/>
        <family val="2"/>
        <scheme val="minor"/>
      </rPr>
      <t>"Sequencing instrument"</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</si>
  <si>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r>
      <t xml:space="preserve">See dropdown for options. See UDF </t>
    </r>
    <r>
      <rPr>
        <b/>
        <sz val="11"/>
        <rFont val="Calibri"/>
        <family val="2"/>
        <scheme val="minor"/>
      </rPr>
      <t>"Read length bp"</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</si>
  <si>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r>
      <t xml:space="preserve">See dropdown for options, </t>
    </r>
    <r>
      <rPr>
        <b/>
        <sz val="11"/>
        <rFont val="Calibri"/>
        <family val="2"/>
        <scheme val="minor"/>
      </rPr>
      <t>do not insert %.</t>
    </r>
    <r>
      <rPr>
        <sz val="11"/>
        <rFont val="Calibri"/>
        <family val="2"/>
        <scheme val="minor"/>
      </rPr>
      <t xml:space="preserve"> (Default is 1%, RAD/GBS 5%, Metylation 5-10%, Amplicon 10%) See UDF </t>
    </r>
    <r>
      <rPr>
        <b/>
        <sz val="11"/>
        <rFont val="Calibri"/>
        <family val="2"/>
        <scheme val="minor"/>
      </rPr>
      <t>"Low complexity library"</t>
    </r>
    <r>
      <rPr>
        <sz val="11"/>
        <rFont val="Calibri"/>
        <family val="2"/>
        <scheme val="minor"/>
      </rPr>
      <t xml:space="preserve"> in the </t>
    </r>
    <r>
      <rPr>
        <b/>
        <sz val="11"/>
        <rFont val="Calibri"/>
        <family val="2"/>
        <scheme val="minor"/>
      </rPr>
      <t xml:space="preserve">"CUSTOM FIELDS" </t>
    </r>
    <r>
      <rPr>
        <sz val="11"/>
        <rFont val="Calibri"/>
        <family val="2"/>
        <scheme val="minor"/>
      </rPr>
      <t>for the project in Clarity</t>
    </r>
  </si>
  <si>
    <t>N701-N517 (TAAGGCGA-GCGTAAGA)</t>
  </si>
  <si>
    <t>N702-N517 (CGTACTAG-GCGTAAGA)</t>
  </si>
  <si>
    <t>N703-N517 (AGGCAGAA-GCGTAAGA)</t>
  </si>
  <si>
    <t>N704-N517 (TCCTGAGC-GCGTAAGA)</t>
  </si>
  <si>
    <t>N705-N517 (GGACTCCT-GCGTAAGA)</t>
  </si>
  <si>
    <t>N706-N517 (TAGGCATG-GCGTAAGA)</t>
  </si>
  <si>
    <t>N707-N517 (CTCTCTAC-GCGTAAGA)</t>
  </si>
  <si>
    <t>N708-N517 (CAGAGAGG-GCGTAAGA)</t>
  </si>
  <si>
    <t>N709-N517 (GCTACGCT-GCGTAAGA)</t>
  </si>
  <si>
    <t>N710-N517 (CGAGGCTG-GCGTAAGA)</t>
  </si>
  <si>
    <t>N711-N517 (AAGAGGCA-GCGTAAGA)</t>
  </si>
  <si>
    <t>N712-N517 (GTAGAGGA-GCGTAAGA)</t>
  </si>
  <si>
    <t xml:space="preserve">THESE FIELDS ARE MANDATORY IF SUBMITTING READY MADE LIBRARIES  </t>
  </si>
  <si>
    <t>In the sheet "How to enter pool information" you can find information on how to complete the form</t>
  </si>
  <si>
    <t>Please, fill in grey fields!</t>
  </si>
  <si>
    <r>
      <t>Make sure to label your plate on the</t>
    </r>
    <r>
      <rPr>
        <b/>
        <sz val="11"/>
        <color theme="1"/>
        <rFont val="Calibri"/>
        <family val="2"/>
        <scheme val="minor"/>
      </rPr>
      <t xml:space="preserve"> left shortside, see picture below. </t>
    </r>
  </si>
  <si>
    <t>Make sure that the sequence that appears in column L is the same as in your library preparation manual!</t>
  </si>
  <si>
    <r>
      <t xml:space="preserve">During this time samples and libraries can be returned upon request of the owner of the samples. After the one year period the samples/libraries will be </t>
    </r>
    <r>
      <rPr>
        <b/>
        <sz val="11"/>
        <color theme="1"/>
        <rFont val="Calibri"/>
        <family val="2"/>
        <scheme val="minor"/>
      </rPr>
      <t>destroyed without any additional notifications.</t>
    </r>
  </si>
  <si>
    <t>UDF/Current sample volume (ul)</t>
  </si>
  <si>
    <t>NovaSeq S1</t>
  </si>
  <si>
    <t>NovaSeq S2</t>
  </si>
  <si>
    <t>NovaSeq S4</t>
  </si>
  <si>
    <t>26+8+0+98</t>
  </si>
  <si>
    <t>1 lane/pool</t>
  </si>
  <si>
    <t>2 lanes/pool</t>
  </si>
  <si>
    <t>3 lanes/pool</t>
  </si>
  <si>
    <t>4 lanes/pool</t>
  </si>
  <si>
    <t>5 lanes/pool</t>
  </si>
  <si>
    <t>6 lanes/pool</t>
  </si>
  <si>
    <t>7 lanes/pool</t>
  </si>
  <si>
    <t>8 lanes/pool</t>
  </si>
  <si>
    <t>9 lanes/pool</t>
  </si>
  <si>
    <t>10 lanes/pool</t>
  </si>
  <si>
    <t>1 lane/library</t>
  </si>
  <si>
    <t>2 lanes/library</t>
  </si>
  <si>
    <t>3 lanes/library</t>
  </si>
  <si>
    <t>4 lanes/library</t>
  </si>
  <si>
    <t>5 lanes/library</t>
  </si>
  <si>
    <t>6 lanes/library</t>
  </si>
  <si>
    <t>7 lanes/library</t>
  </si>
  <si>
    <t>8 lanes/library</t>
  </si>
  <si>
    <t>9 lanes/library</t>
  </si>
  <si>
    <t>10 lanes/library</t>
  </si>
  <si>
    <t>1 flowcell/pool</t>
  </si>
  <si>
    <t>2 flowcells/pool</t>
  </si>
  <si>
    <t>3 flowcells/pool</t>
  </si>
  <si>
    <t>4 flowcells/pool</t>
  </si>
  <si>
    <t>5 flowcells/pool</t>
  </si>
  <si>
    <t>1 flowcell/library</t>
  </si>
  <si>
    <t>2 flowcells/library</t>
  </si>
  <si>
    <t>3 flowcells/library</t>
  </si>
  <si>
    <t>4 flowcells/library</t>
  </si>
  <si>
    <t>5 flowcells/library</t>
  </si>
  <si>
    <t>250 pM</t>
  </si>
  <si>
    <t>300 pM</t>
  </si>
  <si>
    <t>350 pM</t>
  </si>
  <si>
    <t>400 pM</t>
  </si>
  <si>
    <t>450 pM</t>
  </si>
  <si>
    <t>500 pM</t>
  </si>
  <si>
    <t>550 pM</t>
  </si>
  <si>
    <t>600 pM</t>
  </si>
  <si>
    <r>
      <t xml:space="preserve">Number of lanes per pool or library to be sequenced. If pooled libraries: xx lane/pool. If un-pooled libraries: xx lane/library. </t>
    </r>
    <r>
      <rPr>
        <b/>
        <sz val="11"/>
        <rFont val="Calibri"/>
        <family val="2"/>
        <scheme val="minor"/>
      </rPr>
      <t>If full NovaSeq or MiSeq flowcell:</t>
    </r>
    <r>
      <rPr>
        <sz val="11"/>
        <rFont val="Calibri"/>
        <family val="2"/>
        <scheme val="minor"/>
      </rPr>
      <t xml:space="preserve"> xx flowcell/pool or xx flowcell/library</t>
    </r>
  </si>
  <si>
    <t>RML KIT/PROTOCOL</t>
  </si>
  <si>
    <t>UDF/RML kit/protocol</t>
  </si>
  <si>
    <t>NovaSeq SP</t>
  </si>
  <si>
    <t>Other (specify in "special info")</t>
  </si>
  <si>
    <t>Chromium i7 Multiplex kit</t>
  </si>
  <si>
    <t>SI-GA-A1 (GGTTTACT|CTAAACGG|TCGGCGTC|AACCGTAA)</t>
  </si>
  <si>
    <t>SI-GA-A2 (TTTCATGA|ACGTCCCT|CGCATGTG|GAAGGAAC)</t>
  </si>
  <si>
    <t>SI-GA-A3 (CAGTACTG|AGTAGTCT|GCAGTAGA|TTCCCGAC)</t>
  </si>
  <si>
    <t>SI-GA-A4 (TATGATTC|CCCACAGT|ATGCTGAA|GGATGCCG)</t>
  </si>
  <si>
    <t>SI-GA-A5 (CTAGGTGA|TCGTTCAG|AGCCAATT|GATACGCC)</t>
  </si>
  <si>
    <t>SI-GA-A6 (CGCTATGT|GCTGTCCA|TTGAGATC|AAACCGAG)</t>
  </si>
  <si>
    <t>SI-GA-A7 (ACAGAGGT|TATAGTTG|CGGTCCCA|GTCCTAAC)</t>
  </si>
  <si>
    <t>SI-GA-A8 (GCATCTCC|TGTAAGGT|CTGCGATG|AACGTCAA)</t>
  </si>
  <si>
    <t>SI-GA-A9 (TCTTAAAG|CGAGGCTC|GTCCTTCT|AAGACGGA)</t>
  </si>
  <si>
    <t>SI-GA-A10 (GAAACCCT|TTTCTGTC|CCGTGTGA|AGCGAAAG)</t>
  </si>
  <si>
    <t>SI-GA-A11 (GTCCGGTC|AAGATCAT|CCTGAAGG|TGATCTCA)</t>
  </si>
  <si>
    <t>SI-GA-A12 (AGTGGAAC|GTCTCCTT|TCACATCA|CAGATGGG)</t>
  </si>
  <si>
    <t>SI-GA-B1 (GTAATCTT|TCCGGAAG|AGTTCGGC|CAGCATCA)</t>
  </si>
  <si>
    <t>SI-GA-B2 (TACTCTTC|CCTGTGCG|GGACACGT|ATGAGAAA)</t>
  </si>
  <si>
    <t>SI-GA-B3 (GTGTATTA|TGTGCGGG|ACCATAAC|CAACGCCT)</t>
  </si>
  <si>
    <t>SI-GA-B4 (ACTTCATA|GAGATGAC|TGCCGTGG|CTAGACCT)</t>
  </si>
  <si>
    <t>SI-GA-B5 (AATAATGG|CCAGGGCA|TGCCTCAT|GTGTCATC)</t>
  </si>
  <si>
    <t>SI-GA-B6 (CGTTAATC|GCCACGCT|TTACTCAG|AAGGGTGA)</t>
  </si>
  <si>
    <t>SI-GA-B7 (AAACCTCA|GCCTTGGT|CTGGACTC|TGTAGAAG)</t>
  </si>
  <si>
    <t>SI-GA-B8 (AAAGTGCT|GCTACCTG|TGCTGTAA|CTGCAAGC)</t>
  </si>
  <si>
    <t>SI-GA-B9 (CTGTAACT|TCTAGCGA|AGAGTGTG|GACCCTAC)</t>
  </si>
  <si>
    <t>SI-GA-B10 (ACCGTATG|GATTAGAT|CTGACTGA|TGACGCCC)</t>
  </si>
  <si>
    <t>SI-GA-B11 (GTTCCTCA|AGGTACGC|TAAGTATG|CCCAGGAT)</t>
  </si>
  <si>
    <t>SI-GA-B12 (TACCACCA|CTAAGTTT|GGGTCAAG|ACTGTGGC)</t>
  </si>
  <si>
    <t>SI-GA-C1 (CCACTTAT|AACTGGCG|TTGGCATA|GGTAACGC)</t>
  </si>
  <si>
    <t>SI-GA-C2 (CCTAGACC|ATCTCTGT|TAGCTCTA|GGAGAGAG)</t>
  </si>
  <si>
    <t>SI-GA-C3 (TCAGCCGT|CAGAGGCC|GGTCAATA|ATCTTTAG)</t>
  </si>
  <si>
    <t>SI-GA-C4 (ACAATTCA|TGCGCAGC|CATCACTT|GTGTGGAG)</t>
  </si>
  <si>
    <t>SI-GA-C5 (CGACTTGA|TACAGACT|ATTGCGTG|GCGTACAC)</t>
  </si>
  <si>
    <t>SI-GA-C6 (ATTACTTC|TGCGAACT|GCATTCGG|CAGCGGAA)</t>
  </si>
  <si>
    <t>SI-GA-C7 (GTCTCTCG|AATCTCTC|CGGAGGGA|TCAGAAAT)</t>
  </si>
  <si>
    <t>SI-GA-C8 (GTTGAGAA|AGATCTGG|TCGATACT|CACCGCTC)</t>
  </si>
  <si>
    <t>SI-GA-C9 (GCGCAGAA|ATCTTACC|TATGGTGT|CGAACCTG)</t>
  </si>
  <si>
    <t>SI-GA-C10 (TCTCAGTG|GAGACTAT|CGCTTAGC|ATAGGCCA)</t>
  </si>
  <si>
    <t>SI-GA-C11 (GAGGATCT|AGACCATA|TCCTGCGC|CTTATGAG)</t>
  </si>
  <si>
    <t>SI-GA-C12 (TCTCGTTT|GGCTAGCG|ATGACCGC|CAAGTAAA)</t>
  </si>
  <si>
    <t>SI-GA-D1 (CACTCGGA|GCTGAATT|TGAAGTAC|ATGCTCCG)</t>
  </si>
  <si>
    <t>SI-GA-D2 (TAACAAGG|GGTTCCTC|ATCATGCA|CCGGGTAT)</t>
  </si>
  <si>
    <t>SI-GA-D3 (ACATTACT|TTTGGGTA|CAGCCCAC|GGCAATGG)</t>
  </si>
  <si>
    <t>SI-GA-D4 (CCCTAACA|ATTCCGAT|TGGATTGC|GAAGGCTG)</t>
  </si>
  <si>
    <t>SI-GA-D5 (CTCGTCAC|GATCAGCA|ACAACAGG|TGGTGTTT)</t>
  </si>
  <si>
    <t>SI-GA-D6 (CATGCGAT|TGATATTC|GTGATCGA|ACCCGACG)</t>
  </si>
  <si>
    <t>SI-GA-D7 (ATTTGCTA|TAGACACC|CCACAGGG|GGCGTTAT)</t>
  </si>
  <si>
    <t>SI-GA-D8 (GCAACAAA|TAGTTGTC|CGCCATCG|ATTGGCGT)</t>
  </si>
  <si>
    <t>SI-GA-D9 (AGGAGATG|GATGTGGT|CTACATCC|TCCTCCAA)</t>
  </si>
  <si>
    <t>SI-GA-D10 (CAATACCC|TGTCTATG|ACCACGAA|GTGGGTGT)</t>
  </si>
  <si>
    <t>SI-GA-D11 (CTTTGCGG|TGCACAAA|AAGCAGTC|GCAGTTCT)</t>
  </si>
  <si>
    <t>SI-GA-D12 (GCACAATG|CTTGGTAC|TGCACCGT|AAGTTGCA)</t>
  </si>
  <si>
    <t>SI-GA-E1 (TGGTAAAC|GAAAGGGT|ACTGCTCG|CTCCTCTA)</t>
  </si>
  <si>
    <t>SI-GA-E2 (GTGGTACC|TACTATAG|ACAAGGTA|CGTCCCGT)</t>
  </si>
  <si>
    <t>SI-GA-E3 (AGGTATTG|CTCCTAGT|TCAAGGCC|GATGCCAA)</t>
  </si>
  <si>
    <t>SI-GA-E4 (TTCGCCCT|GGATGGGC|AATCAATG|CCGATTAA)</t>
  </si>
  <si>
    <t>SI-GA-E5 (CATTAGCG|TTCGCTGA|ACAAGAAT|GGGCTCTC)</t>
  </si>
  <si>
    <t>SI-GA-E6 (CTGCGGCT|GACTCAAA|AGAAACTC|TCTGTTGG)</t>
  </si>
  <si>
    <t>SI-GA-E7 (CACGCCTT|GTATATAG|TCTCGGGC|AGGATACA)</t>
  </si>
  <si>
    <t>SI-GA-E8 (ATAGTTAC|TGCTGAGT|CCTACGTA|GAGCACCG)</t>
  </si>
  <si>
    <t>SI-GA-E9 (TTGTTTCC|GGAGGAGG|CCTAACAA|AACCCGTT)</t>
  </si>
  <si>
    <t>SI-GA-E10 (AAATGTGC|GGGCAAAT|TCTATCCG|CTCGCGTA)</t>
  </si>
  <si>
    <t>SI-GA-E11 (AAGCGCTG|CGTTTGAT|GTAGCACA|TCCAATGC)</t>
  </si>
  <si>
    <t>SI-GA-E12 (ACCGGCTC|GAGTTAGT|CGTCCTAG|TTAAAGCA)</t>
  </si>
  <si>
    <t>SI-GA-F1 (GTTGCAGC|TGGAATTA|CAATGGAG|ACCCTCCT)</t>
  </si>
  <si>
    <t>SI-GA-F2 (TTTACATG|CGCGATAC|ACGCGGGT|GAATTCCA)</t>
  </si>
  <si>
    <t>SI-GA-F3 (TTCAGGTG|ACGGACAT|GATCTTGA|CGATCACC)</t>
  </si>
  <si>
    <t>SI-GA-F4 (CCCAATAG|GTGTCGCT|AGAGTCGC|TATCGATA)</t>
  </si>
  <si>
    <t>SI-GA-F5 (GACTACGT|CTAGCGAG|TCTATATC|AGGCGTCA)</t>
  </si>
  <si>
    <t>SI-GA-F6 (CGGAGCAC|GACCTATT|ACTTAGGA|TTAGCTCG)</t>
  </si>
  <si>
    <t>SI-GA-F7 (CGTGCAGA|AACAAGAT|TCGCTTCG|GTATGCTC)</t>
  </si>
  <si>
    <t>SI-GA-F8 (CATGAACA|TCACTCGC|AGCTGGAT|GTGACTTG)</t>
  </si>
  <si>
    <t>SI-GA-F9 (CAAGCTCC|GTTCACTG|TCGTGAAA|AGCATGGT)</t>
  </si>
  <si>
    <t>SI-GA-F10 (GCTTGGCT|AAACAAAC|CGGGCTTA|TTCATCGG)</t>
  </si>
  <si>
    <t>SI-GA-F11 (GCGAGAGT|TACGTTCA|AGTCCCAC|CTATAGTG)</t>
  </si>
  <si>
    <t>SI-GA-F12 (TGATGCAT|GCTACTGA|CACCTGCC|ATGGAATG)</t>
  </si>
  <si>
    <t>SI-GA-G1 (ATGAATCT|GATCTCAG|CCAGGAGC|TGCTCGTA)</t>
  </si>
  <si>
    <t>SI-GA-G2 (TGATTCTA|ACTAGGAG|CAGCCACT|GTCGATGC)</t>
  </si>
  <si>
    <t>SI-GA-G3 (CCTCATTC|AGCATCCG|GTGGCAAT|TAATGGGA)</t>
  </si>
  <si>
    <t>SI-GA-G4 (GCGATGTG|AGATACAA|TTTCCACT|CACGGTGC)</t>
  </si>
  <si>
    <t>SI-GA-G5 (GAGCAAGA|TCTGTGAT|CGCAGTTC|ATATCCCG)</t>
  </si>
  <si>
    <t>SI-GA-G6 (CTGACGCG|GGTCGTAC|TCCTTCTT|AAAGAAGA)</t>
  </si>
  <si>
    <t>SI-GA-G7 (GGTATGCA|CTCGAAAT|ACACCTTC|TAGTGCGG)</t>
  </si>
  <si>
    <t>SI-GA-G8 (TATGAGCT|CCGATAGC|ATACCCAA|GGCTGTTG)</t>
  </si>
  <si>
    <t>SI-GA-G9 (TAGGACGT|ATCCCACA|GGAATGTC|CCTTGTAG)</t>
  </si>
  <si>
    <t>SI-GA-G10 (TCGCCAGC|AATGTTAG|CGATAGCT|GTCAGCTA)</t>
  </si>
  <si>
    <t>SI-GA-G11 (TTATCGTT|AGCAGAGC|CATCTCCA|GCGGATAG)</t>
  </si>
  <si>
    <t>SI-GA-G12 (ATTCTAAG|CCCGATTA|TGGAGGCT|GAATCCGC)</t>
  </si>
  <si>
    <t>SI-GA-H1 (GTATGTCA|TGTCAGAC|CACGTCGG|ACGACATT)</t>
  </si>
  <si>
    <t>SI-GA-H2 (TAATGACC|ATGCCTTA|GCCGAGAT|CGTATCGG)</t>
  </si>
  <si>
    <t>SI-GA-H3 (CCAAGATG|AGGCCCGA|TACGTGAC|GTTTATCT)</t>
  </si>
  <si>
    <t>SI-GA-H4 (GCCATTCC|CAAGAATT|TTGCCGGA|AGTTGCAG)</t>
  </si>
  <si>
    <t>SI-GA-H5 (CCACTACA|GATTCTGG|TGCGGCTT|ATGAAGAC)</t>
  </si>
  <si>
    <t>SI-GA-H6 (TAGGATAA|CCTTTGTC|GTACGCGG|AGCACACT)</t>
  </si>
  <si>
    <t>SI-GA-H7 (AGCTATCA|CATATAAC|TCAGGGTG|GTGCCCGT)</t>
  </si>
  <si>
    <t>SI-GA-H8 (TTGTTGAT|GCTCAACC|CAAAGTGG|AGCGCCTA)</t>
  </si>
  <si>
    <t>SI-GA-H9 (ACACTGTT|CAGGATGG|GGCTGAAC|TTTACCCA)</t>
  </si>
  <si>
    <t>SI-GA-H10 (GTAATTGC|AGTCGCTT|CACGAGAA|TCGTCACG)</t>
  </si>
  <si>
    <t>SI-GA-H11 (GGCGAGTA|ACTTCTAT|CAAATACG|TTGCGCGC)</t>
  </si>
  <si>
    <t>SI-GA-H12 (GACAGCAT|TTTGTACA|AGGCCGTG|CCATATGC)</t>
  </si>
  <si>
    <t>100 pM</t>
  </si>
  <si>
    <t>Name of your SNP&amp;SEQ contact person</t>
  </si>
  <si>
    <t>28+8+0+91</t>
  </si>
  <si>
    <t>iSeq</t>
  </si>
  <si>
    <t>50 pM</t>
  </si>
  <si>
    <t>60 pM</t>
  </si>
  <si>
    <t>None</t>
  </si>
  <si>
    <t>For information about concentration on flowcell, see INS-32721. If not known select 'To be decided after QC'</t>
  </si>
  <si>
    <r>
      <rPr>
        <sz val="11"/>
        <rFont val="Calibri"/>
        <family val="2"/>
        <scheme val="minor"/>
      </rPr>
      <t>If known, state the kit/method used for library preparation (see sheet</t>
    </r>
    <r>
      <rPr>
        <b/>
        <sz val="11"/>
        <rFont val="Calibri"/>
        <family val="2"/>
        <scheme val="minor"/>
      </rPr>
      <t xml:space="preserve"> "Sample information"). 
</t>
    </r>
    <r>
      <rPr>
        <sz val="11"/>
        <rFont val="Calibri"/>
        <family val="2"/>
        <scheme val="minor"/>
      </rPr>
      <t xml:space="preserve">If unknown write </t>
    </r>
    <r>
      <rPr>
        <b/>
        <sz val="11"/>
        <rFont val="Calibri"/>
        <family val="2"/>
        <scheme val="minor"/>
      </rPr>
      <t>RML</t>
    </r>
  </si>
  <si>
    <t>WELL2</t>
  </si>
  <si>
    <t>BLA-32606-v7</t>
  </si>
  <si>
    <t>Sequencing instrument</t>
  </si>
  <si>
    <t>POOLING</t>
  </si>
  <si>
    <t>2 libraries/pool</t>
  </si>
  <si>
    <t>3 libraries/pool</t>
  </si>
  <si>
    <t>4 libraries/pool</t>
  </si>
  <si>
    <t>5 libraries/pool</t>
  </si>
  <si>
    <t>6 libraries/pool</t>
  </si>
  <si>
    <t>7 libraries/pool</t>
  </si>
  <si>
    <t>8 libraries/pool</t>
  </si>
  <si>
    <t>9 libraries/pool</t>
  </si>
  <si>
    <t>10 libraries/pool</t>
  </si>
  <si>
    <t>11 libraries/pool</t>
  </si>
  <si>
    <t>12 libraries/pool</t>
  </si>
  <si>
    <t>13 libraries/pool</t>
  </si>
  <si>
    <t>14 libraries/pool</t>
  </si>
  <si>
    <t>15 libraries/pool</t>
  </si>
  <si>
    <t>16 libraries/pool</t>
  </si>
  <si>
    <t>17 libraries/pool</t>
  </si>
  <si>
    <t>18 libraries/pool</t>
  </si>
  <si>
    <t>19 libraries/pool</t>
  </si>
  <si>
    <t>20 libraries/pool</t>
  </si>
  <si>
    <t>21 libraries/pool</t>
  </si>
  <si>
    <t>22 libraries/pool</t>
  </si>
  <si>
    <t>23 libraries/pool</t>
  </si>
  <si>
    <t>24 libraries/pool</t>
  </si>
  <si>
    <t>25 libraries/pool</t>
  </si>
  <si>
    <t>26 libraries/pool</t>
  </si>
  <si>
    <t>27 libraries/pool</t>
  </si>
  <si>
    <t>28 libraries/pool</t>
  </si>
  <si>
    <t>29 libraries/pool</t>
  </si>
  <si>
    <t>30 libraries/pool</t>
  </si>
  <si>
    <t>31 libraries/pool</t>
  </si>
  <si>
    <t>32 libraries/pool</t>
  </si>
  <si>
    <t>33 libraries/pool</t>
  </si>
  <si>
    <t>34 libraries/pool</t>
  </si>
  <si>
    <t>35 libraries/pool</t>
  </si>
  <si>
    <t>36 libraries/pool</t>
  </si>
  <si>
    <t>37 libraries/pool</t>
  </si>
  <si>
    <t>38 libraries/pool</t>
  </si>
  <si>
    <t>39 libraries/pool</t>
  </si>
  <si>
    <t>40 libraries/pool</t>
  </si>
  <si>
    <t>41 libraries/pool</t>
  </si>
  <si>
    <t>42 libraries/pool</t>
  </si>
  <si>
    <t>43 libraries/pool</t>
  </si>
  <si>
    <t>44 libraries/pool</t>
  </si>
  <si>
    <t>45 libraries/pool</t>
  </si>
  <si>
    <t>46 libraries/pool</t>
  </si>
  <si>
    <t>47 libraries/pool</t>
  </si>
  <si>
    <t>48 libraries/pool</t>
  </si>
  <si>
    <t>49 libraries/pool</t>
  </si>
  <si>
    <t>50 libraries/pool</t>
  </si>
  <si>
    <t>51 libraries/pool</t>
  </si>
  <si>
    <t>52 libraries/pool</t>
  </si>
  <si>
    <t>53 libraries/pool</t>
  </si>
  <si>
    <t>54 libraries/pool</t>
  </si>
  <si>
    <t>55 libraries/pool</t>
  </si>
  <si>
    <t>56 libraries/pool</t>
  </si>
  <si>
    <t>57 libraries/pool</t>
  </si>
  <si>
    <t>58 libraries/pool</t>
  </si>
  <si>
    <t>59 libraries/pool</t>
  </si>
  <si>
    <t>60 libraries/pool</t>
  </si>
  <si>
    <t>61 libraries/pool</t>
  </si>
  <si>
    <t>62 libraries/pool</t>
  </si>
  <si>
    <t>63 libraries/pool</t>
  </si>
  <si>
    <t>64 libraries/pool</t>
  </si>
  <si>
    <t>65 libraries/pool</t>
  </si>
  <si>
    <t>66 libraries/pool</t>
  </si>
  <si>
    <t>67 libraries/pool</t>
  </si>
  <si>
    <t>68 libraries/pool</t>
  </si>
  <si>
    <t>69 libraries/pool</t>
  </si>
  <si>
    <t>70 libraries/pool</t>
  </si>
  <si>
    <t>71 libraries/pool</t>
  </si>
  <si>
    <t>72 libraries/pool</t>
  </si>
  <si>
    <t>73 libraries/pool</t>
  </si>
  <si>
    <t>74 libraries/pool</t>
  </si>
  <si>
    <t>75 libraries/pool</t>
  </si>
  <si>
    <t>76 libraries/pool</t>
  </si>
  <si>
    <t>77 libraries/pool</t>
  </si>
  <si>
    <t>78 libraries/pool</t>
  </si>
  <si>
    <t>79 libraries/pool</t>
  </si>
  <si>
    <t>80 libraries/pool</t>
  </si>
  <si>
    <t>81 libraries/pool</t>
  </si>
  <si>
    <t>82 libraries/pool</t>
  </si>
  <si>
    <t>83 libraries/pool</t>
  </si>
  <si>
    <t>84 libraries/pool</t>
  </si>
  <si>
    <t>85 libraries/pool</t>
  </si>
  <si>
    <t>86 libraries/pool</t>
  </si>
  <si>
    <t>87 libraries/pool</t>
  </si>
  <si>
    <t>88 libraries/pool</t>
  </si>
  <si>
    <t>89 libraries/pool</t>
  </si>
  <si>
    <t>90 libraries/pool</t>
  </si>
  <si>
    <t>91 libraries/pool</t>
  </si>
  <si>
    <t>92 libraries/pool</t>
  </si>
  <si>
    <t>93 libraries/pool</t>
  </si>
  <si>
    <t>94 libraries/pool</t>
  </si>
  <si>
    <t>95 libraries/pool</t>
  </si>
  <si>
    <t>96 libraries/pool</t>
  </si>
  <si>
    <r>
      <rPr>
        <b/>
        <sz val="11"/>
        <rFont val="Calibri"/>
        <family val="2"/>
        <scheme val="minor"/>
      </rPr>
      <t>Number of libraries to be pooled together in sequencing.</t>
    </r>
    <r>
      <rPr>
        <sz val="11"/>
        <rFont val="Calibri"/>
        <family val="2"/>
        <scheme val="minor"/>
      </rPr>
      <t xml:space="preserve"> If pooling: number of libraries in project/number of lanes or flowcells in project. Example: 24 libraries to be sequenced on 2 lanes = 12 libraries/pool</t>
    </r>
  </si>
  <si>
    <t>UDF/Pooling</t>
  </si>
  <si>
    <t>NUMBER OF LANES</t>
  </si>
  <si>
    <t>POOL#</t>
  </si>
  <si>
    <t>Container (hidden column)</t>
  </si>
  <si>
    <t>1.5 ml Eppendorf tube</t>
  </si>
  <si>
    <t>See dropddown for options. If YES, information about the primer and a protocol for the primer should be uploaded to the project. See column T about "Special information sequencing" in this form.</t>
  </si>
  <si>
    <t>96 well plate</t>
  </si>
  <si>
    <r>
      <t xml:space="preserve">Plate barcode: </t>
    </r>
    <r>
      <rPr>
        <b/>
        <sz val="11"/>
        <rFont val="Calibri"/>
        <family val="2"/>
        <scheme val="minor"/>
      </rPr>
      <t xml:space="preserve">ProjectID_PLx_org_YYMMDD, </t>
    </r>
    <r>
      <rPr>
        <sz val="11"/>
        <rFont val="Calibri"/>
        <family val="2"/>
        <scheme val="minor"/>
      </rPr>
      <t>automatically filled in based on information in sample information sheet  and column S</t>
    </r>
    <r>
      <rPr>
        <b/>
        <sz val="11"/>
        <rFont val="Calibri"/>
        <family val="2"/>
        <scheme val="minor"/>
      </rPr>
      <t>. If more than 1 plate, plate 2 etc. has to be changed manually</t>
    </r>
  </si>
  <si>
    <t>Current sample volume, automatically filled in based on column I</t>
  </si>
  <si>
    <r>
      <t>See UDF</t>
    </r>
    <r>
      <rPr>
        <b/>
        <sz val="11"/>
        <rFont val="Calibri"/>
        <family val="2"/>
        <scheme val="minor"/>
      </rPr>
      <t xml:space="preserve"> "Species" </t>
    </r>
    <r>
      <rPr>
        <sz val="11"/>
        <rFont val="Calibri"/>
        <family val="2"/>
        <scheme val="minor"/>
      </rPr>
      <t xml:space="preserve">in the </t>
    </r>
    <r>
      <rPr>
        <b/>
        <sz val="11"/>
        <rFont val="Calibri"/>
        <family val="2"/>
        <scheme val="minor"/>
      </rPr>
      <t xml:space="preserve">"CUSTOM FIELDS" </t>
    </r>
    <r>
      <rPr>
        <sz val="11"/>
        <rFont val="Calibri"/>
        <family val="2"/>
        <scheme val="minor"/>
      </rPr>
      <t>for the project in Clarity, Automatically filled in based on information in sample information sheet.</t>
    </r>
  </si>
  <si>
    <t>UDF/Date Sample Delivery</t>
  </si>
  <si>
    <r>
      <t xml:space="preserve">Date Sample Delivery in Clarity friendly format. </t>
    </r>
    <r>
      <rPr>
        <b/>
        <sz val="11"/>
        <rFont val="Calibri"/>
        <family val="2"/>
        <scheme val="minor"/>
      </rPr>
      <t>Automatically</t>
    </r>
    <r>
      <rPr>
        <sz val="11"/>
        <rFont val="Calibri"/>
        <family val="2"/>
        <scheme val="minor"/>
      </rPr>
      <t xml:space="preserve"> filled in based on Date Sample Delivery. </t>
    </r>
    <r>
      <rPr>
        <b/>
        <sz val="11"/>
        <rFont val="Calibri"/>
        <family val="2"/>
        <scheme val="minor"/>
      </rPr>
      <t>YYYY-MM-DD</t>
    </r>
  </si>
  <si>
    <t>DATE SAMPLE DELIVERY2</t>
  </si>
  <si>
    <r>
      <t xml:space="preserve">Plate well position of libraries in column D. Several libraries can be in the same well if you are submitting a pool. Libraries must be placed </t>
    </r>
    <r>
      <rPr>
        <b/>
        <sz val="11"/>
        <rFont val="Calibri"/>
        <family val="2"/>
        <scheme val="minor"/>
      </rPr>
      <t xml:space="preserve">columnwise </t>
    </r>
    <r>
      <rPr>
        <sz val="11"/>
        <rFont val="Calibri"/>
        <family val="2"/>
        <scheme val="minor"/>
      </rPr>
      <t>starting at</t>
    </r>
    <r>
      <rPr>
        <b/>
        <sz val="11"/>
        <rFont val="Calibri"/>
        <family val="2"/>
        <scheme val="minor"/>
      </rPr>
      <t xml:space="preserve"> A1, B1 etc</t>
    </r>
    <r>
      <rPr>
        <sz val="11"/>
        <rFont val="Calibri"/>
        <family val="2"/>
        <scheme val="minor"/>
      </rPr>
      <t xml:space="preserve">. </t>
    </r>
    <r>
      <rPr>
        <b/>
        <sz val="11"/>
        <rFont val="Calibri"/>
        <family val="2"/>
        <scheme val="minor"/>
      </rPr>
      <t>No empty wells between samples!</t>
    </r>
  </si>
  <si>
    <t>Pool# that the library in column D belongs to. See dropdown for options (possible to drag to fill down)</t>
  </si>
  <si>
    <r>
      <t xml:space="preserve">Name of the library in the pool. </t>
    </r>
    <r>
      <rPr>
        <b/>
        <sz val="11"/>
        <rFont val="Calibri"/>
        <family val="2"/>
        <scheme val="minor"/>
      </rPr>
      <t xml:space="preserve">Only a-z, A-Z, 0-9, and - (dash) are allowed characters. No whitespaces ! </t>
    </r>
  </si>
  <si>
    <t>Sample concentration (ng/ul). If your libraries are pooled, state the total concentration of the pool on each sample row.</t>
  </si>
  <si>
    <r>
      <t xml:space="preserve">Library volume (µl). If your libraries are pooled, state the total volume of the pool on each sample row. </t>
    </r>
    <r>
      <rPr>
        <b/>
        <sz val="11"/>
        <rFont val="Calibri"/>
        <family val="2"/>
        <scheme val="minor"/>
      </rPr>
      <t xml:space="preserve">Sample volume must be 25-50 </t>
    </r>
    <r>
      <rPr>
        <b/>
        <sz val="11"/>
        <rFont val="Calibri"/>
        <family val="2"/>
      </rPr>
      <t>µ</t>
    </r>
    <r>
      <rPr>
        <b/>
        <sz val="11"/>
        <rFont val="Calibri"/>
        <family val="2"/>
        <scheme val="minor"/>
      </rPr>
      <t>l</t>
    </r>
  </si>
  <si>
    <r>
      <t xml:space="preserve">Automatically generated based on index type and number. </t>
    </r>
    <r>
      <rPr>
        <b/>
        <sz val="11"/>
        <rFont val="Calibri"/>
        <family val="2"/>
        <scheme val="minor"/>
      </rPr>
      <t>NOTE: Double-check information in this column with your library preparation manual.</t>
    </r>
  </si>
  <si>
    <t>OPTIONAL: You may specify the index sequence in this column instead of column I-J. Use the following format for dual indexes starting with i7 (i7-i5): NNNNNNNN-NNNNNNNN</t>
  </si>
  <si>
    <r>
      <t xml:space="preserve">Select type of index (dropdown). </t>
    </r>
    <r>
      <rPr>
        <b/>
        <sz val="11"/>
        <rFont val="Calibri"/>
        <family val="2"/>
        <scheme val="minor"/>
      </rPr>
      <t>NOTE!</t>
    </r>
    <r>
      <rPr>
        <sz val="11"/>
        <rFont val="Calibri"/>
        <family val="2"/>
        <scheme val="minor"/>
      </rPr>
      <t xml:space="preserve"> Use "CUSTOM INDEX" (column K) if the index kit is not specified in the dropdown menu.</t>
    </r>
  </si>
  <si>
    <r>
      <t xml:space="preserve">We will not accept samples if this form has not been completed and sent to us </t>
    </r>
    <r>
      <rPr>
        <u/>
        <sz val="11"/>
        <color theme="1"/>
        <rFont val="Calibri"/>
        <family val="2"/>
        <scheme val="minor"/>
      </rPr>
      <t xml:space="preserve">before </t>
    </r>
    <r>
      <rPr>
        <sz val="11"/>
        <color theme="1"/>
        <rFont val="Calibri"/>
        <family val="2"/>
        <scheme val="minor"/>
      </rPr>
      <t xml:space="preserve">the sample delivery. </t>
    </r>
  </si>
  <si>
    <t>RML- WG re-seq</t>
  </si>
  <si>
    <t>RML- WG re-seq Human</t>
  </si>
  <si>
    <t>RML- Target re-seq</t>
  </si>
  <si>
    <t>RML- RNA-seq</t>
  </si>
  <si>
    <t>RML- Single cell</t>
  </si>
  <si>
    <t>RML- Metagenomics</t>
  </si>
  <si>
    <t>RML- de novo</t>
  </si>
  <si>
    <t>RML- Other</t>
  </si>
  <si>
    <t>RML-Unknown</t>
  </si>
  <si>
    <t>WG re-seq</t>
  </si>
  <si>
    <t>WG re-seq Human</t>
  </si>
  <si>
    <t>Target re-seq</t>
  </si>
  <si>
    <t>RNA-seq</t>
  </si>
  <si>
    <t>Single cell</t>
  </si>
  <si>
    <t>Metagenomics</t>
  </si>
  <si>
    <t>de novo</t>
  </si>
  <si>
    <t>Epigenetics</t>
  </si>
  <si>
    <t>RML- Epigenetics</t>
  </si>
  <si>
    <r>
      <t>See dropdown for options. See UDF</t>
    </r>
    <r>
      <rPr>
        <b/>
        <sz val="11"/>
        <rFont val="Calibri"/>
        <family val="2"/>
        <scheme val="minor"/>
      </rPr>
      <t xml:space="preserve"> "Application"</t>
    </r>
    <r>
      <rPr>
        <sz val="11"/>
        <rFont val="Calibri"/>
        <family val="2"/>
        <scheme val="minor"/>
      </rPr>
      <t xml:space="preserve"> in the </t>
    </r>
    <r>
      <rPr>
        <b/>
        <sz val="11"/>
        <rFont val="Calibri"/>
        <family val="2"/>
        <scheme val="minor"/>
      </rPr>
      <t>"CUSTOM FIELDS"</t>
    </r>
    <r>
      <rPr>
        <sz val="11"/>
        <rFont val="Calibri"/>
        <family val="2"/>
        <scheme val="minor"/>
      </rPr>
      <t xml:space="preserve"> for the project in Clarity</t>
    </r>
  </si>
  <si>
    <t>TC2486</t>
  </si>
  <si>
    <t>TC2486-1001</t>
  </si>
  <si>
    <t>TC2486-1002</t>
  </si>
  <si>
    <t>TC2486-1003</t>
  </si>
  <si>
    <t>TC2486-1004</t>
  </si>
  <si>
    <t>TC2486-1005</t>
  </si>
  <si>
    <t>TC2486-1006</t>
  </si>
  <si>
    <t>TC2486-1007</t>
  </si>
  <si>
    <t>TC2486-1008</t>
  </si>
  <si>
    <t>TC2486-1009</t>
  </si>
  <si>
    <t>TC2486-1010</t>
  </si>
  <si>
    <t>TC2486-1011</t>
  </si>
  <si>
    <t>TC2486-1012</t>
  </si>
  <si>
    <t>TC2486-1013</t>
  </si>
  <si>
    <t>TC2486-1014</t>
  </si>
  <si>
    <t>TC2486-1015</t>
  </si>
  <si>
    <t>TC2486-1016</t>
  </si>
  <si>
    <t>TC2486-1017</t>
  </si>
  <si>
    <t>TC2486-1018</t>
  </si>
  <si>
    <t>TC2486-1019</t>
  </si>
  <si>
    <t>TC2486-1020</t>
  </si>
  <si>
    <t>TC2486-1021</t>
  </si>
  <si>
    <t>TC2486-1022</t>
  </si>
  <si>
    <t>TC2486-1023</t>
  </si>
  <si>
    <t>TC2486-1024</t>
  </si>
  <si>
    <t>TC2486-1025</t>
  </si>
  <si>
    <t>TC2486-1026</t>
  </si>
  <si>
    <t>TC2486-1027</t>
  </si>
  <si>
    <t>TC2486-1028</t>
  </si>
  <si>
    <t>TC2486-1029</t>
  </si>
  <si>
    <t>TC2486-1030</t>
  </si>
  <si>
    <t>TC2486-1031</t>
  </si>
  <si>
    <t>TC2486-1032</t>
  </si>
  <si>
    <t>TC2486-1033</t>
  </si>
  <si>
    <t>TC2486-1034</t>
  </si>
  <si>
    <t>TC2486-1035</t>
  </si>
  <si>
    <t>TC2486-1036</t>
  </si>
  <si>
    <t>TC2486-1037</t>
  </si>
  <si>
    <t>TC2486-1038</t>
  </si>
  <si>
    <t>TC2486-1039</t>
  </si>
  <si>
    <t>TC2486-1040</t>
  </si>
  <si>
    <t>TC2486-1041</t>
  </si>
  <si>
    <t>TC2486-1042</t>
  </si>
  <si>
    <t>TC2486-1043</t>
  </si>
  <si>
    <t>TC2486-1044</t>
  </si>
  <si>
    <t>TC2486-1045</t>
  </si>
  <si>
    <t>TC2486-1046</t>
  </si>
  <si>
    <t>TC2486-1047</t>
  </si>
  <si>
    <t>TC2486-1048</t>
  </si>
  <si>
    <t>TC2486-1049</t>
  </si>
  <si>
    <t>TC2486-1050</t>
  </si>
  <si>
    <t>TC2486-1051</t>
  </si>
  <si>
    <t>TC2486-1052</t>
  </si>
  <si>
    <t>TC2486-1053</t>
  </si>
  <si>
    <t>TC2486-1054</t>
  </si>
  <si>
    <t>TC2486-1055</t>
  </si>
  <si>
    <t>TC2486-1056</t>
  </si>
  <si>
    <t>TC2486-1057</t>
  </si>
  <si>
    <t>TC2486-1058</t>
  </si>
  <si>
    <t>TC2486-1059</t>
  </si>
  <si>
    <t>TC2486-1060</t>
  </si>
  <si>
    <t>TC2486-1061</t>
  </si>
  <si>
    <t>TC2486-1062</t>
  </si>
  <si>
    <t>TC2486-1063</t>
  </si>
  <si>
    <t>TC2486-1064</t>
  </si>
  <si>
    <t>TC2486-1065</t>
  </si>
  <si>
    <t>TC2486-1066</t>
  </si>
  <si>
    <t>TC2486-1067</t>
  </si>
  <si>
    <t>TC2486-1068</t>
  </si>
  <si>
    <t>TC2486-1069</t>
  </si>
  <si>
    <t>TC2486-1070</t>
  </si>
  <si>
    <t>TC2486-1071</t>
  </si>
  <si>
    <t>TC2486-1072</t>
  </si>
  <si>
    <t>TC2486-1073</t>
  </si>
  <si>
    <t>TC2486-1074</t>
  </si>
  <si>
    <t>TC2486-1075</t>
  </si>
  <si>
    <t>TC2486-1076</t>
  </si>
  <si>
    <t>TC2486-1077</t>
  </si>
  <si>
    <t>TC2486-1078</t>
  </si>
  <si>
    <t>TC2486-1079</t>
  </si>
  <si>
    <t>TC2486-1080</t>
  </si>
  <si>
    <t>TC2486-1081</t>
  </si>
  <si>
    <t>TC2486-1082</t>
  </si>
  <si>
    <t>TC2486-1083</t>
  </si>
  <si>
    <t>TC2486-1084</t>
  </si>
  <si>
    <t>TC2486-1085</t>
  </si>
  <si>
    <t>TC2486-1086</t>
  </si>
  <si>
    <t>TC2486-1087</t>
  </si>
  <si>
    <t>TC2486-1088</t>
  </si>
  <si>
    <t>TC2486-1089</t>
  </si>
  <si>
    <t>TC2486-1090</t>
  </si>
  <si>
    <t>TC2486-1091</t>
  </si>
  <si>
    <t>TC2486-1092</t>
  </si>
  <si>
    <t>TC2486-1093</t>
  </si>
  <si>
    <t>TC2486-1094</t>
  </si>
  <si>
    <t>TC2486-1095</t>
  </si>
  <si>
    <t>TC2486-1096</t>
  </si>
  <si>
    <t>TC2486-1097</t>
  </si>
  <si>
    <t>TC2486-1098</t>
  </si>
  <si>
    <t>TC2486-1099</t>
  </si>
  <si>
    <t>TC2486-1100</t>
  </si>
  <si>
    <t>TC2486-1101</t>
  </si>
  <si>
    <t>TC2486-1102</t>
  </si>
  <si>
    <t>TC2486-1103</t>
  </si>
  <si>
    <t>TC2486-1104</t>
  </si>
  <si>
    <t>TC2486-1105</t>
  </si>
  <si>
    <t>TC2486-1106</t>
  </si>
  <si>
    <t>TC2486-1107</t>
  </si>
  <si>
    <t>TC2486-1108</t>
  </si>
  <si>
    <t>TC2486-1109</t>
  </si>
  <si>
    <t>TC2486-1110</t>
  </si>
  <si>
    <t>TC2486-1111</t>
  </si>
  <si>
    <t>TC2486-1112</t>
  </si>
  <si>
    <t>TC2486-1113</t>
  </si>
  <si>
    <t>TC2486-1114</t>
  </si>
  <si>
    <t>TC2486-1115</t>
  </si>
  <si>
    <t>TC2486-1116</t>
  </si>
  <si>
    <t>TC2486-1117</t>
  </si>
  <si>
    <t>TC2486-1118</t>
  </si>
  <si>
    <t>TC2486-1119</t>
  </si>
  <si>
    <t>TC2486-1120</t>
  </si>
  <si>
    <t>TC2486-1121</t>
  </si>
  <si>
    <t>TC2486-1122</t>
  </si>
  <si>
    <t>TC2486-1123</t>
  </si>
  <si>
    <t>TC2486-1124</t>
  </si>
  <si>
    <t>TC2486-1125</t>
  </si>
  <si>
    <t>TC2486-1126</t>
  </si>
  <si>
    <t>TC2486-1127</t>
  </si>
  <si>
    <t>TC2486-1128</t>
  </si>
  <si>
    <t>TC2486-1129</t>
  </si>
  <si>
    <t>TC2486-1130</t>
  </si>
  <si>
    <t>TC2486-1131</t>
  </si>
  <si>
    <t>TC2486-1132</t>
  </si>
  <si>
    <t>TC2486-1133</t>
  </si>
  <si>
    <t>TC2486-1134</t>
  </si>
  <si>
    <t>TC2486-1135</t>
  </si>
  <si>
    <t>TC2486-1136</t>
  </si>
  <si>
    <t>TC2486-1137</t>
  </si>
  <si>
    <t>TC2486-1138</t>
  </si>
  <si>
    <t>TC2486-1139</t>
  </si>
  <si>
    <t>TC2486-1140</t>
  </si>
  <si>
    <t>TC2486-1141</t>
  </si>
  <si>
    <t>TC2486-1142</t>
  </si>
  <si>
    <t>TC2486-1143</t>
  </si>
  <si>
    <t>TC2486-1144</t>
  </si>
  <si>
    <t>TC2486-1145</t>
  </si>
  <si>
    <t>TC2486-1146</t>
  </si>
  <si>
    <t>TC2486-1147</t>
  </si>
  <si>
    <t>TC2486-1148</t>
  </si>
  <si>
    <t>TC2486-1149</t>
  </si>
  <si>
    <t>TC2486-1150</t>
  </si>
  <si>
    <t>TC2486-1151</t>
  </si>
  <si>
    <t>TC2486-1152</t>
  </si>
  <si>
    <t>TC2486-1153</t>
  </si>
  <si>
    <t>TC2486-1154</t>
  </si>
  <si>
    <t>TC2486-1155</t>
  </si>
  <si>
    <t>TC2486-1156</t>
  </si>
  <si>
    <t>TC2486-1157</t>
  </si>
  <si>
    <t>TC2486-1158</t>
  </si>
  <si>
    <t>TC2486-1159</t>
  </si>
  <si>
    <t>TC2486-1160</t>
  </si>
  <si>
    <t>TC2486-1161</t>
  </si>
  <si>
    <t>TC2486-1162</t>
  </si>
  <si>
    <t>TC2486-1163</t>
  </si>
  <si>
    <t>TC2486-1164</t>
  </si>
  <si>
    <t>TC2486-1165</t>
  </si>
  <si>
    <t>TC2486-1166</t>
  </si>
  <si>
    <t>TC2486-1167</t>
  </si>
  <si>
    <t>TC2486-1168</t>
  </si>
  <si>
    <t>TC2486-1169</t>
  </si>
  <si>
    <t>TC2486-1170</t>
  </si>
  <si>
    <t>TC2486-1171</t>
  </si>
  <si>
    <t>TC2486-1172</t>
  </si>
  <si>
    <t>TC2486-1173</t>
  </si>
  <si>
    <t>TC2486-1174</t>
  </si>
  <si>
    <t>TC2486-1175</t>
  </si>
  <si>
    <t>TC2486-1176</t>
  </si>
  <si>
    <t>TC2486-1177</t>
  </si>
  <si>
    <t>TC2486-1178</t>
  </si>
  <si>
    <t>TC2486-1179</t>
  </si>
  <si>
    <t>TC2486-1180</t>
  </si>
  <si>
    <t>TC2486-1181</t>
  </si>
  <si>
    <t>TC2486-1182</t>
  </si>
  <si>
    <t>TC2486-1183</t>
  </si>
  <si>
    <t>TC2486-1184</t>
  </si>
  <si>
    <t>TC2486-1185</t>
  </si>
  <si>
    <t>TC2486-1186</t>
  </si>
  <si>
    <t>TC2486-1187</t>
  </si>
  <si>
    <t>TC2486-1188</t>
  </si>
  <si>
    <t>TC2486-1189</t>
  </si>
  <si>
    <t>TC2486-1190</t>
  </si>
  <si>
    <t>TC2486-1191</t>
  </si>
  <si>
    <t>TC2486-1192</t>
  </si>
  <si>
    <t>TC2486-1193</t>
  </si>
  <si>
    <t>TC2486-1194</t>
  </si>
  <si>
    <t>TC2486-1195</t>
  </si>
  <si>
    <t>TC2486-1196</t>
  </si>
  <si>
    <t>TC2486-1197</t>
  </si>
  <si>
    <t>TC2486-1198</t>
  </si>
  <si>
    <t>TC2486-1199</t>
  </si>
  <si>
    <t>TC2486-1200</t>
  </si>
  <si>
    <t>TC2486-1201</t>
  </si>
  <si>
    <t>TC2486-1202</t>
  </si>
  <si>
    <t>TC2486-1203</t>
  </si>
  <si>
    <t>TC2486-1204</t>
  </si>
  <si>
    <t>TC2486-1205</t>
  </si>
  <si>
    <t>TC2486-1206</t>
  </si>
  <si>
    <t>TC2486-1207</t>
  </si>
  <si>
    <t>TC2486-1208</t>
  </si>
  <si>
    <t>TC2486-1209</t>
  </si>
  <si>
    <t>TC2486-1210</t>
  </si>
  <si>
    <t>TC2486-1211</t>
  </si>
  <si>
    <t>TC2486-1212</t>
  </si>
  <si>
    <t>TC2486-1213</t>
  </si>
  <si>
    <t>TC2486-1214</t>
  </si>
  <si>
    <t>TC2486-1215</t>
  </si>
  <si>
    <t>TC2486-1216</t>
  </si>
  <si>
    <t>TC2486-1217</t>
  </si>
  <si>
    <t>TC2486-1218</t>
  </si>
  <si>
    <t>TC2486-1219</t>
  </si>
  <si>
    <t>TC2486-1220</t>
  </si>
  <si>
    <t>TC2486-1221</t>
  </si>
  <si>
    <t>TC2486-1222</t>
  </si>
  <si>
    <t>TC2486-1223</t>
  </si>
  <si>
    <t>TC2486-1224</t>
  </si>
  <si>
    <t>TC2486-1225</t>
  </si>
  <si>
    <t>TC2486-1226</t>
  </si>
  <si>
    <t>TC2486-1227</t>
  </si>
  <si>
    <t>TC2486-1228</t>
  </si>
  <si>
    <t>TC2486-1229</t>
  </si>
  <si>
    <t>TC2486-1230</t>
  </si>
  <si>
    <t>TC2486-1231</t>
  </si>
  <si>
    <t>TC2486-1232</t>
  </si>
  <si>
    <t>TC2486-1233</t>
  </si>
  <si>
    <t>TC2486-1234</t>
  </si>
  <si>
    <t>TC2486-1235</t>
  </si>
  <si>
    <t>TC2486-1236</t>
  </si>
  <si>
    <t>TC2486-1237</t>
  </si>
  <si>
    <t>TC2486-1238</t>
  </si>
  <si>
    <t>TC2486-1239</t>
  </si>
  <si>
    <t>TC2486-1240</t>
  </si>
  <si>
    <t>TC2486-1241</t>
  </si>
  <si>
    <t>TC2486-1242</t>
  </si>
  <si>
    <t>TC2486-1243</t>
  </si>
  <si>
    <t>TC2486-1244</t>
  </si>
  <si>
    <t>TC2486-1245</t>
  </si>
  <si>
    <t>TC2486-1246</t>
  </si>
  <si>
    <t>TC2486-1247</t>
  </si>
  <si>
    <t>TC2486-1248</t>
  </si>
  <si>
    <t>TC2486-1249</t>
  </si>
  <si>
    <t>TC2486-1250</t>
  </si>
  <si>
    <t>TC2486-1251</t>
  </si>
  <si>
    <t>TC2486-1252</t>
  </si>
  <si>
    <t>TC2486-1253</t>
  </si>
  <si>
    <t>TC2486-1254</t>
  </si>
  <si>
    <t>TC2486-1255</t>
  </si>
  <si>
    <t>TC2486-1256</t>
  </si>
  <si>
    <t>TC2486-1257</t>
  </si>
  <si>
    <t>TC2486-1258</t>
  </si>
  <si>
    <t>TC2486-1259</t>
  </si>
  <si>
    <t>TC2486-1260</t>
  </si>
  <si>
    <t>TC2486-1261</t>
  </si>
  <si>
    <t>TC2486-1262</t>
  </si>
  <si>
    <t>TC2486-1263</t>
  </si>
  <si>
    <t>TC2486-1264</t>
  </si>
  <si>
    <t>TC2486-1265</t>
  </si>
  <si>
    <t>TC2486-1266</t>
  </si>
  <si>
    <t>TC2486-1267</t>
  </si>
  <si>
    <t>TC2486-1268</t>
  </si>
  <si>
    <t>TC2486-1269</t>
  </si>
  <si>
    <t>TC2486-1270</t>
  </si>
  <si>
    <t>TC2486-1271</t>
  </si>
  <si>
    <t>TC2486-1272</t>
  </si>
  <si>
    <t>TC2486-1273</t>
  </si>
  <si>
    <t>TC2486-1274</t>
  </si>
  <si>
    <t>TC2486-1275</t>
  </si>
  <si>
    <t>TC2486-1276</t>
  </si>
  <si>
    <t>TC2486-1277</t>
  </si>
  <si>
    <t>TC2486-1278</t>
  </si>
  <si>
    <t>TC2486-1279</t>
  </si>
  <si>
    <t>TC2486-1280</t>
  </si>
  <si>
    <t>TC2486-1281</t>
  </si>
  <si>
    <t>TC2486-1282</t>
  </si>
  <si>
    <t>TC2486-1283</t>
  </si>
  <si>
    <t>TC2486-1284</t>
  </si>
  <si>
    <t>TC2486-1285</t>
  </si>
  <si>
    <t>TC2486-1286</t>
  </si>
  <si>
    <t>TC2486-1287</t>
  </si>
  <si>
    <t>TC2486-1288</t>
  </si>
  <si>
    <t>TC2486-1289</t>
  </si>
  <si>
    <t>TC2486-1290</t>
  </si>
  <si>
    <t>TC2486-1291</t>
  </si>
  <si>
    <t>TC2486-1292</t>
  </si>
  <si>
    <t>TC2486-1293</t>
  </si>
  <si>
    <t>TC2486-1294</t>
  </si>
  <si>
    <t>TC2486-1295</t>
  </si>
  <si>
    <t>TC2486-1296</t>
  </si>
  <si>
    <t>TC2486-1297</t>
  </si>
  <si>
    <t>TC2486-1298</t>
  </si>
  <si>
    <t>TC2486-1299</t>
  </si>
  <si>
    <t>TC2486-1300</t>
  </si>
  <si>
    <t>TC2486-1301</t>
  </si>
  <si>
    <t>TC2486-1302</t>
  </si>
  <si>
    <t>TC2486-1303</t>
  </si>
  <si>
    <t>TC2486-1304</t>
  </si>
  <si>
    <t>TC2486-1305</t>
  </si>
  <si>
    <t>TC2486-1306</t>
  </si>
  <si>
    <t>TC2486-1307</t>
  </si>
  <si>
    <t>TC2486-1308</t>
  </si>
  <si>
    <t>TC2486-1309</t>
  </si>
  <si>
    <t>TC2486-1310</t>
  </si>
  <si>
    <t>TC2486-1311</t>
  </si>
  <si>
    <t>TC2486-1312</t>
  </si>
  <si>
    <t>TC2486-1313</t>
  </si>
  <si>
    <t>TC2486-1314</t>
  </si>
  <si>
    <t>TC2486-1315</t>
  </si>
  <si>
    <t>TC2486-1316</t>
  </si>
  <si>
    <t>TC2486-1317</t>
  </si>
  <si>
    <t>TC2486-1318</t>
  </si>
  <si>
    <t>TC2486-1319</t>
  </si>
  <si>
    <t>TC2486-1320</t>
  </si>
  <si>
    <t>TC2486-1321</t>
  </si>
  <si>
    <t>TC2486-1322</t>
  </si>
  <si>
    <t>TC2486-1323</t>
  </si>
  <si>
    <t>TC2486-1324</t>
  </si>
  <si>
    <t>TC2486-1325</t>
  </si>
  <si>
    <t>TC2486-1326</t>
  </si>
  <si>
    <t>TC2486-1327</t>
  </si>
  <si>
    <t>TC2486-1328</t>
  </si>
  <si>
    <t>TC2486-1329</t>
  </si>
  <si>
    <t>TC2486-1330</t>
  </si>
  <si>
    <t>TC2486-1331</t>
  </si>
  <si>
    <t>TC2486-1332</t>
  </si>
  <si>
    <t>TC2486-1333</t>
  </si>
  <si>
    <t>TC2486-1334</t>
  </si>
  <si>
    <t>TC2486-1335</t>
  </si>
  <si>
    <t>TC2486-1336</t>
  </si>
  <si>
    <t>TC2486-1337</t>
  </si>
  <si>
    <t>TC2486-1338</t>
  </si>
  <si>
    <t>TC2486-1339</t>
  </si>
  <si>
    <t>TC2486-1340</t>
  </si>
  <si>
    <t>TC2486-1341</t>
  </si>
  <si>
    <t>TC2486-1342</t>
  </si>
  <si>
    <t>TC2486-1343</t>
  </si>
  <si>
    <t>TC2486-1344</t>
  </si>
  <si>
    <t>TC2486-1345</t>
  </si>
  <si>
    <t>TC2486-1346</t>
  </si>
  <si>
    <t>TC2486-1347</t>
  </si>
  <si>
    <t>TC2486-1348</t>
  </si>
  <si>
    <t>TC2486-1349</t>
  </si>
  <si>
    <t>TC2486-1350</t>
  </si>
  <si>
    <t>TC2486-1351</t>
  </si>
  <si>
    <t>TC2486-1352</t>
  </si>
  <si>
    <t>TC2486-1353</t>
  </si>
  <si>
    <t>TC2486-1354</t>
  </si>
  <si>
    <t>TC2486-1355</t>
  </si>
  <si>
    <t>TC2486-1356</t>
  </si>
  <si>
    <t>TC2486-1357</t>
  </si>
  <si>
    <t>TC2486-1358</t>
  </si>
  <si>
    <t>TC2486-1359</t>
  </si>
  <si>
    <t>TC2486-1360</t>
  </si>
  <si>
    <t>TC2486-1361</t>
  </si>
  <si>
    <t>TC2486-1362</t>
  </si>
  <si>
    <t>TC2486-1363</t>
  </si>
  <si>
    <t>TC2486-1364</t>
  </si>
  <si>
    <t>TC2486-1365</t>
  </si>
  <si>
    <t>TC2486-1366</t>
  </si>
  <si>
    <t>TC2486-1367</t>
  </si>
  <si>
    <t>TC2486-1368</t>
  </si>
  <si>
    <t>TC2486-1369</t>
  </si>
  <si>
    <t>TC2486-1370</t>
  </si>
  <si>
    <t>TC2486-1371</t>
  </si>
  <si>
    <t>TC2486-1372</t>
  </si>
  <si>
    <t>TC2486-1373</t>
  </si>
  <si>
    <t>TC2486-1374</t>
  </si>
  <si>
    <t>TC2486-1375</t>
  </si>
  <si>
    <t>TC2486-1376</t>
  </si>
  <si>
    <t>TC2486-1377</t>
  </si>
  <si>
    <t>TC2486-1378</t>
  </si>
  <si>
    <t>TC2486-1379</t>
  </si>
  <si>
    <t>TC2486-1380</t>
  </si>
  <si>
    <t>TC2486-1381</t>
  </si>
  <si>
    <t>TC2486-1382</t>
  </si>
  <si>
    <t>TC2486-1383</t>
  </si>
  <si>
    <t>TC2486-1384</t>
  </si>
  <si>
    <t>TC2486-1385</t>
  </si>
  <si>
    <t>TC2486-1386</t>
  </si>
  <si>
    <t>TC2486-1387</t>
  </si>
  <si>
    <t>TC2486-1388</t>
  </si>
  <si>
    <t>TC2486-1389</t>
  </si>
  <si>
    <t>TC2486-1390</t>
  </si>
  <si>
    <t>TC2486-1391</t>
  </si>
  <si>
    <t>TC2486-1392</t>
  </si>
  <si>
    <t>TC2486-1393</t>
  </si>
  <si>
    <t>TC2486-1394</t>
  </si>
  <si>
    <t>TC2486-1395</t>
  </si>
  <si>
    <t>TC2486-1396</t>
  </si>
  <si>
    <t>TC2486-1397</t>
  </si>
  <si>
    <t>TC2486-1398</t>
  </si>
  <si>
    <t>TC2486-1399</t>
  </si>
  <si>
    <t>TC2486-1400</t>
  </si>
  <si>
    <t>TC2486-1401</t>
  </si>
  <si>
    <t>TC2486-1402</t>
  </si>
  <si>
    <t>TC2486-1403</t>
  </si>
  <si>
    <t>TC2486-1404</t>
  </si>
  <si>
    <t>TC2486-1405</t>
  </si>
  <si>
    <t>TC2486-1406</t>
  </si>
  <si>
    <t>TC2486-1407</t>
  </si>
  <si>
    <t>TC2486-1408</t>
  </si>
  <si>
    <t>TC2486-1409</t>
  </si>
  <si>
    <t>TC2486-1410</t>
  </si>
  <si>
    <t>TC2486-1411</t>
  </si>
  <si>
    <t>TC2486-1412</t>
  </si>
  <si>
    <t>TC2486-1413</t>
  </si>
  <si>
    <t>TC2486-1414</t>
  </si>
  <si>
    <t>TC2486-1415</t>
  </si>
  <si>
    <t>TC2486-1416</t>
  </si>
  <si>
    <t>TC2486-1417</t>
  </si>
  <si>
    <t>TC2486-1418</t>
  </si>
  <si>
    <t>TC2486-1419</t>
  </si>
  <si>
    <t>TC2486-1420</t>
  </si>
  <si>
    <t>TC2486-1421</t>
  </si>
  <si>
    <t>TC2486-1422</t>
  </si>
  <si>
    <t>TC2486-1423</t>
  </si>
  <si>
    <t>TC2486-1424</t>
  </si>
  <si>
    <t>TC2486-1425</t>
  </si>
  <si>
    <t>TC2486-1426</t>
  </si>
  <si>
    <t>TC2486-1427</t>
  </si>
  <si>
    <t>TC2486-1428</t>
  </si>
  <si>
    <t>TC2486-1429</t>
  </si>
  <si>
    <t>TC2486-1430</t>
  </si>
  <si>
    <t>TC2486-1431</t>
  </si>
  <si>
    <t>TC2486-1432</t>
  </si>
  <si>
    <t>TC2486-1433</t>
  </si>
  <si>
    <t>TC2486-1434</t>
  </si>
  <si>
    <t>TC2486-1435</t>
  </si>
  <si>
    <t>TC2486-1436</t>
  </si>
  <si>
    <t>TC2486-1437</t>
  </si>
  <si>
    <t>TC2486-1438</t>
  </si>
  <si>
    <t>TC2486-1439</t>
  </si>
  <si>
    <t>TC2486-1440</t>
  </si>
  <si>
    <t>TC2486-1441</t>
  </si>
  <si>
    <t>TC2486-1442</t>
  </si>
  <si>
    <t>TC2486-1443</t>
  </si>
  <si>
    <t>TC2486-1444</t>
  </si>
  <si>
    <t>TC2486-1445</t>
  </si>
  <si>
    <t>TC2486-1446</t>
  </si>
  <si>
    <t>TC2486-1447</t>
  </si>
  <si>
    <t>TC2486-1448</t>
  </si>
  <si>
    <t>TC2486-1449</t>
  </si>
  <si>
    <t>TC2486-1450</t>
  </si>
  <si>
    <t>TC2486-1451</t>
  </si>
  <si>
    <t>TC2486-1452</t>
  </si>
  <si>
    <t>TC2486-1453</t>
  </si>
  <si>
    <t>TC2486-1454</t>
  </si>
  <si>
    <t>TC2486-1455</t>
  </si>
  <si>
    <t>TC2486-1456</t>
  </si>
  <si>
    <t>TC2486-1457</t>
  </si>
  <si>
    <t>TC2486-1458</t>
  </si>
  <si>
    <t>TC2486-1459</t>
  </si>
  <si>
    <t>TC2486-1460</t>
  </si>
  <si>
    <t>TC2486-1461</t>
  </si>
  <si>
    <t>TC2486-1462</t>
  </si>
  <si>
    <t>TC2486-1463</t>
  </si>
  <si>
    <t>TC2486-1464</t>
  </si>
  <si>
    <t>TC2486-1465</t>
  </si>
  <si>
    <t>TC2486-1466</t>
  </si>
  <si>
    <t>TC2486-1467</t>
  </si>
  <si>
    <t>TC2486-1468</t>
  </si>
  <si>
    <t>TC2486-1469</t>
  </si>
  <si>
    <t>TC2486-1470</t>
  </si>
  <si>
    <t>TC2486-1471</t>
  </si>
  <si>
    <t>TC2486-1472</t>
  </si>
  <si>
    <t>TC2486-1473</t>
  </si>
  <si>
    <t>TC2486-1474</t>
  </si>
  <si>
    <t>TC2486-1475</t>
  </si>
  <si>
    <t>TC2486-1476</t>
  </si>
  <si>
    <t>TC2486-1477</t>
  </si>
  <si>
    <t>TC2486-1478</t>
  </si>
  <si>
    <t>TC2486-1479</t>
  </si>
  <si>
    <t>TC2486-1480</t>
  </si>
  <si>
    <t>TC2486-1481</t>
  </si>
  <si>
    <t>TC2486-1482</t>
  </si>
  <si>
    <t>TC2486-1483</t>
  </si>
  <si>
    <t>TC2486-1484</t>
  </si>
  <si>
    <t>TC2486-1485</t>
  </si>
  <si>
    <t>TC2486-1486</t>
  </si>
  <si>
    <t>TC2486-1487</t>
  </si>
  <si>
    <t>TC2486-1488</t>
  </si>
  <si>
    <t>TC2486-1489</t>
  </si>
  <si>
    <t>TC2486-1490</t>
  </si>
  <si>
    <t>TC2486-1491</t>
  </si>
  <si>
    <t>TC2486-1492</t>
  </si>
  <si>
    <t>TC2486-1493</t>
  </si>
  <si>
    <t>TC2486-1494</t>
  </si>
  <si>
    <t>TC2486-1495</t>
  </si>
  <si>
    <t>TC2486-1496</t>
  </si>
  <si>
    <t>TC2486-1497</t>
  </si>
  <si>
    <t>TC2486-1498</t>
  </si>
  <si>
    <t>TC2486-1499</t>
  </si>
  <si>
    <t>TC2486-1500</t>
  </si>
  <si>
    <t>TC2486-1501</t>
  </si>
  <si>
    <t>TC2486-1502</t>
  </si>
  <si>
    <t>TC2486-1503</t>
  </si>
  <si>
    <t>TC2486-1504</t>
  </si>
  <si>
    <t>TC2486-1505</t>
  </si>
  <si>
    <t>TC2486-1506</t>
  </si>
  <si>
    <t>TC2486-1507</t>
  </si>
  <si>
    <t>TC2486-1508</t>
  </si>
  <si>
    <t>TC2486-1509</t>
  </si>
  <si>
    <t>TC2486-1510</t>
  </si>
  <si>
    <t>TC2486-1511</t>
  </si>
  <si>
    <t>TC2486-1512</t>
  </si>
  <si>
    <t>TC2486-1513</t>
  </si>
  <si>
    <t>TC2486-1514</t>
  </si>
  <si>
    <t>TC2486-1515</t>
  </si>
  <si>
    <t>TC2486-1516</t>
  </si>
  <si>
    <t>TC2486-1517</t>
  </si>
  <si>
    <t>TC2486-1518</t>
  </si>
  <si>
    <t>TC2486-1519</t>
  </si>
  <si>
    <t>TC2486-1520</t>
  </si>
  <si>
    <t>TC2486-1521</t>
  </si>
  <si>
    <t>TC2486-1522</t>
  </si>
  <si>
    <t>TC2486-1523</t>
  </si>
  <si>
    <t>TC2486-1524</t>
  </si>
  <si>
    <t>TC2486-1525</t>
  </si>
  <si>
    <t>TC2486-1526</t>
  </si>
  <si>
    <t>TC2486-1527</t>
  </si>
  <si>
    <t>TC2486-1528</t>
  </si>
  <si>
    <t>TC2486-1529</t>
  </si>
  <si>
    <t>TC2486-1530</t>
  </si>
  <si>
    <t>TC2486-1531</t>
  </si>
  <si>
    <t>TC2486-1532</t>
  </si>
  <si>
    <t>TC2486-1533</t>
  </si>
  <si>
    <t>TC2486-1534</t>
  </si>
  <si>
    <t>TC2486-1535</t>
  </si>
  <si>
    <t>TC2486-1536</t>
  </si>
  <si>
    <t>TC2486-1537</t>
  </si>
  <si>
    <t>TC2486-1538</t>
  </si>
  <si>
    <t>TC2486-1539</t>
  </si>
  <si>
    <t>TC2486-1540</t>
  </si>
  <si>
    <t>TC2486-1541</t>
  </si>
  <si>
    <t>TC2486-1542</t>
  </si>
  <si>
    <t>TC2486-1543</t>
  </si>
  <si>
    <t>TC2486-1544</t>
  </si>
  <si>
    <t>TC2486-1545</t>
  </si>
  <si>
    <t>TC2486-1546</t>
  </si>
  <si>
    <t>TC2486-1547</t>
  </si>
  <si>
    <t>TC2486-1548</t>
  </si>
  <si>
    <t>TC2486-1549</t>
  </si>
  <si>
    <t>TC2486-1550</t>
  </si>
  <si>
    <t>TC2486-1551</t>
  </si>
  <si>
    <t>TC2486-1552</t>
  </si>
  <si>
    <t>TC2486-1553</t>
  </si>
  <si>
    <t>TC2486-1554</t>
  </si>
  <si>
    <t>TC2486-1555</t>
  </si>
  <si>
    <t>TC2486-1556</t>
  </si>
  <si>
    <t>TC2486-1557</t>
  </si>
  <si>
    <t>TC2486-1558</t>
  </si>
  <si>
    <t>TC2486-1559</t>
  </si>
  <si>
    <t>TC2486-1560</t>
  </si>
  <si>
    <t>TC2486-1561</t>
  </si>
  <si>
    <t>TC2486-1562</t>
  </si>
  <si>
    <t>TC2486-1563</t>
  </si>
  <si>
    <t>TC2486-1564</t>
  </si>
  <si>
    <t>TC2486-1565</t>
  </si>
  <si>
    <t>TC2486-1566</t>
  </si>
  <si>
    <t>TC2486-1567</t>
  </si>
  <si>
    <t>TC2486-1568</t>
  </si>
  <si>
    <t>TC2486-1569</t>
  </si>
  <si>
    <t>TC2486-1570</t>
  </si>
  <si>
    <t>TC2486-1571</t>
  </si>
  <si>
    <t>TC2486-1572</t>
  </si>
  <si>
    <t>TC2486-1573</t>
  </si>
  <si>
    <t>TC2486-1574</t>
  </si>
  <si>
    <t>TC2486-1575</t>
  </si>
  <si>
    <t>TC2486-1576</t>
  </si>
  <si>
    <t>TC2486-1577</t>
  </si>
  <si>
    <t>TC2486-1578</t>
  </si>
  <si>
    <t>TC2486-1579</t>
  </si>
  <si>
    <t>TC2486-1580</t>
  </si>
  <si>
    <t>TC2486-1581</t>
  </si>
  <si>
    <t>TC2486-1582</t>
  </si>
  <si>
    <t>TC2486-1583</t>
  </si>
  <si>
    <t>TC2486-1584</t>
  </si>
  <si>
    <t>TC2486-1585</t>
  </si>
  <si>
    <t>TC2486-1586</t>
  </si>
  <si>
    <t>TC2486-1587</t>
  </si>
  <si>
    <t>TC2486-1588</t>
  </si>
  <si>
    <t>TC2486-1589</t>
  </si>
  <si>
    <t>TC2486-1590</t>
  </si>
  <si>
    <t>TC2486-1591</t>
  </si>
  <si>
    <t>TC2486-1592</t>
  </si>
  <si>
    <t>TC2486-1593</t>
  </si>
  <si>
    <t>TC2486-1594</t>
  </si>
  <si>
    <t>TC2486-1595</t>
  </si>
  <si>
    <t>TC2486-1596</t>
  </si>
  <si>
    <t>TC2486-1597</t>
  </si>
  <si>
    <t>TC2486-1598</t>
  </si>
  <si>
    <t>TC2486-1599</t>
  </si>
  <si>
    <t>TC2486-1600</t>
  </si>
  <si>
    <t>TC2486-1601</t>
  </si>
  <si>
    <t>TC2486-1602</t>
  </si>
  <si>
    <t>TC2486-1603</t>
  </si>
  <si>
    <t>TC2486-1604</t>
  </si>
  <si>
    <t>TC2486-1605</t>
  </si>
  <si>
    <t>TC2486-1606</t>
  </si>
  <si>
    <t>TC2486-1607</t>
  </si>
  <si>
    <t>TC2486-1608</t>
  </si>
  <si>
    <t>TC2486-1609</t>
  </si>
  <si>
    <t>TC2486-1610</t>
  </si>
  <si>
    <t>TC2486-1611</t>
  </si>
  <si>
    <t>TC2486-1612</t>
  </si>
  <si>
    <t>TC2486-1613</t>
  </si>
  <si>
    <t>TC2486-1614</t>
  </si>
  <si>
    <t>TC2486-1615</t>
  </si>
  <si>
    <t>TC2486-1616</t>
  </si>
  <si>
    <t>TC2486-1617</t>
  </si>
  <si>
    <t>TC2486-1618</t>
  </si>
  <si>
    <t>TC2486-1619</t>
  </si>
  <si>
    <t>TC2486-1620</t>
  </si>
  <si>
    <t>TC2486-1621</t>
  </si>
  <si>
    <t>TC2486-1622</t>
  </si>
  <si>
    <t>TC2486-1623</t>
  </si>
  <si>
    <t>TC2486-1624</t>
  </si>
  <si>
    <t>TC2486-1625</t>
  </si>
  <si>
    <t>TC2486-1626</t>
  </si>
  <si>
    <t>TC2486-1627</t>
  </si>
  <si>
    <t>TC2486-1628</t>
  </si>
  <si>
    <t>TC2486-1629</t>
  </si>
  <si>
    <t>TC2486-1630</t>
  </si>
  <si>
    <t>TC2486-1631</t>
  </si>
  <si>
    <t>TC2486-1632</t>
  </si>
  <si>
    <t>TC2486-1633</t>
  </si>
  <si>
    <t>TC2486-1634</t>
  </si>
  <si>
    <t>TC2486-1635</t>
  </si>
  <si>
    <t>TC2486-1636</t>
  </si>
  <si>
    <t>TC2486-1637</t>
  </si>
  <si>
    <t>TC2486-1638</t>
  </si>
  <si>
    <t>TC2486-1639</t>
  </si>
  <si>
    <t>TC2486-1640</t>
  </si>
  <si>
    <t>TC2486-1641</t>
  </si>
  <si>
    <t>TC2486-1642</t>
  </si>
  <si>
    <t>TC2486-1643</t>
  </si>
  <si>
    <t>TC2486-1644</t>
  </si>
  <si>
    <t>TC2486-1645</t>
  </si>
  <si>
    <t>TC2486-1646</t>
  </si>
  <si>
    <t>TC2486-1647</t>
  </si>
  <si>
    <t>TC2486-1648</t>
  </si>
  <si>
    <t>TC2486-1649</t>
  </si>
  <si>
    <t>TC2486-1650</t>
  </si>
  <si>
    <t>TC2486-1651</t>
  </si>
  <si>
    <t>TC2486-1652</t>
  </si>
  <si>
    <t>TC2486-1653</t>
  </si>
  <si>
    <t>TC2486-1654</t>
  </si>
  <si>
    <t>TC2486-1655</t>
  </si>
  <si>
    <t>TC2486-1656</t>
  </si>
  <si>
    <t>TC2486-1657</t>
  </si>
  <si>
    <t>TC2486-1658</t>
  </si>
  <si>
    <t>TC2486-1659</t>
  </si>
  <si>
    <t>TC2486-1660</t>
  </si>
  <si>
    <t>TC2486-1661</t>
  </si>
  <si>
    <t>TC2486-1662</t>
  </si>
  <si>
    <t>TC2486-1663</t>
  </si>
  <si>
    <t>TC2486-1664</t>
  </si>
  <si>
    <t>TC2486-1665</t>
  </si>
  <si>
    <t>TC2486-1666</t>
  </si>
  <si>
    <t>TC2486-1667</t>
  </si>
  <si>
    <t>TC2486-1668</t>
  </si>
  <si>
    <t>TC2486-1669</t>
  </si>
  <si>
    <t>TC2486-1670</t>
  </si>
  <si>
    <t>TC2486-1671</t>
  </si>
  <si>
    <t>TC2486-1672</t>
  </si>
  <si>
    <t>TC2486-1673</t>
  </si>
  <si>
    <t>TC2486-1674</t>
  </si>
  <si>
    <t>TC2486-1675</t>
  </si>
  <si>
    <t>TC2486-1676</t>
  </si>
  <si>
    <t>TC2486-1677</t>
  </si>
  <si>
    <t>TC2486-1678</t>
  </si>
  <si>
    <t>TC2486-1679</t>
  </si>
  <si>
    <t>TC2486-1680</t>
  </si>
  <si>
    <t>TC2486-1681</t>
  </si>
  <si>
    <t>TC2486-1682</t>
  </si>
  <si>
    <t>TC2486-1683</t>
  </si>
  <si>
    <t>TC2486-1684</t>
  </si>
  <si>
    <t>TC2486-1685</t>
  </si>
  <si>
    <t>TC2486-1686</t>
  </si>
  <si>
    <t>TC2486-1687</t>
  </si>
  <si>
    <t>TC2486-1688</t>
  </si>
  <si>
    <t>TC2486-1689</t>
  </si>
  <si>
    <t>TC2486-1690</t>
  </si>
  <si>
    <t>TC2486-1691</t>
  </si>
  <si>
    <t>TC2486-1692</t>
  </si>
  <si>
    <t>TC2486-1693</t>
  </si>
  <si>
    <t>TC2486-1694</t>
  </si>
  <si>
    <t>TC2486-1695</t>
  </si>
  <si>
    <t>TC2486-1696</t>
  </si>
  <si>
    <t>TC2486-1697</t>
  </si>
  <si>
    <t>TC2486-1698</t>
  </si>
  <si>
    <t>TC2486-1699</t>
  </si>
  <si>
    <t>TC2486-1700</t>
  </si>
  <si>
    <t>TC2486-1701</t>
  </si>
  <si>
    <t>TC2486-1702</t>
  </si>
  <si>
    <t>TC2486-1703</t>
  </si>
  <si>
    <t>TC2486-1704</t>
  </si>
  <si>
    <t>TC2486-1705</t>
  </si>
  <si>
    <t>TC2486-1706</t>
  </si>
  <si>
    <t>TC2486-1707</t>
  </si>
  <si>
    <t>TC2486-1708</t>
  </si>
  <si>
    <t>TC2486-1709</t>
  </si>
  <si>
    <t>TC2486-1710</t>
  </si>
  <si>
    <t>TC2486-1711</t>
  </si>
  <si>
    <t>TC2486-1712</t>
  </si>
  <si>
    <t>TC2486-1713</t>
  </si>
  <si>
    <t>TC2486-1714</t>
  </si>
  <si>
    <t>TC2486-1715</t>
  </si>
  <si>
    <t>TC2486-1716</t>
  </si>
  <si>
    <t>TC2486-1717</t>
  </si>
  <si>
    <t>TC2486-1718</t>
  </si>
  <si>
    <t>TC2486-1719</t>
  </si>
  <si>
    <t>TC2486-1720</t>
  </si>
  <si>
    <t>TC2486-1721</t>
  </si>
  <si>
    <t>TC2486-1722</t>
  </si>
  <si>
    <t>TC2486-1723</t>
  </si>
  <si>
    <t>TC2486-1724</t>
  </si>
  <si>
    <t>TC2486-1725</t>
  </si>
  <si>
    <t>TC2486-1726</t>
  </si>
  <si>
    <t>TC2486-1727</t>
  </si>
  <si>
    <t>TC2486-1728</t>
  </si>
  <si>
    <t>TC2486-1729</t>
  </si>
  <si>
    <t>TC2486-1730</t>
  </si>
  <si>
    <t>TC2486-1731</t>
  </si>
  <si>
    <t>TC2486-1732</t>
  </si>
  <si>
    <t>TC2486-1733</t>
  </si>
  <si>
    <t>TC2486-1734</t>
  </si>
  <si>
    <t>TC2486-1735</t>
  </si>
  <si>
    <t>TC2486-1736</t>
  </si>
  <si>
    <t>TC2486-1737</t>
  </si>
  <si>
    <t>TC2486-1738</t>
  </si>
  <si>
    <t>TC2486-1739</t>
  </si>
  <si>
    <t>TC2486-1740</t>
  </si>
  <si>
    <t>TC2486-1741</t>
  </si>
  <si>
    <t>TC2486-1742</t>
  </si>
  <si>
    <t>TC2486-1743</t>
  </si>
  <si>
    <t>TC2486-1744</t>
  </si>
  <si>
    <t>TC2486-1745</t>
  </si>
  <si>
    <t>TC2486-1746</t>
  </si>
  <si>
    <t>TC2486-1747</t>
  </si>
  <si>
    <t>TC2486-1748</t>
  </si>
  <si>
    <t>TC2486-1749</t>
  </si>
  <si>
    <t>TC2486-1750</t>
  </si>
  <si>
    <t>TC2486-1751</t>
  </si>
  <si>
    <t>TC2486-1752</t>
  </si>
  <si>
    <t>TC2486-1753</t>
  </si>
  <si>
    <t>TC2486-1754</t>
  </si>
  <si>
    <t>TC2486-1755</t>
  </si>
  <si>
    <t>TC2486-1756</t>
  </si>
  <si>
    <t>TC2486-1757</t>
  </si>
  <si>
    <t>TC2486-1758</t>
  </si>
  <si>
    <t>TC2486-1759</t>
  </si>
  <si>
    <t>TC2486-1760</t>
  </si>
  <si>
    <t>TC2486-1761</t>
  </si>
  <si>
    <t>TC2486-1762</t>
  </si>
  <si>
    <t>TC2486-1763</t>
  </si>
  <si>
    <t>TC2486-1764</t>
  </si>
  <si>
    <t>TC2486-1765</t>
  </si>
  <si>
    <t>TC2486-1766</t>
  </si>
  <si>
    <t>TC2486-1767</t>
  </si>
  <si>
    <t>TC2486-1768</t>
  </si>
  <si>
    <t>GCTCATGA-CGTCTAAT</t>
  </si>
  <si>
    <t>GCTCATGA-TCTCTCCG</t>
  </si>
  <si>
    <t>GCTCATGA-TCGACTAG</t>
  </si>
  <si>
    <t>GCTCATGA-TTCTAGCT</t>
  </si>
  <si>
    <t>GCTCATGA-CCTAGAGT</t>
  </si>
  <si>
    <t>GCTCATGA-CTATTAAG</t>
  </si>
  <si>
    <t>GCTCATGA-AAGGCTAT</t>
  </si>
  <si>
    <t>GCTCATGA-GAGCCTTA</t>
  </si>
  <si>
    <t>GCTCATGA-TTATGCGA</t>
  </si>
  <si>
    <t>ATCTCAGG-CGTCTAAT</t>
  </si>
  <si>
    <t>ATCTCAGG-TCTCTCCG</t>
  </si>
  <si>
    <t>ATCTCAGG-TCGACTAG</t>
  </si>
  <si>
    <t>ATCTCAGG-TTCTAGCT</t>
  </si>
  <si>
    <t>ATCTCAGG-CCTAGAGT</t>
  </si>
  <si>
    <t>ATCTCAGG-CTATTAAG</t>
  </si>
  <si>
    <t>ATCTCAGG-AAGGCTAT</t>
  </si>
  <si>
    <t>ATCTCAGG-GAGCCTTA</t>
  </si>
  <si>
    <t>ATCTCAGG-TTATGCGA</t>
  </si>
  <si>
    <t>ACTCGCTA-CGTCTAAT</t>
  </si>
  <si>
    <t>ACTCGCTA-TCTCTCCG</t>
  </si>
  <si>
    <t>ACTCGCTA-TCGACTAG</t>
  </si>
  <si>
    <t>ACTCGCTA-TTCTAGCT</t>
  </si>
  <si>
    <t>ACTCGCTA-CCTAGAGT</t>
  </si>
  <si>
    <t>ACTCGCTA-CTATTAAG</t>
  </si>
  <si>
    <t>ACTCGCTA-AAGGCTAT</t>
  </si>
  <si>
    <t>ACTCGCTA-GAGCCTTA</t>
  </si>
  <si>
    <t>ACTCGCTA-TTATGCGA</t>
  </si>
  <si>
    <t>GGAGCTAC-CGTCTAAT</t>
  </si>
  <si>
    <t>GGAGCTAC-TCTCTCCG</t>
  </si>
  <si>
    <t>GGAGCTAC-TCGACTAG</t>
  </si>
  <si>
    <t>GGAGCTAC-TTCTAGCT</t>
  </si>
  <si>
    <t>GGAGCTAC-CCTAGAGT</t>
  </si>
  <si>
    <t>GGAGCTAC-CTATTAAG</t>
  </si>
  <si>
    <t>GGAGCTAC-AAGGCTAT</t>
  </si>
  <si>
    <t>GGAGCTAC-GAGCCTTA</t>
  </si>
  <si>
    <t>GGAGCTAC-TTATGCGA</t>
  </si>
  <si>
    <t>GCGTAGTA-CGTCTAAT</t>
  </si>
  <si>
    <t>GCGTAGTA-TCTCTCCG</t>
  </si>
  <si>
    <t>GCGTAGTA-TCGACTAG</t>
  </si>
  <si>
    <t>GCGTAGTA-TTCTAGCT</t>
  </si>
  <si>
    <t>GCGTAGTA-CCTAGAGT</t>
  </si>
  <si>
    <t>GCGTAGTA-CTATTAAG</t>
  </si>
  <si>
    <t>GCGTAGTA-AAGGCTAT</t>
  </si>
  <si>
    <t>GCGTAGTA-GAGCCTTA</t>
  </si>
  <si>
    <t>GCGTAGTA-TTATGCGA</t>
  </si>
  <si>
    <t>CGGAGCCT-CGTCTAAT</t>
  </si>
  <si>
    <t>CGGAGCCT-TCTCTCCG</t>
  </si>
  <si>
    <t>CGGAGCCT-TCGACTAG</t>
  </si>
  <si>
    <t>CGGAGCCT-TTCTAGCT</t>
  </si>
  <si>
    <t>CGGAGCCT-CCTAGAGT</t>
  </si>
  <si>
    <t>CGGAGCCT-CTATTAAG</t>
  </si>
  <si>
    <t>CGGAGCCT-AAGGCTAT</t>
  </si>
  <si>
    <t>CGGAGCCT-GAGCCTTA</t>
  </si>
  <si>
    <t>CGGAGCCT-TTATGCGA</t>
  </si>
  <si>
    <t>TACGCTGC-CGTCTAAT</t>
  </si>
  <si>
    <t>TACGCTGC-TCTCTCCG</t>
  </si>
  <si>
    <t>TACGCTGC-TCGACTAG</t>
  </si>
  <si>
    <t>TACGCTGC-TTCTAGCT</t>
  </si>
  <si>
    <t>TACGCTGC-CCTAGAGT</t>
  </si>
  <si>
    <t>TACGCTGC-CTATTAAG</t>
  </si>
  <si>
    <t>TACGCTGC-AAGGCTAT</t>
  </si>
  <si>
    <t>TACGCTGC-GAGCCTTA</t>
  </si>
  <si>
    <t>TACGCTGC-TTATGCGA</t>
  </si>
  <si>
    <t>ATGCGCAG-CGTCTAAT</t>
  </si>
  <si>
    <t>ATGCGCAG-TCTCTCCG</t>
  </si>
  <si>
    <t>ATGCGCAG-TCGACTAG</t>
  </si>
  <si>
    <t>ATGCGCAG-TTCTAGCT</t>
  </si>
  <si>
    <t>ATGCGCAG-CCTAGAGT</t>
  </si>
  <si>
    <t>ATGCGCAG-CTATTAAG</t>
  </si>
  <si>
    <t>ATGCGCAG-AAGGCTAT</t>
  </si>
  <si>
    <t>ATGCGCAG-GAGCCTTA</t>
  </si>
  <si>
    <t>ATGCGCAG-TTATGCGA</t>
  </si>
  <si>
    <t>TAGCGCTC-CGTCTAAT</t>
  </si>
  <si>
    <t>TAGCGCTC-TCTCTCCG</t>
  </si>
  <si>
    <t>TAGCGCTC-TCGACTAG</t>
  </si>
  <si>
    <t>TAGCGCTC-TTCTAGCT</t>
  </si>
  <si>
    <t>TAGCGCTC-CCTAGAGT</t>
  </si>
  <si>
    <t>TAGCGCTC-CTATTAAG</t>
  </si>
  <si>
    <t>TAGCGCTC-AAGGCTAT</t>
  </si>
  <si>
    <t>TAGCGCTC-GAGCCTTA</t>
  </si>
  <si>
    <t>TAGCGCTC-TTATGCGA</t>
  </si>
  <si>
    <t>ACTGAGCG-CGTCTAAT</t>
  </si>
  <si>
    <t>ACTGAGCG-TCTCTCCG</t>
  </si>
  <si>
    <t>ACTGAGCG-TCGACTAG</t>
  </si>
  <si>
    <t>ACTGAGCG-TTCTAGCT</t>
  </si>
  <si>
    <t>ACTGAGCG-CCTAGAGT</t>
  </si>
  <si>
    <t>ACTGAGCG-CTATTAAG</t>
  </si>
  <si>
    <t>ACTGAGCG-AAGGCTAT</t>
  </si>
  <si>
    <t>ACTGAGCG-GAGCCTTA</t>
  </si>
  <si>
    <t>ACTGAGCG-TTATGCGA</t>
  </si>
  <si>
    <t>CCTAAGAC-CGTCTAAT</t>
  </si>
  <si>
    <t>CCTAAGAC-TCTCTCCG</t>
  </si>
  <si>
    <t>CCTAAGAC-TCGACTAG</t>
  </si>
  <si>
    <t>CCTAAGAC-TTCTAGCT</t>
  </si>
  <si>
    <t>CCTAAGAC-CCTAGAGT</t>
  </si>
  <si>
    <t>CCTAAGAC-CTATTAAG</t>
  </si>
  <si>
    <t>CCTAAGAC-AAGGCTAT</t>
  </si>
  <si>
    <t>CCTAAGAC-GAGCCTTA</t>
  </si>
  <si>
    <t>CCTAAGAC-TTATGCGA</t>
  </si>
  <si>
    <t>CGATCAGT-CGTCTAAT</t>
  </si>
  <si>
    <t>CGATCAGT-TCTCTCCG</t>
  </si>
  <si>
    <t>CGATCAGT-TCGACTAG</t>
  </si>
  <si>
    <t>CGATCAGT-TTCTAGCT</t>
  </si>
  <si>
    <t>CGATCAGT-CCTAGAGT</t>
  </si>
  <si>
    <t>CGATCAGT-CTATTAAG</t>
  </si>
  <si>
    <t>CGATCAGT-AAGGCTAT</t>
  </si>
  <si>
    <t>CGATCAGT-GAGCCTTA</t>
  </si>
  <si>
    <t>CGATCAGT-TTATGCGA</t>
  </si>
  <si>
    <t>TGCAGCTA-CGTCTAAT</t>
  </si>
  <si>
    <t>TGCAGCTA-TCTCTCCG</t>
  </si>
  <si>
    <t>TGCAGCTA-TCGACTAG</t>
  </si>
  <si>
    <t>TGCAGCTA-TTCTAGCT</t>
  </si>
  <si>
    <t>TGCAGCTA-CCTAGAGT</t>
  </si>
  <si>
    <t>TGCAGCTA-CTATTAAG</t>
  </si>
  <si>
    <t>TGCAGCTA-AAGGCTAT</t>
  </si>
  <si>
    <t>TGCAGCTA-GAGCCTTA</t>
  </si>
  <si>
    <t>TGCAGCTA-TTATGCGA</t>
  </si>
  <si>
    <t>TCGACGTC-CGTCTAAT</t>
  </si>
  <si>
    <t>TCGACGTC-TCTCTCCG</t>
  </si>
  <si>
    <t>TCGACGTC-TCGACTAG</t>
  </si>
  <si>
    <t>TCGACGTC-TTCTAGCT</t>
  </si>
  <si>
    <t>TCGACGTC-CCTAGAGT</t>
  </si>
  <si>
    <t>TCGACGTC-CTATTAAG</t>
  </si>
  <si>
    <t>TCGACGTC-AAGGCTAT</t>
  </si>
  <si>
    <t>TCGACGTC-GAGCCTTA</t>
  </si>
  <si>
    <t>TCGACGTC-TTATGCGA</t>
  </si>
  <si>
    <t>TAAGGCGA-CGTCTAAT</t>
  </si>
  <si>
    <t>TAAGGCGA-TCTCTCCG</t>
  </si>
  <si>
    <t>TAAGGCGA-TCGACTAG</t>
  </si>
  <si>
    <t>TAAGGCGA-TTCTAGCT</t>
  </si>
  <si>
    <t>TAAGGCGA-CCTAGAGT</t>
  </si>
  <si>
    <t>TAAGGCGA-CTATTAAG</t>
  </si>
  <si>
    <t>TAAGGCGA-AAGGCTAT</t>
  </si>
  <si>
    <t>TAAGGCGA-GAGCCTTA</t>
  </si>
  <si>
    <t>TAAGGCGA-TTATGCGA</t>
  </si>
  <si>
    <t>CGTACTAG-CGTCTAAT</t>
  </si>
  <si>
    <t>CGTACTAG-TCTCTCCG</t>
  </si>
  <si>
    <t>CGTACTAG-TCGACTAG</t>
  </si>
  <si>
    <t>CGTACTAG-TTCTAGCT</t>
  </si>
  <si>
    <t>CGTACTAG-CCTAGAGT</t>
  </si>
  <si>
    <t>CGTACTAG-CTATTAAG</t>
  </si>
  <si>
    <t>CGTACTAG-AAGGCTAT</t>
  </si>
  <si>
    <t>CGTACTAG-GAGCCTTA</t>
  </si>
  <si>
    <t>CGTACTAG-TTATGCGA</t>
  </si>
  <si>
    <t>AGGCAGAA-CGTCTAAT</t>
  </si>
  <si>
    <t>AGGCAGAA-TCTCTCCG</t>
  </si>
  <si>
    <t>AGGCAGAA-TCGACTAG</t>
  </si>
  <si>
    <t>AGGCAGAA-TTCTAGCT</t>
  </si>
  <si>
    <t>AGGCAGAA-CCTAGAGT</t>
  </si>
  <si>
    <t>AGGCAGAA-CTATTAAG</t>
  </si>
  <si>
    <t>AGGCAGAA-AAGGCTAT</t>
  </si>
  <si>
    <t>AGGCAGAA-GAGCCTTA</t>
  </si>
  <si>
    <t>AGGCAGAA-TTATGCGA</t>
  </si>
  <si>
    <t>TCCTGAGC-CGTCTAAT</t>
  </si>
  <si>
    <t>TCCTGAGC-TCTCTCCG</t>
  </si>
  <si>
    <t>TCCTGAGC-TCGACTAG</t>
  </si>
  <si>
    <t>TCCTGAGC-TTCTAGCT</t>
  </si>
  <si>
    <t>TCCTGAGC-CCTAGAGT</t>
  </si>
  <si>
    <t>TCCTGAGC-CTATTAAG</t>
  </si>
  <si>
    <t>TCCTGAGC-AAGGCTAT</t>
  </si>
  <si>
    <t>TCCTGAGC-GAGCCTTA</t>
  </si>
  <si>
    <t>TCCTGAGC-TTATGCGA</t>
  </si>
  <si>
    <t>GGACTCCT-CGTCTAAT</t>
  </si>
  <si>
    <t>GGACTCCT-TCTCTCCG</t>
  </si>
  <si>
    <t>GGACTCCT-TCGACTAG</t>
  </si>
  <si>
    <t>GGACTCCT-TTCTAGCT</t>
  </si>
  <si>
    <t>GGACTCCT-CCTAGAGT</t>
  </si>
  <si>
    <t>GGACTCCT-CTATTAAG</t>
  </si>
  <si>
    <t>GGACTCCT-AAGGCTAT</t>
  </si>
  <si>
    <t>GGACTCCT-GAGCCTTA</t>
  </si>
  <si>
    <t>GGACTCCT-TTATGCGA</t>
  </si>
  <si>
    <t>TAGGCATG-CGTCTAAT</t>
  </si>
  <si>
    <t>TAGGCATG-TCTCTCCG</t>
  </si>
  <si>
    <t>TAGGCATG-TCGACTAG</t>
  </si>
  <si>
    <t>TAGGCATG-TTCTAGCT</t>
  </si>
  <si>
    <t>TAGGCATG-CCTAGAGT</t>
  </si>
  <si>
    <t>TAGGCATG-CTATTAAG</t>
  </si>
  <si>
    <t>TAGGCATG-AAGGCTAT</t>
  </si>
  <si>
    <t>TAGGCATG-GAGCCTTA</t>
  </si>
  <si>
    <t>TAGGCATG-TTATGCGA</t>
  </si>
  <si>
    <t>CTCTCTAC-CGTCTAAT</t>
  </si>
  <si>
    <t>CTCTCTAC-TCTCTCCG</t>
  </si>
  <si>
    <t>CTCTCTAC-TCGACTAG</t>
  </si>
  <si>
    <t>CTCTCTAC-TTCTAGCT</t>
  </si>
  <si>
    <t>CTCTCTAC-CCTAGAGT</t>
  </si>
  <si>
    <t>CTCTCTAC-CTATTAAG</t>
  </si>
  <si>
    <t>CTCTCTAC-AAGGCTAT</t>
  </si>
  <si>
    <t>CTCTCTAC-GAGCCTTA</t>
  </si>
  <si>
    <t>CTCTCTAC-TTATGCGA</t>
  </si>
  <si>
    <t>CGAGGCTG-CGTCTAAT</t>
  </si>
  <si>
    <t>CGAGGCTG-TCTCTCCG</t>
  </si>
  <si>
    <t>CGAGGCTG-TCGACTAG</t>
  </si>
  <si>
    <t>CGAGGCTG-TTCTAGCT</t>
  </si>
  <si>
    <t>CGAGGCTG-CCTAGAGT</t>
  </si>
  <si>
    <t>CGAGGCTG-CTATTAAG</t>
  </si>
  <si>
    <t>CGAGGCTG-AAGGCTAT</t>
  </si>
  <si>
    <t>CGAGGCTG-GAGCCTTA</t>
  </si>
  <si>
    <t>CGAGGCTG-TTATGCGA</t>
  </si>
  <si>
    <t>AAGAGGCA-CGTCTAAT</t>
  </si>
  <si>
    <t>AAGAGGCA-TCTCTCCG</t>
  </si>
  <si>
    <t>AAGAGGCA-TCGACTAG</t>
  </si>
  <si>
    <t>AAGAGGCA-TTCTAGCT</t>
  </si>
  <si>
    <t>AAGAGGCA-CCTAGAGT</t>
  </si>
  <si>
    <t>AAGAGGCA-CTATTAAG</t>
  </si>
  <si>
    <t>AAGAGGCA-AAGGCTAT</t>
  </si>
  <si>
    <t>AAGAGGCA-GAGCCTTA</t>
  </si>
  <si>
    <t>AAGAGGCA-TTATGCGA</t>
  </si>
  <si>
    <t>GTAGAGGA-CGTCTAAT</t>
  </si>
  <si>
    <t>GTAGAGGA-TCTCTCCG</t>
  </si>
  <si>
    <t>GTAGAGGA-TCGACTAG</t>
  </si>
  <si>
    <t>GTAGAGGA-TTCTAGCT</t>
  </si>
  <si>
    <t>GTAGAGGA-CCTAGAGT</t>
  </si>
  <si>
    <t>GTAGAGGA-CTATTAAG</t>
  </si>
  <si>
    <t>GTAGAGGA-AAGGCTAT</t>
  </si>
  <si>
    <t>GTAGAGGA-GAGCCTTA</t>
  </si>
  <si>
    <t>GTAGAGGA-TTATGCGA</t>
  </si>
  <si>
    <t>ACTCGCTA-CTCTCTAT</t>
  </si>
  <si>
    <t>ACTCGCTA-TATCCTCT</t>
  </si>
  <si>
    <t>ACTCGCTA-GTAAGGAG</t>
  </si>
  <si>
    <t>ACTCGCTA-ACTGCATA</t>
  </si>
  <si>
    <t>ACTCGCTA-AAGGAGTA</t>
  </si>
  <si>
    <t>ACTCGCTA-CTAAGCCT</t>
  </si>
  <si>
    <t>ACTCGCTA-GCGTAAGA</t>
  </si>
  <si>
    <t>GGAGCTAC-CTCTCTAT</t>
  </si>
  <si>
    <t>GGAGCTAC-TATCCTCT</t>
  </si>
  <si>
    <t>GGAGCTAC-GTAAGGAG</t>
  </si>
  <si>
    <t>GGAGCTAC-ACTGCATA</t>
  </si>
  <si>
    <t>GGAGCTAC-AAGGAGTA</t>
  </si>
  <si>
    <t>GGAGCTAC-CTAAGCCT</t>
  </si>
  <si>
    <t>GGAGCTAC-GCGTAAGA</t>
  </si>
  <si>
    <t>GCGTAGTA-CTCTCTAT</t>
  </si>
  <si>
    <t>GCGTAGTA-TATCCTCT</t>
  </si>
  <si>
    <t>GCGTAGTA-GTAAGGAG</t>
  </si>
  <si>
    <t>GCGTAGTA-ACTGCATA</t>
  </si>
  <si>
    <t>GCGTAGTA-AAGGAGTA</t>
  </si>
  <si>
    <t>GCGTAGTA-CTAAGCCT</t>
  </si>
  <si>
    <t>GCGTAGTA-GCGTAAGA</t>
  </si>
  <si>
    <t>CGGAGCCT-CTCTCTAT</t>
  </si>
  <si>
    <t>CGGAGCCT-TATCCTCT</t>
  </si>
  <si>
    <t>CGGAGCCT-GTAAGGAG</t>
  </si>
  <si>
    <t>CGGAGCCT-ACTGCATA</t>
  </si>
  <si>
    <t>CGGAGCCT-AAGGAGTA</t>
  </si>
  <si>
    <t>CGGAGCCT-CTAAGCCT</t>
  </si>
  <si>
    <t>CGGAGCCT-GCGTAAGA</t>
  </si>
  <si>
    <t>TACGCTGC-CTCTCTAT</t>
  </si>
  <si>
    <t>TACGCTGC-TATCCTCT</t>
  </si>
  <si>
    <t>TACGCTGC-GTAAGGAG</t>
  </si>
  <si>
    <t>TACGCTGC-ACTGCATA</t>
  </si>
  <si>
    <t>TACGCTGC-AAGGAGTA</t>
  </si>
  <si>
    <t>TACGCTGC-CTAAGCCT</t>
  </si>
  <si>
    <t>TACGCTGC-GCGTAAGA</t>
  </si>
  <si>
    <t>ATGCGCAG-CTCTCTAT</t>
  </si>
  <si>
    <t>ATGCGCAG-TATCCTCT</t>
  </si>
  <si>
    <t>ATGCGCAG-GTAAGGAG</t>
  </si>
  <si>
    <t>ATGCGCAG-ACTGCATA</t>
  </si>
  <si>
    <t>ATGCGCAG-AAGGAGTA</t>
  </si>
  <si>
    <t>ATGCGCAG-CTAAGCCT</t>
  </si>
  <si>
    <t>ATGCGCAG-GCGTAAGA</t>
  </si>
  <si>
    <t>TAGCGCTC-CTCTCTAT</t>
  </si>
  <si>
    <t>TAGCGCTC-TATCCTCT</t>
  </si>
  <si>
    <t>TAGCGCTC-GTAAGGAG</t>
  </si>
  <si>
    <t>TAGCGCTC-ACTGCATA</t>
  </si>
  <si>
    <t>TAGCGCTC-AAGGAGTA</t>
  </si>
  <si>
    <t>TAGCGCTC-CTAAGCCT</t>
  </si>
  <si>
    <t>TAGCGCTC-GCGTAAGA</t>
  </si>
  <si>
    <t>ACTGAGCG-CTCTCTAT</t>
  </si>
  <si>
    <t>ACTGAGCG-TATCCTCT</t>
  </si>
  <si>
    <t>ACTGAGCG-GTAAGGAG</t>
  </si>
  <si>
    <t>ACTGAGCG-ACTGCATA</t>
  </si>
  <si>
    <t>ACTGAGCG-AAGGAGTA</t>
  </si>
  <si>
    <t>ACTGAGCG-CTAAGCCT</t>
  </si>
  <si>
    <t>ACTGAGCG-GCGTAAGA</t>
  </si>
  <si>
    <t>CCTAAGAC-CTCTCTAT</t>
  </si>
  <si>
    <t>CCTAAGAC-TATCCTCT</t>
  </si>
  <si>
    <t>CCTAAGAC-GTAAGGAG</t>
  </si>
  <si>
    <t>CCTAAGAC-ACTGCATA</t>
  </si>
  <si>
    <t>CCTAAGAC-AAGGAGTA</t>
  </si>
  <si>
    <t>CCTAAGAC-CTAAGCCT</t>
  </si>
  <si>
    <t>CCTAAGAC-GCGTAAGA</t>
  </si>
  <si>
    <t>CGATCAGT-CTCTCTAT</t>
  </si>
  <si>
    <t>CGATCAGT-TATCCTCT</t>
  </si>
  <si>
    <t>CGATCAGT-GTAAGGAG</t>
  </si>
  <si>
    <t>CGATCAGT-ACTGCATA</t>
  </si>
  <si>
    <t>CGATCAGT-AAGGAGTA</t>
  </si>
  <si>
    <t>CGATCAGT-CTAAGCCT</t>
  </si>
  <si>
    <t>CGATCAGT-GCGTAAGA</t>
  </si>
  <si>
    <t>TGCAGCTA-CTCTCTAT</t>
  </si>
  <si>
    <t>TGCAGCTA-TATCCTCT</t>
  </si>
  <si>
    <t>TGCAGCTA-GTAAGGAG</t>
  </si>
  <si>
    <t>TGCAGCTA-ACTGCATA</t>
  </si>
  <si>
    <t>TGCAGCTA-AAGGAGTA</t>
  </si>
  <si>
    <t>TGCAGCTA-CTAAGCCT</t>
  </si>
  <si>
    <t>TGCAGCTA-GCGTAAGA</t>
  </si>
  <si>
    <t>TCGACGTC-CTCTCTAT</t>
  </si>
  <si>
    <t>TCGACGTC-TATCCTCT</t>
  </si>
  <si>
    <t>TCGACGTC-GTAAGGAG</t>
  </si>
  <si>
    <t>TCGACGTC-ACTGCATA</t>
  </si>
  <si>
    <t>TCGACGTC-AAGGAGTA</t>
  </si>
  <si>
    <t>TCGACGTC-CTAAGCCT</t>
  </si>
  <si>
    <t>TCGACGTC-GCGTAAGA</t>
  </si>
  <si>
    <t>GCTCATGA-CTCTCTAT</t>
  </si>
  <si>
    <t>GCTCATGA-TATCCTCT</t>
  </si>
  <si>
    <t>GCTCATGA-GTAAGGAG</t>
  </si>
  <si>
    <t>GCTCATGA-ACTGCATA</t>
  </si>
  <si>
    <t>GCTCATGA-AAGGAGTA</t>
  </si>
  <si>
    <t>GCTCATGA-CTAAGCCT</t>
  </si>
  <si>
    <t>GCTCATGA-GCGTAAGA</t>
  </si>
  <si>
    <t>ATCTCAGG-CTCTCTAT</t>
  </si>
  <si>
    <t>ATCTCAGG-TATCCTCT</t>
  </si>
  <si>
    <t>ATCTCAGG-GTAAGGAG</t>
  </si>
  <si>
    <t>ATCTCAGG-ACTGCATA</t>
  </si>
  <si>
    <t>ATCTCAGG-AAGGAGTA</t>
  </si>
  <si>
    <t>ATCTCAGG-CTAAGCCT</t>
  </si>
  <si>
    <t>ATCTCAGG-GCGTAAGA</t>
  </si>
  <si>
    <t>danio rerio (zebrafish)</t>
  </si>
  <si>
    <t>Q5 High-Fidelity DNA polymerase M0491(NEB)</t>
  </si>
  <si>
    <t>picogreen</t>
  </si>
  <si>
    <t>Marcel den Hoed</t>
  </si>
  <si>
    <t>marcel.den_hoed@igp.uu.se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</si>
</sst>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kr&quot;_-;\-* #,##0\ &quot;kr&quot;_-;_-* &quot;-&quot;\ &quot;kr&quot;_-;_-@_-"/>
    <numFmt numFmtId="44" formatCode="_-* #,##0.00\ &quot;kr&quot;_-;\-* #,##0.00\ &quot;kr&quot;_-;_-* &quot;-&quot;??\ &quot;kr&quot;_-;_-@_-"/>
    <numFmt numFmtId="164" formatCode="_-* #,##0\ _k_r_-;\-* #,##0\ _k_r_-;_-* &quot;-&quot;\ _k_r_-;_-@_-"/>
    <numFmt numFmtId="165" formatCode="_-* #,##0.00\ _k_r_-;\-* #,##0.00\ _k_r_-;_-* &quot;-&quot;??\ _k_r_-;_-@_-"/>
    <numFmt numFmtId="166" formatCode="#,##0.0"/>
  </numFmts>
  <fonts count="47" x14ac:knownFonts="1">
    <font>
      <sz val="11"/>
      <color theme="1"/>
      <name val="Calibri"/>
      <family val="2"/>
      <scheme val="minor"/>
    </font>
    <font>
      <sz val="10"/>
      <color theme="1"/>
      <name val="Arial"/>
      <family val="2"/>
    </font>
    <font>
      <b/>
      <sz val="11"/>
      <color theme="1"/>
      <name val="Calibri"/>
      <family val="2"/>
      <scheme val="minor"/>
    </font>
    <font>
      <sz val="10"/>
      <name val="Arial"/>
      <family val="2"/>
    </font>
    <font>
      <u/>
      <sz val="10"/>
      <color theme="10"/>
      <name val="Arial"/>
      <family val="2"/>
    </font>
    <font>
      <u/>
      <sz val="10"/>
      <color theme="11"/>
      <name val="Arial"/>
      <family val="2"/>
    </font>
    <font>
      <sz val="10"/>
      <name val="Helvetica Neue"/>
      <family val="2"/>
    </font>
    <font>
      <b/>
      <sz val="10"/>
      <name val="Helvetica Neue"/>
      <family val="2"/>
    </font>
    <font>
      <sz val="10"/>
      <color theme="0"/>
      <name val="Helvetica Neue"/>
      <family val="2"/>
    </font>
    <font>
      <sz val="10"/>
      <color rgb="FFC83264"/>
      <name val="Helvetica Neue"/>
      <family val="2"/>
    </font>
    <font>
      <sz val="11"/>
      <color indexed="8"/>
      <name val="Calibri"/>
      <family val="2"/>
    </font>
    <font>
      <sz val="10"/>
      <name val="Calibri"/>
      <family val="2"/>
      <scheme val="minor"/>
    </font>
    <font>
      <sz val="11"/>
      <name val="Calibri"/>
      <family val="2"/>
      <scheme val="minor"/>
    </font>
    <font>
      <sz val="14"/>
      <color theme="1"/>
      <name val="Calibri"/>
      <family val="2"/>
      <scheme val="minor"/>
    </font>
    <font>
      <sz val="14"/>
      <name val="Helvetica Neue"/>
      <family val="2"/>
    </font>
    <font>
      <sz val="11"/>
      <color indexed="8"/>
      <name val="Calibri"/>
      <family val="2"/>
      <scheme val="minor"/>
    </font>
    <font>
      <b/>
      <sz val="14"/>
      <color theme="1"/>
      <name val="Calibri"/>
      <family val="2"/>
      <scheme val="minor"/>
    </font>
    <font>
      <u/>
      <sz val="11"/>
      <color theme="10"/>
      <name val="Calibri"/>
      <family val="2"/>
      <scheme val="minor"/>
    </font>
    <font>
      <b/>
      <sz val="12"/>
      <color theme="1"/>
      <name val="Calibri"/>
      <family val="2"/>
      <scheme val="minor"/>
    </font>
    <font>
      <sz val="11"/>
      <color theme="0"/>
      <name val="Calibri"/>
      <family val="2"/>
      <scheme val="minor"/>
    </font>
    <font>
      <b/>
      <sz val="11"/>
      <name val="Calibri"/>
      <family val="2"/>
      <scheme val="minor"/>
    </font>
    <font>
      <sz val="16"/>
      <color theme="1"/>
      <name val="Calibri"/>
      <family val="2"/>
      <scheme val="minor"/>
    </font>
    <font>
      <sz val="9"/>
      <name val="Calibri"/>
      <family val="2"/>
      <scheme val="minor"/>
    </font>
    <font>
      <sz val="9"/>
      <color theme="1"/>
      <name val="Calibri"/>
      <family val="2"/>
      <scheme val="minor"/>
    </font>
    <font>
      <sz val="10"/>
      <color theme="1"/>
      <name val="Calibri"/>
      <family val="2"/>
      <scheme val="minor"/>
    </font>
    <font>
      <sz val="10"/>
      <color rgb="FF000000"/>
      <name val="Arial"/>
      <family val="2"/>
    </font>
    <font>
      <b/>
      <sz val="11"/>
      <name val="Calibri"/>
      <family val="2"/>
    </font>
    <font>
      <u/>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name val="Calibri"/>
      <family val="2"/>
      <scheme val="minor"/>
    </font>
    <font>
      <sz val="24"/>
      <color theme="1"/>
      <name val="Calibri"/>
      <family val="2"/>
      <scheme val="minor"/>
    </font>
    <font>
      <sz val="12"/>
      <name val="Calibri"/>
      <family val="2"/>
      <scheme val="minor"/>
    </font>
    <font>
      <sz val="11"/>
      <color theme="1"/>
      <name val="Calibri"/>
      <family val="2"/>
      <scheme val="minor"/>
    </font>
    <font>
      <sz val="8"/>
      <name val="Calibri"/>
      <family val="2"/>
      <scheme val="minor"/>
    </font>
  </fonts>
  <fills count="4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4" tint="0.79989013336588644"/>
        <bgColor indexed="64"/>
      </patternFill>
    </fill>
    <fill>
      <patternFill patternType="solid">
        <fgColor theme="4" tint="0.59990234076967686"/>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79989013336588644"/>
        <bgColor indexed="64"/>
      </patternFill>
    </fill>
    <fill>
      <patternFill patternType="solid">
        <fgColor theme="5" tint="0.59990234076967686"/>
        <bgColor indexed="64"/>
      </patternFill>
    </fill>
    <fill>
      <patternFill patternType="solid">
        <fgColor theme="5" tint="0.39997558519241921"/>
        <bgColor indexed="64"/>
      </patternFill>
    </fill>
    <fill>
      <patternFill patternType="solid">
        <fgColor theme="6"/>
        <bgColor indexed="64"/>
      </patternFill>
    </fill>
    <fill>
      <patternFill patternType="solid">
        <fgColor theme="6" tint="0.79989013336588644"/>
        <bgColor indexed="64"/>
      </patternFill>
    </fill>
    <fill>
      <patternFill patternType="solid">
        <fgColor theme="6" tint="0.59990234076967686"/>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79989013336588644"/>
        <bgColor indexed="64"/>
      </patternFill>
    </fill>
    <fill>
      <patternFill patternType="solid">
        <fgColor theme="7" tint="0.59990234076967686"/>
        <bgColor indexed="64"/>
      </patternFill>
    </fill>
    <fill>
      <patternFill patternType="solid">
        <fgColor theme="7" tint="0.39997558519241921"/>
        <bgColor indexed="64"/>
      </patternFill>
    </fill>
    <fill>
      <patternFill patternType="solid">
        <fgColor theme="8"/>
        <bgColor indexed="64"/>
      </patternFill>
    </fill>
    <fill>
      <patternFill patternType="solid">
        <fgColor theme="8" tint="0.79989013336588644"/>
        <bgColor indexed="64"/>
      </patternFill>
    </fill>
    <fill>
      <patternFill patternType="solid">
        <fgColor theme="8" tint="0.59990234076967686"/>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89013336588644"/>
        <bgColor indexed="64"/>
      </patternFill>
    </fill>
    <fill>
      <patternFill patternType="solid">
        <fgColor theme="9" tint="0.59990234076967686"/>
        <bgColor indexed="64"/>
      </patternFill>
    </fill>
    <fill>
      <patternFill patternType="solid">
        <fgColor theme="9" tint="0.39997558519241921"/>
        <bgColor indexed="64"/>
      </patternFill>
    </fill>
    <fill>
      <patternFill patternType="solid">
        <fgColor rgb="FF5DABED"/>
        <bgColor indexed="64"/>
      </patternFill>
    </fill>
    <fill>
      <patternFill patternType="solid">
        <fgColor theme="0" tint="-0.14990691854609822"/>
        <bgColor indexed="64"/>
      </patternFill>
    </fill>
    <fill>
      <patternFill patternType="solid">
        <fgColor theme="3" tint="0.59990234076967686"/>
        <bgColor indexed="64"/>
      </patternFill>
    </fill>
    <fill>
      <patternFill patternType="solid">
        <fgColor theme="5" tint="0.79992065187536243"/>
        <bgColor indexed="64"/>
      </patternFill>
    </fill>
    <fill>
      <patternFill patternType="solid">
        <fgColor theme="5" tint="0.79985961485641044"/>
        <bgColor indexed="64"/>
      </patternFill>
    </fill>
    <fill>
      <patternFill patternType="solid">
        <fgColor theme="0" tint="-0.1498764000366222"/>
        <bgColor indexed="64"/>
      </patternFill>
    </fill>
    <fill>
      <patternFill patternType="solid">
        <fgColor theme="0" tint="-0.24994659260841701"/>
        <bgColor indexed="64"/>
      </patternFill>
    </fill>
    <fill>
      <patternFill patternType="solid">
        <fgColor rgb="FFCFE2F8"/>
        <bgColor indexed="64"/>
      </patternFill>
    </fill>
    <fill>
      <patternFill patternType="solid">
        <fgColor theme="0"/>
        <bgColor indexed="64"/>
      </patternFill>
    </fill>
    <fill>
      <patternFill patternType="solid">
        <fgColor theme="0" tint="-0.14996795556505021"/>
        <bgColor indexed="64"/>
      </patternFill>
    </fill>
  </fills>
  <borders count="35">
    <border>
      <left/>
      <right/>
      <top/>
      <bottom/>
      <diagonal/>
    </border>
    <border>
      <left/>
      <right/>
      <top/>
      <bottom style="thick">
        <color theme="4"/>
      </bottom>
      <diagonal/>
    </border>
    <border>
      <left/>
      <right/>
      <top/>
      <bottom style="thick">
        <color theme="4" tint="0.49989318521683401"/>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right/>
      <top/>
      <bottom style="thin">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tint="-0.24988555558946501"/>
      </left>
      <right style="thin">
        <color theme="0" tint="-0.24988555558946501"/>
      </right>
      <top/>
      <bottom style="thin">
        <color theme="0" tint="-0.24988555558946501"/>
      </bottom>
      <diagonal/>
    </border>
    <border>
      <left/>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28">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5" fillId="0" borderId="0"/>
    <xf numFmtId="0" fontId="3"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Border="0" applyAlignment="0" applyProtection="0"/>
    <xf numFmtId="0" fontId="3" fillId="0" borderId="0" applyNumberFormat="0" applyAlignment="0" applyProtection="0"/>
    <xf numFmtId="0" fontId="3" fillId="0" borderId="0" applyNumberFormat="0" applyAlignment="0" applyProtection="0"/>
    <xf numFmtId="0" fontId="3" fillId="0" borderId="0" applyNumberFormat="0" applyFill="0" applyBorder="0" applyAlignment="0" applyProtection="0"/>
    <xf numFmtId="0" fontId="3" fillId="0" borderId="0" applyNumberFormat="0" applyBorder="0" applyAlignment="0" applyProtection="0"/>
    <xf numFmtId="0" fontId="3" fillId="0" borderId="0" applyNumberFormat="0" applyFill="0" applyAlignment="0" applyProtection="0"/>
    <xf numFmtId="0" fontId="3" fillId="0" borderId="0" applyNumberFormat="0" applyFill="0" applyAlignment="0" applyProtection="0"/>
    <xf numFmtId="0" fontId="3" fillId="0" borderId="0" applyNumberFormat="0" applyFill="0" applyAlignment="0" applyProtection="0"/>
    <xf numFmtId="0" fontId="3" fillId="0" borderId="0" applyNumberFormat="0" applyFill="0" applyBorder="0" applyAlignment="0" applyProtection="0"/>
    <xf numFmtId="0" fontId="3" fillId="0" borderId="0" applyNumberFormat="0" applyAlignment="0" applyProtection="0"/>
    <xf numFmtId="0" fontId="3" fillId="0" borderId="0" applyNumberFormat="0" applyFill="0" applyAlignment="0" applyProtection="0"/>
    <xf numFmtId="0" fontId="3" fillId="0" borderId="0" applyNumberFormat="0" applyBorder="0" applyAlignment="0" applyProtection="0"/>
    <xf numFmtId="0" fontId="3" fillId="0" borderId="0" applyNumberFormat="0" applyFont="0" applyAlignment="0" applyProtection="0"/>
    <xf numFmtId="0" fontId="3" fillId="0" borderId="0" applyNumberFormat="0" applyAlignment="0" applyProtection="0"/>
    <xf numFmtId="0" fontId="3" fillId="0" borderId="0" applyNumberFormat="0" applyFill="0" applyBorder="0" applyAlignment="0" applyProtection="0"/>
    <xf numFmtId="0" fontId="3" fillId="0" borderId="0"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7" fillId="0" borderId="0" applyNumberFormat="0" applyFill="0" applyBorder="0" applyAlignment="0" applyProtection="0"/>
    <xf numFmtId="0" fontId="3" fillId="0" borderId="0"/>
    <xf numFmtId="0" fontId="3" fillId="0" borderId="0"/>
    <xf numFmtId="0" fontId="25" fillId="0" borderId="0"/>
    <xf numFmtId="0" fontId="3" fillId="0" borderId="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4" applyNumberFormat="0" applyAlignment="0" applyProtection="0"/>
    <xf numFmtId="0" fontId="36" fillId="11" borderId="5" applyNumberFormat="0" applyAlignment="0" applyProtection="0"/>
    <xf numFmtId="0" fontId="37" fillId="11" borderId="4" applyNumberFormat="0" applyAlignment="0" applyProtection="0"/>
    <xf numFmtId="0" fontId="38" fillId="0" borderId="6" applyNumberFormat="0" applyFill="0" applyAlignment="0" applyProtection="0"/>
    <xf numFmtId="0" fontId="39" fillId="12" borderId="7" applyNumberFormat="0" applyAlignment="0" applyProtection="0"/>
    <xf numFmtId="0" fontId="40" fillId="0" borderId="0" applyNumberFormat="0" applyFill="0" applyBorder="0" applyAlignment="0" applyProtection="0"/>
    <xf numFmtId="0" fontId="45" fillId="13" borderId="8" applyNumberFormat="0" applyFont="0" applyAlignment="0" applyProtection="0"/>
    <xf numFmtId="0" fontId="41" fillId="0" borderId="0" applyNumberFormat="0" applyFill="0" applyBorder="0" applyAlignment="0" applyProtection="0"/>
    <xf numFmtId="0" fontId="2" fillId="0" borderId="9" applyNumberFormat="0" applyFill="0" applyAlignment="0" applyProtection="0"/>
    <xf numFmtId="0" fontId="19"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5" fillId="19" borderId="0" applyNumberFormat="0" applyBorder="0" applyAlignment="0" applyProtection="0"/>
    <xf numFmtId="0" fontId="45"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19" fillId="37" borderId="0" applyNumberFormat="0" applyBorder="0" applyAlignment="0" applyProtection="0"/>
    <xf numFmtId="0" fontId="45" fillId="0" borderId="0"/>
  </cellStyleXfs>
  <cellXfs count="231">
    <xf numFmtId="0" fontId="0" fillId="0" borderId="0" xfId="0"/>
    <xf numFmtId="0" fontId="0" fillId="0" borderId="10" xfId="0" applyBorder="1"/>
    <xf numFmtId="0" fontId="0" fillId="0" borderId="11" xfId="0" applyBorder="1"/>
    <xf numFmtId="0" fontId="0" fillId="0" borderId="0" xfId="0" applyBorder="1"/>
    <xf numFmtId="0" fontId="0" fillId="0" borderId="0" xfId="0" applyFont="1"/>
    <xf numFmtId="0" fontId="6" fillId="0" borderId="0" xfId="6" applyFont="1" applyAlignment="1">
      <alignment vertical="center"/>
    </xf>
    <xf numFmtId="49" fontId="6" fillId="0" borderId="0" xfId="6" applyNumberFormat="1" applyFont="1" applyAlignment="1">
      <alignment vertical="center"/>
    </xf>
    <xf numFmtId="0" fontId="6" fillId="0" borderId="0" xfId="6" applyNumberFormat="1" applyFont="1" applyAlignment="1">
      <alignment horizontal="left" vertical="center"/>
    </xf>
    <xf numFmtId="0" fontId="0" fillId="0" borderId="0" xfId="0" applyFont="1"/>
    <xf numFmtId="0" fontId="0" fillId="0" borderId="0" xfId="0" applyAlignment="1">
      <alignment horizontal="center"/>
    </xf>
    <xf numFmtId="0" fontId="0" fillId="0" borderId="0" xfId="0" applyFont="1" applyAlignment="1">
      <alignment horizontal="center"/>
    </xf>
    <xf numFmtId="49" fontId="12" fillId="0" borderId="0" xfId="38" applyNumberFormat="1" applyFont="1" applyAlignment="1">
      <alignment horizontal="center" vertical="center"/>
    </xf>
    <xf numFmtId="0" fontId="12" fillId="0" borderId="0" xfId="38" applyFont="1" applyAlignment="1">
      <alignment horizontal="center" vertical="center"/>
    </xf>
    <xf numFmtId="0" fontId="8" fillId="38" borderId="0" xfId="38" applyFont="1" applyFill="1" applyAlignment="1">
      <alignment horizontal="center" vertical="center"/>
    </xf>
    <xf numFmtId="0" fontId="12" fillId="0" borderId="0" xfId="38" applyFont="1" applyAlignment="1">
      <alignment vertical="center"/>
    </xf>
    <xf numFmtId="0" fontId="8" fillId="38" borderId="0" xfId="38" applyFont="1" applyFill="1" applyAlignment="1">
      <alignment vertical="center"/>
    </xf>
    <xf numFmtId="0" fontId="6" fillId="0" borderId="0" xfId="38" applyFont="1" applyAlignment="1">
      <alignment vertical="center"/>
    </xf>
    <xf numFmtId="0" fontId="7" fillId="0" borderId="0" xfId="38" applyFont="1" applyAlignment="1">
      <alignment vertical="center"/>
    </xf>
    <xf numFmtId="49" fontId="6" fillId="0" borderId="0" xfId="38" applyNumberFormat="1" applyFont="1" applyAlignment="1">
      <alignment vertical="center"/>
    </xf>
    <xf numFmtId="0" fontId="6" fillId="0" borderId="0" xfId="38" applyNumberFormat="1" applyFont="1" applyAlignment="1">
      <alignment horizontal="left" vertical="center"/>
    </xf>
    <xf numFmtId="0" fontId="8" fillId="38" borderId="0" xfId="38" applyFont="1" applyFill="1" applyAlignment="1">
      <alignment horizontal="left" vertical="center"/>
    </xf>
    <xf numFmtId="0" fontId="7" fillId="0" borderId="0" xfId="38" applyFont="1" applyAlignment="1">
      <alignment vertical="center"/>
    </xf>
    <xf numFmtId="49" fontId="6" fillId="0" borderId="0" xfId="38" applyNumberFormat="1" applyFont="1" applyAlignment="1">
      <alignment vertical="center"/>
    </xf>
    <xf numFmtId="0" fontId="12" fillId="0" borderId="0" xfId="38" applyFont="1" applyAlignment="1">
      <alignment horizontal="center" vertical="center" wrapText="1"/>
    </xf>
    <xf numFmtId="0" fontId="0" fillId="39" borderId="0" xfId="0" applyFont="1" applyFill="1"/>
    <xf numFmtId="0" fontId="15" fillId="0" borderId="0" xfId="38" applyFont="1" applyAlignment="1">
      <alignment vertical="center"/>
    </xf>
    <xf numFmtId="0" fontId="0" fillId="0" borderId="0" xfId="0" applyFill="1"/>
    <xf numFmtId="0" fontId="0" fillId="0" borderId="0" xfId="0" applyFont="1" applyFill="1"/>
    <xf numFmtId="0" fontId="0" fillId="0" borderId="0" xfId="0" applyFont="1" applyFill="1"/>
    <xf numFmtId="0" fontId="0" fillId="0" borderId="0" xfId="0"/>
    <xf numFmtId="0" fontId="0" fillId="0" borderId="0" xfId="0" applyFont="1"/>
    <xf numFmtId="0" fontId="12" fillId="0" borderId="0" xfId="38" applyFont="1" applyAlignment="1">
      <alignment horizontal="center" vertical="center"/>
    </xf>
    <xf numFmtId="0" fontId="12" fillId="0" borderId="0" xfId="38" applyFont="1" applyAlignment="1">
      <alignment vertical="center"/>
    </xf>
    <xf numFmtId="0" fontId="8" fillId="38" borderId="0" xfId="38" applyFont="1" applyFill="1" applyAlignment="1">
      <alignment vertical="center"/>
    </xf>
    <xf numFmtId="0" fontId="6" fillId="0" borderId="0" xfId="38" applyFont="1" applyAlignment="1">
      <alignment vertical="center"/>
    </xf>
    <xf numFmtId="0" fontId="12" fillId="0" borderId="0" xfId="38" applyFont="1" applyAlignment="1">
      <alignment horizontal="center" vertical="center" wrapText="1"/>
    </xf>
    <xf numFmtId="0" fontId="8" fillId="40" borderId="0" xfId="38" applyFont="1" applyFill="1" applyAlignment="1">
      <alignment vertical="center"/>
    </xf>
    <xf numFmtId="0" fontId="0" fillId="0" borderId="0" xfId="0" applyFont="1" applyBorder="1"/>
    <xf numFmtId="0" fontId="16" fillId="0" borderId="0" xfId="0" applyFont="1"/>
    <xf numFmtId="0" fontId="16" fillId="0" borderId="12" xfId="0" applyFont="1" applyBorder="1"/>
    <xf numFmtId="0" fontId="18" fillId="0" borderId="13" xfId="0" applyFont="1" applyBorder="1"/>
    <xf numFmtId="0" fontId="0" fillId="20" borderId="14" xfId="0" applyFont="1" applyFill="1" applyBorder="1" applyAlignment="1">
      <alignment horizontal="center" vertical="center" wrapText="1"/>
    </xf>
    <xf numFmtId="0" fontId="0" fillId="0" borderId="0" xfId="0" applyFont="1" applyFill="1" applyBorder="1"/>
    <xf numFmtId="0" fontId="0" fillId="0" borderId="0" xfId="0" applyFont="1" applyBorder="1"/>
    <xf numFmtId="49" fontId="12" fillId="0" borderId="0" xfId="38" applyNumberFormat="1" applyFont="1" applyFill="1" applyAlignment="1">
      <alignment horizontal="center" vertical="center"/>
    </xf>
    <xf numFmtId="0" fontId="0" fillId="0" borderId="0" xfId="0" applyFont="1" applyFill="1" applyAlignment="1">
      <alignment horizontal="center"/>
    </xf>
    <xf numFmtId="0" fontId="12" fillId="0" borderId="0" xfId="38" applyFont="1" applyFill="1" applyBorder="1" applyAlignment="1">
      <alignment horizontal="center" vertical="center" wrapText="1"/>
    </xf>
    <xf numFmtId="0" fontId="0" fillId="0" borderId="0" xfId="0"/>
    <xf numFmtId="0" fontId="0" fillId="0" borderId="0" xfId="0" applyBorder="1"/>
    <xf numFmtId="0" fontId="0" fillId="0" borderId="0" xfId="0" applyFont="1"/>
    <xf numFmtId="0" fontId="2" fillId="0" borderId="0" xfId="0" applyFont="1"/>
    <xf numFmtId="0" fontId="16" fillId="0" borderId="0" xfId="0" applyFont="1"/>
    <xf numFmtId="0" fontId="0" fillId="0" borderId="0" xfId="0" applyFont="1" applyBorder="1"/>
    <xf numFmtId="0" fontId="17" fillId="0" borderId="0" xfId="381"/>
    <xf numFmtId="0" fontId="0" fillId="0" borderId="0" xfId="0"/>
    <xf numFmtId="0" fontId="0" fillId="0" borderId="0" xfId="0" applyFont="1"/>
    <xf numFmtId="0" fontId="2" fillId="0" borderId="0" xfId="0" applyFont="1"/>
    <xf numFmtId="0" fontId="0" fillId="0" borderId="15" xfId="0" applyBorder="1"/>
    <xf numFmtId="0" fontId="23" fillId="0" borderId="0" xfId="0" applyFont="1" applyBorder="1"/>
    <xf numFmtId="0" fontId="12" fillId="39" borderId="16" xfId="38" applyFont="1" applyFill="1" applyBorder="1" applyAlignment="1">
      <alignment horizontal="center" vertical="center" wrapText="1"/>
    </xf>
    <xf numFmtId="0" fontId="0" fillId="0" borderId="0" xfId="0"/>
    <xf numFmtId="0" fontId="0" fillId="0" borderId="17" xfId="0" applyBorder="1"/>
    <xf numFmtId="0" fontId="2" fillId="0" borderId="0" xfId="0" applyFont="1" applyFill="1"/>
    <xf numFmtId="0" fontId="11" fillId="0" borderId="0" xfId="38" applyFont="1" applyFill="1" applyBorder="1" applyAlignment="1">
      <alignment horizontal="center" vertical="center" wrapText="1"/>
    </xf>
    <xf numFmtId="0" fontId="22" fillId="0" borderId="0" xfId="38" applyFont="1" applyFill="1" applyBorder="1" applyAlignment="1">
      <alignment horizontal="center" vertical="center" wrapText="1"/>
    </xf>
    <xf numFmtId="0" fontId="12" fillId="0" borderId="0" xfId="38" applyFont="1" applyFill="1" applyBorder="1" applyAlignment="1">
      <alignment horizontal="center" vertical="center"/>
    </xf>
    <xf numFmtId="0" fontId="0" fillId="0" borderId="0" xfId="0" applyFont="1" applyFill="1" applyBorder="1" applyAlignment="1">
      <alignment horizontal="center" vertical="center"/>
    </xf>
    <xf numFmtId="0" fontId="19" fillId="0" borderId="0" xfId="38" applyFont="1" applyFill="1" applyBorder="1" applyAlignment="1">
      <alignment horizontal="center" vertical="center"/>
    </xf>
    <xf numFmtId="0" fontId="20" fillId="0" borderId="0" xfId="38" applyFont="1" applyFill="1" applyBorder="1" applyAlignment="1">
      <alignment horizontal="center" vertical="center"/>
    </xf>
    <xf numFmtId="0" fontId="9" fillId="21" borderId="0" xfId="38" applyFont="1" applyFill="1" applyAlignment="1">
      <alignment horizontal="left" vertical="center"/>
    </xf>
    <xf numFmtId="0" fontId="9" fillId="0" borderId="0" xfId="38" applyFont="1" applyAlignment="1">
      <alignment horizontal="left" vertical="center"/>
    </xf>
    <xf numFmtId="0" fontId="8" fillId="40" borderId="0" xfId="38" applyFont="1" applyFill="1" applyAlignment="1">
      <alignment vertical="center"/>
    </xf>
    <xf numFmtId="0" fontId="9" fillId="0" borderId="0" xfId="38" applyFont="1" applyFill="1" applyAlignment="1">
      <alignment horizontal="left" vertical="center"/>
    </xf>
    <xf numFmtId="0" fontId="0" fillId="0" borderId="18" xfId="0" applyFont="1" applyBorder="1"/>
    <xf numFmtId="0" fontId="12" fillId="0" borderId="0" xfId="38" applyFont="1" applyAlignment="1">
      <alignment horizontal="center" vertical="center"/>
    </xf>
    <xf numFmtId="0" fontId="8" fillId="38" borderId="0" xfId="38" applyFont="1" applyFill="1" applyAlignment="1">
      <alignment vertical="center"/>
    </xf>
    <xf numFmtId="0" fontId="12" fillId="39" borderId="14" xfId="38" applyFont="1" applyFill="1" applyBorder="1" applyAlignment="1">
      <alignment horizontal="center" vertical="center" wrapText="1"/>
    </xf>
    <xf numFmtId="0" fontId="12" fillId="39" borderId="14" xfId="38" applyFont="1" applyFill="1" applyBorder="1" applyAlignment="1">
      <alignment horizontal="center" vertical="center"/>
    </xf>
    <xf numFmtId="0" fontId="0" fillId="0" borderId="18" xfId="0" applyFont="1" applyBorder="1" applyAlignment="1">
      <alignment horizontal="center"/>
    </xf>
    <xf numFmtId="0" fontId="12" fillId="0" borderId="18" xfId="38" applyFont="1" applyBorder="1" applyAlignment="1">
      <alignment vertical="center"/>
    </xf>
    <xf numFmtId="0" fontId="0" fillId="0" borderId="18" xfId="0" applyFont="1" applyFill="1" applyBorder="1"/>
    <xf numFmtId="0" fontId="0" fillId="0" borderId="0" xfId="0" applyFill="1" applyBorder="1"/>
    <xf numFmtId="0" fontId="12" fillId="0" borderId="0" xfId="38" applyFont="1" applyAlignment="1">
      <alignment horizontal="left" vertical="center" wrapText="1"/>
    </xf>
    <xf numFmtId="0" fontId="0" fillId="0" borderId="0" xfId="0" applyFont="1" applyAlignment="1">
      <alignment horizontal="left" vertical="center" wrapText="1"/>
    </xf>
    <xf numFmtId="0" fontId="8" fillId="40" borderId="0" xfId="38" applyFont="1" applyFill="1" applyAlignment="1">
      <alignment horizontal="left" vertical="center"/>
    </xf>
    <xf numFmtId="0" fontId="7" fillId="0" borderId="0" xfId="38" applyFont="1" applyAlignment="1">
      <alignment horizontal="left" vertical="center"/>
    </xf>
    <xf numFmtId="0" fontId="0" fillId="0" borderId="0" xfId="0" applyAlignment="1">
      <alignment horizontal="left"/>
    </xf>
    <xf numFmtId="0" fontId="6" fillId="0" borderId="0" xfId="38" applyFont="1" applyAlignment="1">
      <alignment horizontal="left" vertical="center"/>
    </xf>
    <xf numFmtId="0" fontId="0" fillId="0" borderId="0" xfId="0" applyFont="1" applyAlignment="1">
      <alignment horizontal="left"/>
    </xf>
    <xf numFmtId="49" fontId="0" fillId="0" borderId="18" xfId="0" applyNumberFormat="1" applyFont="1" applyBorder="1"/>
    <xf numFmtId="49" fontId="0" fillId="0" borderId="0" xfId="0" applyNumberFormat="1" applyFont="1"/>
    <xf numFmtId="49" fontId="12" fillId="0" borderId="0" xfId="38" applyNumberFormat="1" applyFont="1" applyAlignment="1">
      <alignment vertical="center"/>
    </xf>
    <xf numFmtId="49" fontId="8" fillId="40" borderId="0" xfId="38" applyNumberFormat="1" applyFont="1" applyFill="1" applyAlignment="1">
      <alignment vertical="center"/>
    </xf>
    <xf numFmtId="49" fontId="12" fillId="39" borderId="14" xfId="38" applyNumberFormat="1" applyFont="1" applyFill="1" applyBorder="1" applyAlignment="1">
      <alignment horizontal="center" vertical="center"/>
    </xf>
    <xf numFmtId="49" fontId="6" fillId="0" borderId="0" xfId="38" applyNumberFormat="1" applyFont="1" applyAlignment="1">
      <alignment vertical="center"/>
    </xf>
    <xf numFmtId="0" fontId="12" fillId="39" borderId="14" xfId="38" applyFont="1" applyFill="1" applyBorder="1" applyAlignment="1">
      <alignment horizontal="center" vertical="center" wrapText="1"/>
    </xf>
    <xf numFmtId="49" fontId="0" fillId="0" borderId="0" xfId="0" applyNumberFormat="1"/>
    <xf numFmtId="0" fontId="0" fillId="0" borderId="0" xfId="0" applyFont="1" applyAlignment="1">
      <alignment horizontal="left"/>
    </xf>
    <xf numFmtId="0" fontId="0" fillId="0" borderId="0" xfId="0" applyFont="1" applyAlignment="1" applyProtection="1">
      <alignment horizontal="left"/>
      <protection locked="0"/>
    </xf>
    <xf numFmtId="0" fontId="12" fillId="0" borderId="0" xfId="38" applyFont="1" applyAlignment="1" applyProtection="1">
      <alignment horizontal="left" vertical="center"/>
      <protection locked="0"/>
    </xf>
    <xf numFmtId="0" fontId="0" fillId="39" borderId="19" xfId="0" applyFill="1" applyBorder="1" applyAlignment="1" applyProtection="1">
      <alignment wrapText="1"/>
      <protection locked="0"/>
    </xf>
    <xf numFmtId="0" fontId="0" fillId="39" borderId="15" xfId="0" applyFill="1" applyBorder="1"/>
    <xf numFmtId="0" fontId="0" fillId="39" borderId="0" xfId="0" applyFill="1" applyBorder="1"/>
    <xf numFmtId="0" fontId="0" fillId="39" borderId="19" xfId="0" applyFill="1" applyBorder="1"/>
    <xf numFmtId="0" fontId="0" fillId="39" borderId="18" xfId="0" applyFill="1" applyBorder="1"/>
    <xf numFmtId="0" fontId="0" fillId="39" borderId="20" xfId="0" applyFill="1" applyBorder="1"/>
    <xf numFmtId="0" fontId="8" fillId="38" borderId="0" xfId="38" applyFont="1" applyFill="1" applyAlignment="1">
      <alignment horizontal="left" vertical="center"/>
    </xf>
    <xf numFmtId="0" fontId="9" fillId="0" borderId="0" xfId="38" applyFont="1" applyAlignment="1">
      <alignment horizontal="left" vertical="center"/>
    </xf>
    <xf numFmtId="0" fontId="12" fillId="39" borderId="14" xfId="38" applyFont="1" applyFill="1" applyBorder="1" applyAlignment="1">
      <alignment horizontal="center" vertical="center" wrapText="1"/>
    </xf>
    <xf numFmtId="0" fontId="9" fillId="0" borderId="0" xfId="38" applyFont="1" applyFill="1" applyAlignment="1">
      <alignment horizontal="left" vertical="center"/>
    </xf>
    <xf numFmtId="0" fontId="0" fillId="0" borderId="0" xfId="0" applyFont="1" applyAlignment="1">
      <alignment horizontal="left"/>
    </xf>
    <xf numFmtId="0" fontId="0" fillId="0" borderId="0" xfId="0" applyAlignment="1">
      <alignment horizontal="left"/>
    </xf>
    <xf numFmtId="0" fontId="0" fillId="0" borderId="0" xfId="0" applyFont="1" applyAlignment="1" applyProtection="1">
      <alignment horizontal="left"/>
    </xf>
    <xf numFmtId="0" fontId="0" fillId="0" borderId="0" xfId="0" applyFont="1" applyAlignment="1" applyProtection="1">
      <alignment horizontal="left"/>
      <protection locked="0"/>
    </xf>
    <xf numFmtId="0" fontId="0" fillId="0" borderId="18" xfId="0" applyFont="1" applyBorder="1" applyAlignment="1" applyProtection="1">
      <alignment horizontal="left"/>
      <protection locked="0"/>
    </xf>
    <xf numFmtId="0" fontId="0" fillId="0" borderId="0" xfId="0" applyFont="1" applyFill="1" applyAlignment="1">
      <alignment horizontal="right"/>
    </xf>
    <xf numFmtId="0" fontId="0" fillId="0" borderId="0" xfId="0"/>
    <xf numFmtId="0" fontId="0" fillId="0" borderId="0" xfId="0"/>
    <xf numFmtId="0" fontId="0" fillId="19" borderId="21" xfId="0" applyFill="1" applyBorder="1" applyAlignment="1">
      <alignment horizontal="center"/>
    </xf>
    <xf numFmtId="0" fontId="0" fillId="19" borderId="22" xfId="0" applyFill="1" applyBorder="1" applyAlignment="1">
      <alignment horizontal="center"/>
    </xf>
    <xf numFmtId="0" fontId="0" fillId="19" borderId="23" xfId="0" applyFill="1" applyBorder="1" applyAlignment="1">
      <alignment horizontal="center"/>
    </xf>
    <xf numFmtId="0" fontId="2" fillId="0" borderId="12" xfId="0" applyFont="1" applyBorder="1"/>
    <xf numFmtId="0" fontId="0" fillId="0" borderId="24" xfId="0" applyBorder="1"/>
    <xf numFmtId="0" fontId="0" fillId="0" borderId="25" xfId="0" applyBorder="1"/>
    <xf numFmtId="0" fontId="16" fillId="39" borderId="10" xfId="0" applyFont="1" applyFill="1" applyBorder="1"/>
    <xf numFmtId="0" fontId="2" fillId="39" borderId="26" xfId="0" applyFont="1" applyFill="1" applyBorder="1"/>
    <xf numFmtId="0" fontId="2" fillId="39" borderId="11" xfId="0" applyFont="1" applyFill="1" applyBorder="1"/>
    <xf numFmtId="0" fontId="24" fillId="39" borderId="15" xfId="0" applyFont="1" applyFill="1" applyBorder="1"/>
    <xf numFmtId="0" fontId="24" fillId="39" borderId="27" xfId="0" applyFont="1" applyFill="1" applyBorder="1"/>
    <xf numFmtId="0" fontId="16" fillId="0" borderId="0" xfId="0" applyFont="1" applyFill="1" applyBorder="1"/>
    <xf numFmtId="0" fontId="2" fillId="0" borderId="0" xfId="0" applyFont="1" applyFill="1" applyBorder="1"/>
    <xf numFmtId="0" fontId="0" fillId="0" borderId="27" xfId="0" applyBorder="1"/>
    <xf numFmtId="0" fontId="0" fillId="39" borderId="20" xfId="0" applyFill="1" applyBorder="1" applyAlignment="1" applyProtection="1">
      <alignment wrapText="1"/>
      <protection locked="0"/>
    </xf>
    <xf numFmtId="0" fontId="0" fillId="39" borderId="28" xfId="0" applyFill="1" applyBorder="1" applyAlignment="1">
      <alignment horizontal="center" vertical="center" wrapText="1"/>
    </xf>
    <xf numFmtId="0" fontId="0" fillId="39" borderId="29" xfId="0" applyFill="1" applyBorder="1" applyAlignment="1">
      <alignment horizontal="center" vertical="center" wrapText="1"/>
    </xf>
    <xf numFmtId="0" fontId="0" fillId="39" borderId="16" xfId="0" applyFill="1" applyBorder="1" applyAlignment="1">
      <alignment horizontal="center" vertical="center" wrapText="1"/>
    </xf>
    <xf numFmtId="0" fontId="12" fillId="0" borderId="0" xfId="38" applyFont="1" applyFill="1" applyAlignment="1">
      <alignment horizontal="center" vertical="center"/>
    </xf>
    <xf numFmtId="0" fontId="0" fillId="0" borderId="0" xfId="0" applyProtection="1"/>
    <xf numFmtId="0" fontId="0" fillId="0" borderId="19" xfId="0" applyBorder="1" applyProtection="1"/>
    <xf numFmtId="0" fontId="0" fillId="0" borderId="0" xfId="0" applyFill="1" applyBorder="1" applyProtection="1"/>
    <xf numFmtId="0" fontId="0" fillId="15" borderId="22" xfId="0" applyFill="1" applyBorder="1" applyAlignment="1">
      <alignment horizontal="center" vertical="center" wrapText="1"/>
    </xf>
    <xf numFmtId="0" fontId="12" fillId="15" borderId="29" xfId="38" applyFont="1" applyFill="1" applyBorder="1" applyAlignment="1">
      <alignment horizontal="center" vertical="center" wrapText="1"/>
    </xf>
    <xf numFmtId="0" fontId="0" fillId="15" borderId="29" xfId="0" applyFont="1" applyFill="1" applyBorder="1" applyAlignment="1">
      <alignment horizontal="center" vertical="center" wrapText="1"/>
    </xf>
    <xf numFmtId="0" fontId="12" fillId="39" borderId="28" xfId="38" applyFont="1" applyFill="1" applyBorder="1" applyAlignment="1">
      <alignment horizontal="center" vertical="center" wrapText="1"/>
    </xf>
    <xf numFmtId="0" fontId="12" fillId="19" borderId="29" xfId="38" applyFont="1" applyFill="1" applyBorder="1" applyAlignment="1">
      <alignment horizontal="center" vertical="center" wrapText="1"/>
    </xf>
    <xf numFmtId="0" fontId="12" fillId="19" borderId="29" xfId="38" applyNumberFormat="1" applyFont="1" applyFill="1" applyBorder="1" applyAlignment="1">
      <alignment horizontal="center" vertical="center" wrapText="1"/>
    </xf>
    <xf numFmtId="0" fontId="20" fillId="41" borderId="29" xfId="38" applyFont="1" applyFill="1" applyBorder="1" applyAlignment="1">
      <alignment horizontal="center" vertical="center" wrapText="1"/>
    </xf>
    <xf numFmtId="0" fontId="12" fillId="42" borderId="16" xfId="38" applyFont="1" applyFill="1" applyBorder="1" applyAlignment="1">
      <alignment horizontal="center" vertical="center" wrapText="1"/>
    </xf>
    <xf numFmtId="0" fontId="12" fillId="43" borderId="14" xfId="38" applyFont="1" applyFill="1" applyBorder="1" applyAlignment="1">
      <alignment horizontal="center" vertical="center"/>
    </xf>
    <xf numFmtId="0" fontId="20" fillId="44" borderId="14" xfId="38" applyNumberFormat="1" applyFont="1" applyFill="1" applyBorder="1" applyAlignment="1" applyProtection="1">
      <alignment horizontal="center" vertical="center" wrapText="1"/>
    </xf>
    <xf numFmtId="49" fontId="20" fillId="44" borderId="14" xfId="38" applyNumberFormat="1" applyFont="1" applyFill="1" applyBorder="1" applyAlignment="1" applyProtection="1">
      <alignment horizontal="center" vertical="center" wrapText="1"/>
    </xf>
    <xf numFmtId="0" fontId="12" fillId="44" borderId="0" xfId="0" applyFont="1" applyFill="1" applyAlignment="1" applyProtection="1">
      <alignment wrapText="1"/>
    </xf>
    <xf numFmtId="0" fontId="12" fillId="44" borderId="14" xfId="38" applyNumberFormat="1" applyFont="1" applyFill="1" applyBorder="1" applyAlignment="1" applyProtection="1">
      <alignment horizontal="center" vertical="center" wrapText="1"/>
    </xf>
    <xf numFmtId="0" fontId="12" fillId="44" borderId="0" xfId="0" applyFont="1" applyFill="1" applyBorder="1" applyAlignment="1" applyProtection="1">
      <alignment wrapText="1"/>
    </xf>
    <xf numFmtId="0" fontId="0" fillId="0" borderId="0" xfId="0" applyAlignment="1" applyProtection="1">
      <alignment wrapText="1"/>
    </xf>
    <xf numFmtId="0" fontId="2" fillId="0" borderId="0" xfId="0" applyFont="1" applyAlignment="1" applyProtection="1">
      <alignment horizontal="center" vertical="center" wrapText="1"/>
    </xf>
    <xf numFmtId="0" fontId="6" fillId="45" borderId="0" xfId="38" applyFont="1" applyFill="1" applyAlignment="1" applyProtection="1">
      <alignment vertical="center" wrapText="1"/>
    </xf>
    <xf numFmtId="0" fontId="0" fillId="0" borderId="0" xfId="0" applyAlignment="1" applyProtection="1">
      <alignment horizontal="left" vertical="center" wrapText="1"/>
    </xf>
    <xf numFmtId="0" fontId="6" fillId="45" borderId="0" xfId="38" applyFont="1" applyFill="1" applyAlignment="1" applyProtection="1">
      <alignment vertical="center"/>
    </xf>
    <xf numFmtId="49" fontId="0" fillId="0" borderId="0" xfId="0" applyNumberFormat="1" applyProtection="1"/>
    <xf numFmtId="0" fontId="0" fillId="0" borderId="0" xfId="0" applyNumberFormat="1" applyAlignment="1" applyProtection="1"/>
    <xf numFmtId="0" fontId="0" fillId="0" borderId="0" xfId="0" applyAlignment="1" applyProtection="1">
      <alignment vertical="center"/>
    </xf>
    <xf numFmtId="0" fontId="3" fillId="0" borderId="0" xfId="38" applyProtection="1"/>
    <xf numFmtId="0" fontId="0" fillId="0" borderId="0" xfId="0" applyFill="1" applyAlignment="1" applyProtection="1">
      <alignment horizontal="left" vertical="center" wrapText="1"/>
    </xf>
    <xf numFmtId="0" fontId="0" fillId="0" borderId="0" xfId="0" applyAlignment="1" applyProtection="1"/>
    <xf numFmtId="0" fontId="12" fillId="0" borderId="30" xfId="427" applyFont="1" applyFill="1" applyBorder="1" applyAlignment="1" applyProtection="1">
      <alignment horizontal="left"/>
    </xf>
    <xf numFmtId="0" fontId="3" fillId="0" borderId="0" xfId="38" applyFill="1" applyProtection="1"/>
    <xf numFmtId="0" fontId="6" fillId="46" borderId="0" xfId="38" applyFont="1" applyFill="1" applyAlignment="1" applyProtection="1">
      <alignment vertical="center"/>
    </xf>
    <xf numFmtId="0" fontId="12" fillId="47" borderId="29" xfId="38" applyFont="1" applyFill="1" applyBorder="1" applyAlignment="1">
      <alignment horizontal="center" vertical="center" wrapText="1"/>
    </xf>
    <xf numFmtId="0" fontId="43" fillId="47" borderId="31" xfId="0" applyFont="1" applyFill="1" applyBorder="1" applyAlignment="1">
      <alignment horizontal="center" vertical="center"/>
    </xf>
    <xf numFmtId="0" fontId="0" fillId="47" borderId="0" xfId="0" applyFill="1" applyBorder="1" applyAlignment="1">
      <alignment horizontal="center"/>
    </xf>
    <xf numFmtId="0" fontId="0" fillId="47" borderId="17" xfId="0" applyFill="1" applyBorder="1" applyAlignment="1">
      <alignment horizontal="center"/>
    </xf>
    <xf numFmtId="0" fontId="43" fillId="47" borderId="21" xfId="0" applyFont="1" applyFill="1" applyBorder="1" applyAlignment="1">
      <alignment horizontal="center" vertical="center"/>
    </xf>
    <xf numFmtId="0" fontId="0" fillId="47" borderId="22" xfId="0" applyFill="1" applyBorder="1" applyAlignment="1">
      <alignment horizontal="center"/>
    </xf>
    <xf numFmtId="0" fontId="0" fillId="47" borderId="23" xfId="0" applyFill="1" applyBorder="1" applyAlignment="1">
      <alignment horizontal="center"/>
    </xf>
    <xf numFmtId="0" fontId="12" fillId="44" borderId="14" xfId="0" applyFont="1" applyFill="1" applyBorder="1" applyAlignment="1">
      <alignment horizontal="center" vertical="center" wrapText="1"/>
    </xf>
    <xf numFmtId="0" fontId="12" fillId="39" borderId="22" xfId="38" applyFont="1" applyFill="1" applyBorder="1" applyAlignment="1">
      <alignment horizontal="center" vertical="center" wrapText="1"/>
    </xf>
    <xf numFmtId="0" fontId="12" fillId="39" borderId="29" xfId="38" applyFont="1" applyFill="1" applyBorder="1" applyAlignment="1">
      <alignment horizontal="center" vertical="center" wrapText="1"/>
    </xf>
    <xf numFmtId="0" fontId="12" fillId="39" borderId="14" xfId="0" applyFont="1" applyFill="1" applyBorder="1" applyAlignment="1">
      <alignment horizontal="center" vertical="center" wrapText="1"/>
    </xf>
    <xf numFmtId="0" fontId="0" fillId="39" borderId="24" xfId="0" applyFill="1" applyBorder="1" applyAlignment="1"/>
    <xf numFmtId="0" fontId="12" fillId="39" borderId="16" xfId="38" applyFont="1" applyFill="1" applyBorder="1" applyAlignment="1">
      <alignment horizontal="center" vertical="center"/>
    </xf>
    <xf numFmtId="0" fontId="0" fillId="0" borderId="18" xfId="0" applyFont="1" applyBorder="1" applyAlignment="1" applyProtection="1">
      <alignment horizontal="left"/>
    </xf>
    <xf numFmtId="0" fontId="12" fillId="0" borderId="18" xfId="38" applyFont="1" applyBorder="1" applyAlignment="1">
      <alignment horizontal="left" vertical="center"/>
    </xf>
    <xf numFmtId="0" fontId="0" fillId="0" borderId="18" xfId="0" applyFont="1" applyBorder="1" applyAlignment="1">
      <alignment horizontal="left"/>
    </xf>
    <xf numFmtId="0" fontId="12" fillId="0" borderId="18" xfId="38" applyFont="1" applyFill="1" applyBorder="1" applyAlignment="1">
      <alignment horizontal="center" vertical="center"/>
    </xf>
    <xf numFmtId="0" fontId="15" fillId="0" borderId="18" xfId="38" applyFont="1" applyBorder="1" applyAlignment="1">
      <alignment vertical="center"/>
    </xf>
    <xf numFmtId="0" fontId="12" fillId="47" borderId="16" xfId="38" applyFont="1" applyFill="1" applyBorder="1" applyAlignment="1">
      <alignment horizontal="center" vertical="center" wrapText="1"/>
    </xf>
    <xf numFmtId="0" fontId="0" fillId="19" borderId="22" xfId="0" applyFill="1" applyBorder="1" applyAlignment="1">
      <alignment horizontal="center" vertical="center" wrapText="1"/>
    </xf>
    <xf numFmtId="0" fontId="0" fillId="39" borderId="24" xfId="0" applyFill="1" applyBorder="1" applyAlignment="1"/>
    <xf numFmtId="0" fontId="12" fillId="44" borderId="0" xfId="0" applyFont="1" applyFill="1" applyAlignment="1" applyProtection="1">
      <alignment wrapText="1"/>
    </xf>
    <xf numFmtId="0" fontId="44" fillId="0" borderId="0" xfId="0" applyFont="1" applyAlignment="1">
      <alignment vertical="center" wrapText="1"/>
    </xf>
    <xf numFmtId="0" fontId="14" fillId="19" borderId="31" xfId="38" applyFont="1" applyFill="1" applyBorder="1" applyAlignment="1">
      <alignment horizontal="center" vertical="center"/>
    </xf>
    <xf numFmtId="0" fontId="0" fillId="0" borderId="31" xfId="0" applyBorder="1" applyAlignment="1"/>
    <xf numFmtId="0" fontId="0" fillId="0" borderId="21" xfId="0" applyBorder="1" applyAlignment="1"/>
    <xf numFmtId="0" fontId="0" fillId="0" borderId="0" xfId="0" applyAlignment="1"/>
    <xf numFmtId="0" fontId="0" fillId="0" borderId="22" xfId="0" applyBorder="1" applyAlignment="1"/>
    <xf numFmtId="0" fontId="0" fillId="0" borderId="17" xfId="0" applyBorder="1" applyAlignment="1"/>
    <xf numFmtId="0" fontId="0" fillId="0" borderId="23" xfId="0" applyBorder="1" applyAlignment="1"/>
    <xf numFmtId="0" fontId="21" fillId="39" borderId="32" xfId="0" applyFont="1" applyFill="1" applyBorder="1" applyAlignment="1">
      <alignment horizontal="center" vertical="center"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0" fillId="0" borderId="0" xfId="0" applyBorder="1" applyAlignment="1">
      <alignment horizontal="center" vertical="center" wrapText="1"/>
    </xf>
    <xf numFmtId="0" fontId="0" fillId="0" borderId="34" xfId="0" applyBorder="1" applyAlignment="1">
      <alignment horizontal="center" vertical="center" wrapText="1"/>
    </xf>
    <xf numFmtId="0" fontId="0" fillId="0" borderId="17" xfId="0" applyBorder="1" applyAlignment="1">
      <alignment horizontal="center" vertical="center" wrapText="1"/>
    </xf>
    <xf numFmtId="0" fontId="16" fillId="39" borderId="24" xfId="0" applyFont="1" applyFill="1" applyBorder="1" applyAlignment="1">
      <alignment vertical="center"/>
    </xf>
    <xf numFmtId="0" fontId="0" fillId="39" borderId="24" xfId="0" applyFill="1" applyBorder="1" applyAlignment="1"/>
    <xf numFmtId="0" fontId="0" fillId="39" borderId="32" xfId="0" applyFont="1" applyFill="1" applyBorder="1" applyAlignment="1">
      <alignment horizontal="center" vertical="center" wrapText="1"/>
    </xf>
    <xf numFmtId="0" fontId="0" fillId="0" borderId="21" xfId="0" applyBorder="1" applyAlignment="1">
      <alignment horizontal="center" vertical="center" wrapText="1"/>
    </xf>
    <xf numFmtId="0" fontId="13" fillId="39" borderId="32" xfId="0" applyFont="1" applyFill="1" applyBorder="1" applyAlignment="1" applyProtection="1">
      <alignment horizontal="center" vertical="center" wrapText="1"/>
      <protection locked="0"/>
    </xf>
    <xf numFmtId="0" fontId="13" fillId="39" borderId="21" xfId="0" applyFont="1" applyFill="1" applyBorder="1" applyAlignment="1">
      <alignment horizontal="center" wrapText="1"/>
    </xf>
    <xf numFmtId="0" fontId="13" fillId="39" borderId="33" xfId="0" applyFont="1" applyFill="1" applyBorder="1" applyAlignment="1">
      <alignment horizontal="center" wrapText="1"/>
    </xf>
    <xf numFmtId="0" fontId="13" fillId="39" borderId="22" xfId="0" applyFont="1" applyFill="1" applyBorder="1" applyAlignment="1">
      <alignment horizontal="center" wrapText="1"/>
    </xf>
    <xf numFmtId="0" fontId="0" fillId="0" borderId="33" xfId="0" applyBorder="1" applyAlignment="1">
      <alignment horizontal="center"/>
    </xf>
    <xf numFmtId="0" fontId="0" fillId="0" borderId="22" xfId="0" applyBorder="1" applyAlignment="1">
      <alignment horizontal="center"/>
    </xf>
    <xf numFmtId="0" fontId="0" fillId="0" borderId="34" xfId="0" applyBorder="1" applyAlignment="1">
      <alignment horizontal="center"/>
    </xf>
    <xf numFmtId="0" fontId="0" fillId="0" borderId="23" xfId="0" applyBorder="1" applyAlignment="1">
      <alignment horizontal="center"/>
    </xf>
    <xf numFmtId="0" fontId="2" fillId="15" borderId="33" xfId="0" applyFont="1" applyFill="1" applyBorder="1" applyAlignment="1">
      <alignment horizontal="center" vertical="top"/>
    </xf>
    <xf numFmtId="0" fontId="0" fillId="15" borderId="0" xfId="0" applyFill="1" applyBorder="1" applyAlignment="1">
      <alignment horizontal="center" vertical="top"/>
    </xf>
    <xf numFmtId="0" fontId="0" fillId="15" borderId="22" xfId="0" applyFill="1" applyBorder="1" applyAlignment="1">
      <alignment horizontal="center" vertical="top"/>
    </xf>
    <xf numFmtId="0" fontId="0" fillId="15" borderId="34" xfId="0" applyFill="1" applyBorder="1" applyAlignment="1">
      <alignment vertical="top"/>
    </xf>
    <xf numFmtId="0" fontId="0" fillId="15" borderId="17" xfId="0" applyFill="1" applyBorder="1" applyAlignment="1">
      <alignment vertical="top"/>
    </xf>
    <xf numFmtId="0" fontId="0" fillId="15" borderId="23" xfId="0" applyFill="1" applyBorder="1" applyAlignment="1">
      <alignment vertical="top"/>
    </xf>
    <xf numFmtId="0" fontId="21" fillId="15" borderId="32" xfId="0" applyFont="1" applyFill="1" applyBorder="1" applyAlignment="1" applyProtection="1">
      <alignment horizontal="center" vertical="center"/>
      <protection locked="0"/>
    </xf>
    <xf numFmtId="0" fontId="0" fillId="0" borderId="33" xfId="0" applyBorder="1" applyAlignment="1"/>
    <xf numFmtId="0" fontId="0" fillId="0" borderId="0" xfId="0" applyBorder="1" applyAlignment="1"/>
    <xf numFmtId="0" fontId="21" fillId="0" borderId="0" xfId="0" applyFont="1" applyFill="1" applyBorder="1" applyAlignment="1" applyProtection="1">
      <alignment horizontal="left" vertical="center"/>
      <protection locked="0"/>
    </xf>
    <xf numFmtId="0" fontId="21" fillId="0" borderId="0" xfId="0" applyFont="1" applyFill="1" applyBorder="1" applyAlignment="1">
      <alignment horizontal="left" vertical="center"/>
    </xf>
    <xf numFmtId="0" fontId="0" fillId="0" borderId="0" xfId="0" applyFont="1" applyFill="1" applyBorder="1" applyAlignment="1">
      <alignment horizontal="center" vertical="center" wrapText="1"/>
    </xf>
    <xf numFmtId="0" fontId="0" fillId="0" borderId="0" xfId="0" applyAlignment="1" applyProtection="1">
      <alignment horizontal="left"/>
      <protection locked="0"/>
    </xf>
    <xf numFmtId="166" fontId="0" fillId="0" borderId="0" xfId="0" applyNumberFormat="1" applyAlignment="1" applyProtection="1">
      <alignment horizontal="center" vertical="center"/>
      <protection locked="0"/>
    </xf>
    <xf numFmtId="166" fontId="25" fillId="0" borderId="0" xfId="0" applyNumberFormat="1" applyFont="1" applyAlignment="1" applyProtection="1">
      <alignment horizontal="center" vertical="center"/>
      <protection locked="0"/>
    </xf>
  </cellXfs>
  <cellStyles count="428">
    <cellStyle name="20% - Accent1" xfId="404" xr:uid="{00000000-0005-0000-0000-000000000000}"/>
    <cellStyle name="20% - Accent1 2" xfId="39" xr:uid="{00000000-0005-0000-0000-000001000000}"/>
    <cellStyle name="20% - Accent2" xfId="408" xr:uid="{00000000-0005-0000-0000-000002000000}"/>
    <cellStyle name="20% - Accent2 2" xfId="40" xr:uid="{00000000-0005-0000-0000-000003000000}"/>
    <cellStyle name="20% - Accent3" xfId="412" xr:uid="{00000000-0005-0000-0000-000004000000}"/>
    <cellStyle name="20% - Accent3 2" xfId="41" xr:uid="{00000000-0005-0000-0000-000005000000}"/>
    <cellStyle name="20% - Accent4" xfId="416" xr:uid="{00000000-0005-0000-0000-000006000000}"/>
    <cellStyle name="20% - Accent4 2" xfId="42" xr:uid="{00000000-0005-0000-0000-000007000000}"/>
    <cellStyle name="20% - Accent5" xfId="420" xr:uid="{00000000-0005-0000-0000-000008000000}"/>
    <cellStyle name="20% - Accent5 2" xfId="43" xr:uid="{00000000-0005-0000-0000-000009000000}"/>
    <cellStyle name="20% - Accent6" xfId="424" xr:uid="{00000000-0005-0000-0000-00000A000000}"/>
    <cellStyle name="20% - Accent6 2" xfId="44" xr:uid="{00000000-0005-0000-0000-00000B000000}"/>
    <cellStyle name="40% - Accent1" xfId="405" xr:uid="{00000000-0005-0000-0000-00000C000000}"/>
    <cellStyle name="40% - Accent1 2" xfId="45" xr:uid="{00000000-0005-0000-0000-00000D000000}"/>
    <cellStyle name="40% - Accent2" xfId="409" xr:uid="{00000000-0005-0000-0000-00000E000000}"/>
    <cellStyle name="40% - Accent2 2" xfId="46" xr:uid="{00000000-0005-0000-0000-00000F000000}"/>
    <cellStyle name="40% - Accent3" xfId="413" xr:uid="{00000000-0005-0000-0000-000010000000}"/>
    <cellStyle name="40% - Accent3 2" xfId="47" xr:uid="{00000000-0005-0000-0000-000011000000}"/>
    <cellStyle name="40% - Accent4" xfId="417" xr:uid="{00000000-0005-0000-0000-000012000000}"/>
    <cellStyle name="40% - Accent4 2" xfId="48" xr:uid="{00000000-0005-0000-0000-000013000000}"/>
    <cellStyle name="40% - Accent5" xfId="421" xr:uid="{00000000-0005-0000-0000-000014000000}"/>
    <cellStyle name="40% - Accent5 2" xfId="49" xr:uid="{00000000-0005-0000-0000-000015000000}"/>
    <cellStyle name="40% - Accent6" xfId="425" xr:uid="{00000000-0005-0000-0000-000016000000}"/>
    <cellStyle name="40% - Accent6 2" xfId="50" xr:uid="{00000000-0005-0000-0000-000017000000}"/>
    <cellStyle name="60% - Accent1" xfId="406" xr:uid="{00000000-0005-0000-0000-000018000000}"/>
    <cellStyle name="60% - Accent1 2" xfId="51" xr:uid="{00000000-0005-0000-0000-000019000000}"/>
    <cellStyle name="60% - Accent2" xfId="410" xr:uid="{00000000-0005-0000-0000-00001A000000}"/>
    <cellStyle name="60% - Accent2 2" xfId="52" xr:uid="{00000000-0005-0000-0000-00001B000000}"/>
    <cellStyle name="60% - Accent3" xfId="414" xr:uid="{00000000-0005-0000-0000-00001C000000}"/>
    <cellStyle name="60% - Accent3 2" xfId="53" xr:uid="{00000000-0005-0000-0000-00001D000000}"/>
    <cellStyle name="60% - Accent4" xfId="418" xr:uid="{00000000-0005-0000-0000-00001E000000}"/>
    <cellStyle name="60% - Accent4 2" xfId="54" xr:uid="{00000000-0005-0000-0000-00001F000000}"/>
    <cellStyle name="60% - Accent5" xfId="422" xr:uid="{00000000-0005-0000-0000-000020000000}"/>
    <cellStyle name="60% - Accent5 2" xfId="55" xr:uid="{00000000-0005-0000-0000-000021000000}"/>
    <cellStyle name="60% - Accent6" xfId="426" xr:uid="{00000000-0005-0000-0000-000022000000}"/>
    <cellStyle name="60% - Accent6 2" xfId="56" xr:uid="{00000000-0005-0000-0000-000023000000}"/>
    <cellStyle name="Accent1" xfId="403" xr:uid="{00000000-0005-0000-0000-000024000000}"/>
    <cellStyle name="Accent1 2" xfId="57" xr:uid="{00000000-0005-0000-0000-000025000000}"/>
    <cellStyle name="Accent2" xfId="407" xr:uid="{00000000-0005-0000-0000-000026000000}"/>
    <cellStyle name="Accent2 2" xfId="58" xr:uid="{00000000-0005-0000-0000-000027000000}"/>
    <cellStyle name="Accent3" xfId="411" xr:uid="{00000000-0005-0000-0000-000028000000}"/>
    <cellStyle name="Accent3 2" xfId="59" xr:uid="{00000000-0005-0000-0000-000029000000}"/>
    <cellStyle name="Accent4" xfId="415" xr:uid="{00000000-0005-0000-0000-00002A000000}"/>
    <cellStyle name="Accent4 2" xfId="60" xr:uid="{00000000-0005-0000-0000-00002B000000}"/>
    <cellStyle name="Accent5" xfId="419" xr:uid="{00000000-0005-0000-0000-00002C000000}"/>
    <cellStyle name="Accent5 2" xfId="61" xr:uid="{00000000-0005-0000-0000-00002D000000}"/>
    <cellStyle name="Accent6" xfId="423" xr:uid="{00000000-0005-0000-0000-00002E000000}"/>
    <cellStyle name="Accent6 2" xfId="62" xr:uid="{00000000-0005-0000-0000-00002F000000}"/>
    <cellStyle name="Bad" xfId="392" xr:uid="{00000000-0005-0000-0000-000030000000}"/>
    <cellStyle name="Bad 2" xfId="63" xr:uid="{00000000-0005-0000-0000-000031000000}"/>
    <cellStyle name="Calculation" xfId="396" xr:uid="{00000000-0005-0000-0000-000032000000}"/>
    <cellStyle name="Calculation 2" xfId="64" xr:uid="{00000000-0005-0000-0000-000033000000}"/>
    <cellStyle name="Check Cell" xfId="398" xr:uid="{00000000-0005-0000-0000-000034000000}"/>
    <cellStyle name="Check Cell 2" xfId="65" xr:uid="{00000000-0005-0000-0000-000035000000}"/>
    <cellStyle name="Comma" xfId="4" xr:uid="{00000000-0005-0000-0000-000036000000}"/>
    <cellStyle name="Comma [0]" xfId="5" xr:uid="{00000000-0005-0000-0000-000037000000}"/>
    <cellStyle name="Currency" xfId="2" xr:uid="{00000000-0005-0000-0000-000038000000}"/>
    <cellStyle name="Currency [0]" xfId="3" xr:uid="{00000000-0005-0000-0000-000039000000}"/>
    <cellStyle name="Explanatory Text" xfId="401" xr:uid="{00000000-0005-0000-0000-00003A000000}"/>
    <cellStyle name="Explanatory Text 2" xfId="66" xr:uid="{00000000-0005-0000-0000-00003B000000}"/>
    <cellStyle name="Followed Hyperlink" xfId="8" hidden="1" xr:uid="{00000000-0005-0000-0000-00003C000000}"/>
    <cellStyle name="Followed Hyperlink" xfId="10" hidden="1" xr:uid="{00000000-0005-0000-0000-00003D000000}"/>
    <cellStyle name="Followed Hyperlink" xfId="12" hidden="1" xr:uid="{00000000-0005-0000-0000-00003E000000}"/>
    <cellStyle name="Followed Hyperlink" xfId="14" hidden="1" xr:uid="{00000000-0005-0000-0000-00003F000000}"/>
    <cellStyle name="Followed Hyperlink" xfId="16" hidden="1" xr:uid="{00000000-0005-0000-0000-000040000000}"/>
    <cellStyle name="Followed Hyperlink" xfId="18" hidden="1" xr:uid="{00000000-0005-0000-0000-000041000000}"/>
    <cellStyle name="Followed Hyperlink" xfId="20" hidden="1" xr:uid="{00000000-0005-0000-0000-000042000000}"/>
    <cellStyle name="Followed Hyperlink" xfId="22" hidden="1" xr:uid="{00000000-0005-0000-0000-000043000000}"/>
    <cellStyle name="Followed Hyperlink" xfId="24" hidden="1" xr:uid="{00000000-0005-0000-0000-000044000000}"/>
    <cellStyle name="Followed Hyperlink" xfId="26" hidden="1" xr:uid="{00000000-0005-0000-0000-000045000000}"/>
    <cellStyle name="Followed Hyperlink" xfId="28" hidden="1" xr:uid="{00000000-0005-0000-0000-000046000000}"/>
    <cellStyle name="Followed Hyperlink" xfId="30" hidden="1" xr:uid="{00000000-0005-0000-0000-000047000000}"/>
    <cellStyle name="Followed Hyperlink" xfId="32" hidden="1" xr:uid="{00000000-0005-0000-0000-000048000000}"/>
    <cellStyle name="Followed Hyperlink" xfId="34" hidden="1" xr:uid="{00000000-0005-0000-0000-000049000000}"/>
    <cellStyle name="Followed Hyperlink" xfId="36" hidden="1" xr:uid="{00000000-0005-0000-0000-00004A000000}"/>
    <cellStyle name="Followed Hyperlink" xfId="81" hidden="1" xr:uid="{00000000-0005-0000-0000-00004B000000}"/>
    <cellStyle name="Followed Hyperlink" xfId="83" hidden="1" xr:uid="{00000000-0005-0000-0000-00004C000000}"/>
    <cellStyle name="Followed Hyperlink" xfId="85" hidden="1" xr:uid="{00000000-0005-0000-0000-00004D000000}"/>
    <cellStyle name="Followed Hyperlink" xfId="87" hidden="1" xr:uid="{00000000-0005-0000-0000-00004E000000}"/>
    <cellStyle name="Followed Hyperlink" xfId="89" hidden="1" xr:uid="{00000000-0005-0000-0000-00004F000000}"/>
    <cellStyle name="Followed Hyperlink" xfId="91" hidden="1" xr:uid="{00000000-0005-0000-0000-000050000000}"/>
    <cellStyle name="Followed Hyperlink" xfId="93" hidden="1" xr:uid="{00000000-0005-0000-0000-000051000000}"/>
    <cellStyle name="Followed Hyperlink" xfId="95" hidden="1" xr:uid="{00000000-0005-0000-0000-000052000000}"/>
    <cellStyle name="Followed Hyperlink" xfId="97" hidden="1" xr:uid="{00000000-0005-0000-0000-000053000000}"/>
    <cellStyle name="Followed Hyperlink" xfId="99" hidden="1" xr:uid="{00000000-0005-0000-0000-000054000000}"/>
    <cellStyle name="Followed Hyperlink" xfId="101" hidden="1" xr:uid="{00000000-0005-0000-0000-000055000000}"/>
    <cellStyle name="Followed Hyperlink" xfId="103" hidden="1" xr:uid="{00000000-0005-0000-0000-000056000000}"/>
    <cellStyle name="Followed Hyperlink" xfId="105" hidden="1" xr:uid="{00000000-0005-0000-0000-000057000000}"/>
    <cellStyle name="Followed Hyperlink" xfId="107" hidden="1" xr:uid="{00000000-0005-0000-0000-000058000000}"/>
    <cellStyle name="Followed Hyperlink" xfId="109" hidden="1" xr:uid="{00000000-0005-0000-0000-000059000000}"/>
    <cellStyle name="Followed Hyperlink" xfId="110" hidden="1" xr:uid="{00000000-0005-0000-0000-00005A000000}"/>
    <cellStyle name="Followed Hyperlink" xfId="112" hidden="1" xr:uid="{00000000-0005-0000-0000-00005B000000}"/>
    <cellStyle name="Followed Hyperlink" xfId="114" hidden="1" xr:uid="{00000000-0005-0000-0000-00005C000000}"/>
    <cellStyle name="Followed Hyperlink" xfId="116" hidden="1" xr:uid="{00000000-0005-0000-0000-00005D000000}"/>
    <cellStyle name="Followed Hyperlink" xfId="118" hidden="1" xr:uid="{00000000-0005-0000-0000-00005E000000}"/>
    <cellStyle name="Followed Hyperlink" xfId="120" hidden="1" xr:uid="{00000000-0005-0000-0000-00005F000000}"/>
    <cellStyle name="Followed Hyperlink" xfId="122" hidden="1" xr:uid="{00000000-0005-0000-0000-000060000000}"/>
    <cellStyle name="Followed Hyperlink" xfId="124" hidden="1" xr:uid="{00000000-0005-0000-0000-000061000000}"/>
    <cellStyle name="Followed Hyperlink" xfId="126" hidden="1" xr:uid="{00000000-0005-0000-0000-000062000000}"/>
    <cellStyle name="Followed Hyperlink" xfId="128" hidden="1" xr:uid="{00000000-0005-0000-0000-000063000000}"/>
    <cellStyle name="Followed Hyperlink" xfId="130" hidden="1" xr:uid="{00000000-0005-0000-0000-000064000000}"/>
    <cellStyle name="Followed Hyperlink" xfId="132" hidden="1" xr:uid="{00000000-0005-0000-0000-000065000000}"/>
    <cellStyle name="Followed Hyperlink" xfId="134" hidden="1" xr:uid="{00000000-0005-0000-0000-000066000000}"/>
    <cellStyle name="Followed Hyperlink" xfId="136" hidden="1" xr:uid="{00000000-0005-0000-0000-000067000000}"/>
    <cellStyle name="Followed Hyperlink" xfId="138" hidden="1" xr:uid="{00000000-0005-0000-0000-000068000000}"/>
    <cellStyle name="Followed Hyperlink" xfId="140" hidden="1" xr:uid="{00000000-0005-0000-0000-000069000000}"/>
    <cellStyle name="Followed Hyperlink" xfId="143" hidden="1" xr:uid="{00000000-0005-0000-0000-00006A000000}"/>
    <cellStyle name="Followed Hyperlink" xfId="145" hidden="1" xr:uid="{00000000-0005-0000-0000-00006B000000}"/>
    <cellStyle name="Followed Hyperlink" xfId="147" hidden="1" xr:uid="{00000000-0005-0000-0000-00006C000000}"/>
    <cellStyle name="Followed Hyperlink" xfId="149" hidden="1" xr:uid="{00000000-0005-0000-0000-00006D000000}"/>
    <cellStyle name="Followed Hyperlink" xfId="151" hidden="1" xr:uid="{00000000-0005-0000-0000-00006E000000}"/>
    <cellStyle name="Followed Hyperlink" xfId="153" hidden="1" xr:uid="{00000000-0005-0000-0000-00006F000000}"/>
    <cellStyle name="Followed Hyperlink" xfId="155" hidden="1" xr:uid="{00000000-0005-0000-0000-000070000000}"/>
    <cellStyle name="Followed Hyperlink" xfId="157" hidden="1" xr:uid="{00000000-0005-0000-0000-000071000000}"/>
    <cellStyle name="Followed Hyperlink" xfId="159" hidden="1" xr:uid="{00000000-0005-0000-0000-000072000000}"/>
    <cellStyle name="Followed Hyperlink" xfId="161" hidden="1" xr:uid="{00000000-0005-0000-0000-000073000000}"/>
    <cellStyle name="Followed Hyperlink" xfId="163" hidden="1" xr:uid="{00000000-0005-0000-0000-000074000000}"/>
    <cellStyle name="Followed Hyperlink" xfId="165" hidden="1" xr:uid="{00000000-0005-0000-0000-000075000000}"/>
    <cellStyle name="Followed Hyperlink" xfId="167" hidden="1" xr:uid="{00000000-0005-0000-0000-000076000000}"/>
    <cellStyle name="Followed Hyperlink" xfId="169" hidden="1" xr:uid="{00000000-0005-0000-0000-000077000000}"/>
    <cellStyle name="Followed Hyperlink" xfId="171" hidden="1" xr:uid="{00000000-0005-0000-0000-000078000000}"/>
    <cellStyle name="Followed Hyperlink" xfId="173" hidden="1" xr:uid="{00000000-0005-0000-0000-000079000000}"/>
    <cellStyle name="Followed Hyperlink" xfId="175" hidden="1" xr:uid="{00000000-0005-0000-0000-00007A000000}"/>
    <cellStyle name="Followed Hyperlink" xfId="177" hidden="1" xr:uid="{00000000-0005-0000-0000-00007B000000}"/>
    <cellStyle name="Followed Hyperlink" xfId="179" hidden="1" xr:uid="{00000000-0005-0000-0000-00007C000000}"/>
    <cellStyle name="Followed Hyperlink" xfId="181" hidden="1" xr:uid="{00000000-0005-0000-0000-00007D000000}"/>
    <cellStyle name="Followed Hyperlink" xfId="183" hidden="1" xr:uid="{00000000-0005-0000-0000-00007E000000}"/>
    <cellStyle name="Followed Hyperlink" xfId="185" hidden="1" xr:uid="{00000000-0005-0000-0000-00007F000000}"/>
    <cellStyle name="Followed Hyperlink" xfId="187" hidden="1" xr:uid="{00000000-0005-0000-0000-000080000000}"/>
    <cellStyle name="Followed Hyperlink" xfId="189" hidden="1" xr:uid="{00000000-0005-0000-0000-000081000000}"/>
    <cellStyle name="Followed Hyperlink" xfId="191" hidden="1" xr:uid="{00000000-0005-0000-0000-000082000000}"/>
    <cellStyle name="Followed Hyperlink" xfId="193" hidden="1" xr:uid="{00000000-0005-0000-0000-000083000000}"/>
    <cellStyle name="Followed Hyperlink" xfId="195" hidden="1" xr:uid="{00000000-0005-0000-0000-000084000000}"/>
    <cellStyle name="Followed Hyperlink" xfId="197" hidden="1" xr:uid="{00000000-0005-0000-0000-000085000000}"/>
    <cellStyle name="Followed Hyperlink" xfId="199" hidden="1" xr:uid="{00000000-0005-0000-0000-000086000000}"/>
    <cellStyle name="Followed Hyperlink" xfId="232" hidden="1" xr:uid="{00000000-0005-0000-0000-000087000000}"/>
    <cellStyle name="Followed Hyperlink" xfId="234" hidden="1" xr:uid="{00000000-0005-0000-0000-000088000000}"/>
    <cellStyle name="Followed Hyperlink" xfId="236" hidden="1" xr:uid="{00000000-0005-0000-0000-000089000000}"/>
    <cellStyle name="Followed Hyperlink" xfId="238" hidden="1" xr:uid="{00000000-0005-0000-0000-00008A000000}"/>
    <cellStyle name="Followed Hyperlink" xfId="240" hidden="1" xr:uid="{00000000-0005-0000-0000-00008B000000}"/>
    <cellStyle name="Followed Hyperlink" xfId="242" hidden="1" xr:uid="{00000000-0005-0000-0000-00008C000000}"/>
    <cellStyle name="Followed Hyperlink" xfId="244" hidden="1" xr:uid="{00000000-0005-0000-0000-00008D000000}"/>
    <cellStyle name="Followed Hyperlink" xfId="246" hidden="1" xr:uid="{00000000-0005-0000-0000-00008E000000}"/>
    <cellStyle name="Followed Hyperlink" xfId="248" hidden="1" xr:uid="{00000000-0005-0000-0000-00008F000000}"/>
    <cellStyle name="Followed Hyperlink" xfId="250" hidden="1" xr:uid="{00000000-0005-0000-0000-000090000000}"/>
    <cellStyle name="Followed Hyperlink" xfId="252" hidden="1" xr:uid="{00000000-0005-0000-0000-000091000000}"/>
    <cellStyle name="Followed Hyperlink" xfId="254" hidden="1" xr:uid="{00000000-0005-0000-0000-000092000000}"/>
    <cellStyle name="Followed Hyperlink" xfId="256" hidden="1" xr:uid="{00000000-0005-0000-0000-000093000000}"/>
    <cellStyle name="Followed Hyperlink" xfId="258" hidden="1" xr:uid="{00000000-0005-0000-0000-000094000000}"/>
    <cellStyle name="Followed Hyperlink" xfId="260" hidden="1" xr:uid="{00000000-0005-0000-0000-000095000000}"/>
    <cellStyle name="Followed Hyperlink" xfId="262" hidden="1" xr:uid="{00000000-0005-0000-0000-000096000000}"/>
    <cellStyle name="Followed Hyperlink" xfId="264" hidden="1" xr:uid="{00000000-0005-0000-0000-000097000000}"/>
    <cellStyle name="Followed Hyperlink" xfId="266" hidden="1" xr:uid="{00000000-0005-0000-0000-000098000000}"/>
    <cellStyle name="Followed Hyperlink" xfId="268" hidden="1" xr:uid="{00000000-0005-0000-0000-000099000000}"/>
    <cellStyle name="Followed Hyperlink" xfId="270" hidden="1" xr:uid="{00000000-0005-0000-0000-00009A000000}"/>
    <cellStyle name="Followed Hyperlink" xfId="272" hidden="1" xr:uid="{00000000-0005-0000-0000-00009B000000}"/>
    <cellStyle name="Followed Hyperlink" xfId="274" hidden="1" xr:uid="{00000000-0005-0000-0000-00009C000000}"/>
    <cellStyle name="Followed Hyperlink" xfId="276" hidden="1" xr:uid="{00000000-0005-0000-0000-00009D000000}"/>
    <cellStyle name="Followed Hyperlink" xfId="278" hidden="1" xr:uid="{00000000-0005-0000-0000-00009E000000}"/>
    <cellStyle name="Followed Hyperlink" xfId="280" hidden="1" xr:uid="{00000000-0005-0000-0000-00009F000000}"/>
    <cellStyle name="Followed Hyperlink" xfId="282" hidden="1" xr:uid="{00000000-0005-0000-0000-0000A0000000}"/>
    <cellStyle name="Followed Hyperlink" xfId="284" hidden="1" xr:uid="{00000000-0005-0000-0000-0000A1000000}"/>
    <cellStyle name="Followed Hyperlink" xfId="286" hidden="1" xr:uid="{00000000-0005-0000-0000-0000A2000000}"/>
    <cellStyle name="Followed Hyperlink" xfId="288" hidden="1" xr:uid="{00000000-0005-0000-0000-0000A3000000}"/>
    <cellStyle name="Followed Hyperlink" xfId="290" hidden="1" xr:uid="{00000000-0005-0000-0000-0000A4000000}"/>
    <cellStyle name="Followed Hyperlink" xfId="291" hidden="1" xr:uid="{00000000-0005-0000-0000-0000A5000000}"/>
    <cellStyle name="Followed Hyperlink" xfId="293" hidden="1" xr:uid="{00000000-0005-0000-0000-0000A6000000}"/>
    <cellStyle name="Followed Hyperlink" xfId="295" hidden="1" xr:uid="{00000000-0005-0000-0000-0000A7000000}"/>
    <cellStyle name="Followed Hyperlink" xfId="297" hidden="1" xr:uid="{00000000-0005-0000-0000-0000A8000000}"/>
    <cellStyle name="Followed Hyperlink" xfId="299" hidden="1" xr:uid="{00000000-0005-0000-0000-0000A9000000}"/>
    <cellStyle name="Followed Hyperlink" xfId="301" hidden="1" xr:uid="{00000000-0005-0000-0000-0000AA000000}"/>
    <cellStyle name="Followed Hyperlink" xfId="303" hidden="1" xr:uid="{00000000-0005-0000-0000-0000AB000000}"/>
    <cellStyle name="Followed Hyperlink" xfId="305" hidden="1" xr:uid="{00000000-0005-0000-0000-0000AC000000}"/>
    <cellStyle name="Followed Hyperlink" xfId="307" hidden="1" xr:uid="{00000000-0005-0000-0000-0000AD000000}"/>
    <cellStyle name="Followed Hyperlink" xfId="309" hidden="1" xr:uid="{00000000-0005-0000-0000-0000AE000000}"/>
    <cellStyle name="Followed Hyperlink" xfId="311" hidden="1" xr:uid="{00000000-0005-0000-0000-0000AF000000}"/>
    <cellStyle name="Followed Hyperlink" xfId="313" hidden="1" xr:uid="{00000000-0005-0000-0000-0000B0000000}"/>
    <cellStyle name="Followed Hyperlink" xfId="315" hidden="1" xr:uid="{00000000-0005-0000-0000-0000B1000000}"/>
    <cellStyle name="Followed Hyperlink" xfId="317" hidden="1" xr:uid="{00000000-0005-0000-0000-0000B2000000}"/>
    <cellStyle name="Followed Hyperlink" xfId="319" hidden="1" xr:uid="{00000000-0005-0000-0000-0000B3000000}"/>
    <cellStyle name="Followed Hyperlink" xfId="321" hidden="1" xr:uid="{00000000-0005-0000-0000-0000B4000000}"/>
    <cellStyle name="Followed Hyperlink" xfId="324" hidden="1" xr:uid="{00000000-0005-0000-0000-0000B5000000}"/>
    <cellStyle name="Followed Hyperlink" xfId="326" hidden="1" xr:uid="{00000000-0005-0000-0000-0000B6000000}"/>
    <cellStyle name="Followed Hyperlink" xfId="328" hidden="1" xr:uid="{00000000-0005-0000-0000-0000B7000000}"/>
    <cellStyle name="Followed Hyperlink" xfId="330" hidden="1" xr:uid="{00000000-0005-0000-0000-0000B8000000}"/>
    <cellStyle name="Followed Hyperlink" xfId="332" hidden="1" xr:uid="{00000000-0005-0000-0000-0000B9000000}"/>
    <cellStyle name="Followed Hyperlink" xfId="334" hidden="1" xr:uid="{00000000-0005-0000-0000-0000BA000000}"/>
    <cellStyle name="Followed Hyperlink" xfId="336" hidden="1" xr:uid="{00000000-0005-0000-0000-0000BB000000}"/>
    <cellStyle name="Followed Hyperlink" xfId="338" hidden="1" xr:uid="{00000000-0005-0000-0000-0000BC000000}"/>
    <cellStyle name="Followed Hyperlink" xfId="340" hidden="1" xr:uid="{00000000-0005-0000-0000-0000BD000000}"/>
    <cellStyle name="Followed Hyperlink" xfId="342" hidden="1" xr:uid="{00000000-0005-0000-0000-0000BE000000}"/>
    <cellStyle name="Followed Hyperlink" xfId="344" hidden="1" xr:uid="{00000000-0005-0000-0000-0000BF000000}"/>
    <cellStyle name="Followed Hyperlink" xfId="346" hidden="1" xr:uid="{00000000-0005-0000-0000-0000C0000000}"/>
    <cellStyle name="Followed Hyperlink" xfId="348" hidden="1" xr:uid="{00000000-0005-0000-0000-0000C1000000}"/>
    <cellStyle name="Followed Hyperlink" xfId="350" hidden="1" xr:uid="{00000000-0005-0000-0000-0000C2000000}"/>
    <cellStyle name="Followed Hyperlink" xfId="352" hidden="1" xr:uid="{00000000-0005-0000-0000-0000C3000000}"/>
    <cellStyle name="Followed Hyperlink" xfId="354" hidden="1" xr:uid="{00000000-0005-0000-0000-0000C4000000}"/>
    <cellStyle name="Followed Hyperlink" xfId="356" hidden="1" xr:uid="{00000000-0005-0000-0000-0000C5000000}"/>
    <cellStyle name="Followed Hyperlink" xfId="358" hidden="1" xr:uid="{00000000-0005-0000-0000-0000C6000000}"/>
    <cellStyle name="Followed Hyperlink" xfId="360" hidden="1" xr:uid="{00000000-0005-0000-0000-0000C7000000}"/>
    <cellStyle name="Followed Hyperlink" xfId="362" hidden="1" xr:uid="{00000000-0005-0000-0000-0000C8000000}"/>
    <cellStyle name="Followed Hyperlink" xfId="364" hidden="1" xr:uid="{00000000-0005-0000-0000-0000C9000000}"/>
    <cellStyle name="Followed Hyperlink" xfId="366" hidden="1" xr:uid="{00000000-0005-0000-0000-0000CA000000}"/>
    <cellStyle name="Followed Hyperlink" xfId="368" hidden="1" xr:uid="{00000000-0005-0000-0000-0000CB000000}"/>
    <cellStyle name="Followed Hyperlink" xfId="370" hidden="1" xr:uid="{00000000-0005-0000-0000-0000CC000000}"/>
    <cellStyle name="Followed Hyperlink" xfId="372" hidden="1" xr:uid="{00000000-0005-0000-0000-0000CD000000}"/>
    <cellStyle name="Followed Hyperlink" xfId="374" hidden="1" xr:uid="{00000000-0005-0000-0000-0000CE000000}"/>
    <cellStyle name="Followed Hyperlink" xfId="376" hidden="1" xr:uid="{00000000-0005-0000-0000-0000CF000000}"/>
    <cellStyle name="Followed Hyperlink" xfId="378" hidden="1" xr:uid="{00000000-0005-0000-0000-0000D0000000}"/>
    <cellStyle name="Followed Hyperlink" xfId="380" hidden="1" xr:uid="{00000000-0005-0000-0000-0000D1000000}"/>
    <cellStyle name="Followed Hyperlink 10" xfId="217" xr:uid="{00000000-0005-0000-0000-0000D2000000}"/>
    <cellStyle name="Followed Hyperlink 11" xfId="219" xr:uid="{00000000-0005-0000-0000-0000D3000000}"/>
    <cellStyle name="Followed Hyperlink 12" xfId="221" xr:uid="{00000000-0005-0000-0000-0000D4000000}"/>
    <cellStyle name="Followed Hyperlink 13" xfId="223" xr:uid="{00000000-0005-0000-0000-0000D5000000}"/>
    <cellStyle name="Followed Hyperlink 14" xfId="225" xr:uid="{00000000-0005-0000-0000-0000D6000000}"/>
    <cellStyle name="Followed Hyperlink 15" xfId="227" xr:uid="{00000000-0005-0000-0000-0000D7000000}"/>
    <cellStyle name="Followed Hyperlink 16" xfId="229" xr:uid="{00000000-0005-0000-0000-0000D8000000}"/>
    <cellStyle name="Followed Hyperlink 2" xfId="201" xr:uid="{00000000-0005-0000-0000-0000D9000000}"/>
    <cellStyle name="Followed Hyperlink 3" xfId="203" xr:uid="{00000000-0005-0000-0000-0000DA000000}"/>
    <cellStyle name="Followed Hyperlink 4" xfId="205" xr:uid="{00000000-0005-0000-0000-0000DB000000}"/>
    <cellStyle name="Followed Hyperlink 5" xfId="207" xr:uid="{00000000-0005-0000-0000-0000DC000000}"/>
    <cellStyle name="Followed Hyperlink 6" xfId="209" xr:uid="{00000000-0005-0000-0000-0000DD000000}"/>
    <cellStyle name="Followed Hyperlink 7" xfId="211" xr:uid="{00000000-0005-0000-0000-0000DE000000}"/>
    <cellStyle name="Followed Hyperlink 8" xfId="213" xr:uid="{00000000-0005-0000-0000-0000DF000000}"/>
    <cellStyle name="Followed Hyperlink 9" xfId="215" xr:uid="{00000000-0005-0000-0000-0000E0000000}"/>
    <cellStyle name="Good" xfId="391" xr:uid="{00000000-0005-0000-0000-0000E1000000}"/>
    <cellStyle name="Good 2" xfId="67" xr:uid="{00000000-0005-0000-0000-0000E2000000}"/>
    <cellStyle name="Heading 1" xfId="387" xr:uid="{00000000-0005-0000-0000-0000E3000000}"/>
    <cellStyle name="Heading 1 2" xfId="68" xr:uid="{00000000-0005-0000-0000-0000E4000000}"/>
    <cellStyle name="Heading 2" xfId="388" xr:uid="{00000000-0005-0000-0000-0000E5000000}"/>
    <cellStyle name="Heading 2 2" xfId="69" xr:uid="{00000000-0005-0000-0000-0000E6000000}"/>
    <cellStyle name="Heading 3" xfId="389" xr:uid="{00000000-0005-0000-0000-0000E7000000}"/>
    <cellStyle name="Heading 3 2" xfId="70" xr:uid="{00000000-0005-0000-0000-0000E8000000}"/>
    <cellStyle name="Heading 4" xfId="390" xr:uid="{00000000-0005-0000-0000-0000E9000000}"/>
    <cellStyle name="Heading 4 2" xfId="71" xr:uid="{00000000-0005-0000-0000-0000EA000000}"/>
    <cellStyle name="Hyperlink" xfId="7" hidden="1" xr:uid="{00000000-0005-0000-0000-0000EB000000}"/>
    <cellStyle name="Hyperlink" xfId="9" hidden="1" xr:uid="{00000000-0005-0000-0000-0000EC000000}"/>
    <cellStyle name="Hyperlink" xfId="11" hidden="1" xr:uid="{00000000-0005-0000-0000-0000ED000000}"/>
    <cellStyle name="Hyperlink" xfId="13" hidden="1" xr:uid="{00000000-0005-0000-0000-0000EE000000}"/>
    <cellStyle name="Hyperlink" xfId="15" hidden="1" xr:uid="{00000000-0005-0000-0000-0000EF000000}"/>
    <cellStyle name="Hyperlink" xfId="17" hidden="1" xr:uid="{00000000-0005-0000-0000-0000F0000000}"/>
    <cellStyle name="Hyperlink" xfId="19" hidden="1" xr:uid="{00000000-0005-0000-0000-0000F1000000}"/>
    <cellStyle name="Hyperlink" xfId="21" hidden="1" xr:uid="{00000000-0005-0000-0000-0000F2000000}"/>
    <cellStyle name="Hyperlink" xfId="23" hidden="1" xr:uid="{00000000-0005-0000-0000-0000F3000000}"/>
    <cellStyle name="Hyperlink" xfId="25" hidden="1" xr:uid="{00000000-0005-0000-0000-0000F4000000}"/>
    <cellStyle name="Hyperlink" xfId="27" hidden="1" xr:uid="{00000000-0005-0000-0000-0000F5000000}"/>
    <cellStyle name="Hyperlink" xfId="29" hidden="1" xr:uid="{00000000-0005-0000-0000-0000F6000000}"/>
    <cellStyle name="Hyperlink" xfId="31" hidden="1" xr:uid="{00000000-0005-0000-0000-0000F7000000}"/>
    <cellStyle name="Hyperlink" xfId="33" hidden="1" xr:uid="{00000000-0005-0000-0000-0000F8000000}"/>
    <cellStyle name="Hyperlink" xfId="35" hidden="1" xr:uid="{00000000-0005-0000-0000-0000F9000000}"/>
    <cellStyle name="Hyperlink" xfId="80" hidden="1" xr:uid="{00000000-0005-0000-0000-0000FA000000}"/>
    <cellStyle name="Hyperlink" xfId="82" hidden="1" xr:uid="{00000000-0005-0000-0000-0000FB000000}"/>
    <cellStyle name="Hyperlink" xfId="84" hidden="1" xr:uid="{00000000-0005-0000-0000-0000FC000000}"/>
    <cellStyle name="Hyperlink" xfId="86" hidden="1" xr:uid="{00000000-0005-0000-0000-0000FD000000}"/>
    <cellStyle name="Hyperlink" xfId="88" hidden="1" xr:uid="{00000000-0005-0000-0000-0000FE000000}"/>
    <cellStyle name="Hyperlink" xfId="90" hidden="1" xr:uid="{00000000-0005-0000-0000-0000FF000000}"/>
    <cellStyle name="Hyperlink" xfId="92" hidden="1" xr:uid="{00000000-0005-0000-0000-000000010000}"/>
    <cellStyle name="Hyperlink" xfId="94" hidden="1" xr:uid="{00000000-0005-0000-0000-000001010000}"/>
    <cellStyle name="Hyperlink" xfId="96" hidden="1" xr:uid="{00000000-0005-0000-0000-000002010000}"/>
    <cellStyle name="Hyperlink" xfId="98" hidden="1" xr:uid="{00000000-0005-0000-0000-000003010000}"/>
    <cellStyle name="Hyperlink" xfId="100" hidden="1" xr:uid="{00000000-0005-0000-0000-000004010000}"/>
    <cellStyle name="Hyperlink" xfId="102" hidden="1" xr:uid="{00000000-0005-0000-0000-000005010000}"/>
    <cellStyle name="Hyperlink" xfId="104" hidden="1" xr:uid="{00000000-0005-0000-0000-000006010000}"/>
    <cellStyle name="Hyperlink" xfId="106" hidden="1" xr:uid="{00000000-0005-0000-0000-000007010000}"/>
    <cellStyle name="Hyperlink" xfId="108" hidden="1" xr:uid="{00000000-0005-0000-0000-000008010000}"/>
    <cellStyle name="Hyperlink" xfId="111" hidden="1" xr:uid="{00000000-0005-0000-0000-000009010000}"/>
    <cellStyle name="Hyperlink" xfId="113" hidden="1" xr:uid="{00000000-0005-0000-0000-00000A010000}"/>
    <cellStyle name="Hyperlink" xfId="115" hidden="1" xr:uid="{00000000-0005-0000-0000-00000B010000}"/>
    <cellStyle name="Hyperlink" xfId="117" hidden="1" xr:uid="{00000000-0005-0000-0000-00000C010000}"/>
    <cellStyle name="Hyperlink" xfId="119" hidden="1" xr:uid="{00000000-0005-0000-0000-00000D010000}"/>
    <cellStyle name="Hyperlink" xfId="121" hidden="1" xr:uid="{00000000-0005-0000-0000-00000E010000}"/>
    <cellStyle name="Hyperlink" xfId="123" hidden="1" xr:uid="{00000000-0005-0000-0000-00000F010000}"/>
    <cellStyle name="Hyperlink" xfId="125" hidden="1" xr:uid="{00000000-0005-0000-0000-000010010000}"/>
    <cellStyle name="Hyperlink" xfId="127" hidden="1" xr:uid="{00000000-0005-0000-0000-000011010000}"/>
    <cellStyle name="Hyperlink" xfId="129" hidden="1" xr:uid="{00000000-0005-0000-0000-000012010000}"/>
    <cellStyle name="Hyperlink" xfId="131" hidden="1" xr:uid="{00000000-0005-0000-0000-000013010000}"/>
    <cellStyle name="Hyperlink" xfId="133" hidden="1" xr:uid="{00000000-0005-0000-0000-000014010000}"/>
    <cellStyle name="Hyperlink" xfId="135" hidden="1" xr:uid="{00000000-0005-0000-0000-000015010000}"/>
    <cellStyle name="Hyperlink" xfId="137" hidden="1" xr:uid="{00000000-0005-0000-0000-000016010000}"/>
    <cellStyle name="Hyperlink" xfId="139" hidden="1" xr:uid="{00000000-0005-0000-0000-000017010000}"/>
    <cellStyle name="Hyperlink" xfId="141" hidden="1" xr:uid="{00000000-0005-0000-0000-000018010000}"/>
    <cellStyle name="Hyperlink" xfId="142" hidden="1" xr:uid="{00000000-0005-0000-0000-000019010000}"/>
    <cellStyle name="Hyperlink" xfId="144" hidden="1" xr:uid="{00000000-0005-0000-0000-00001A010000}"/>
    <cellStyle name="Hyperlink" xfId="146" hidden="1" xr:uid="{00000000-0005-0000-0000-00001B010000}"/>
    <cellStyle name="Hyperlink" xfId="148" hidden="1" xr:uid="{00000000-0005-0000-0000-00001C010000}"/>
    <cellStyle name="Hyperlink" xfId="150" hidden="1" xr:uid="{00000000-0005-0000-0000-00001D010000}"/>
    <cellStyle name="Hyperlink" xfId="152" hidden="1" xr:uid="{00000000-0005-0000-0000-00001E010000}"/>
    <cellStyle name="Hyperlink" xfId="154" hidden="1" xr:uid="{00000000-0005-0000-0000-00001F010000}"/>
    <cellStyle name="Hyperlink" xfId="156" hidden="1" xr:uid="{00000000-0005-0000-0000-000020010000}"/>
    <cellStyle name="Hyperlink" xfId="158" hidden="1" xr:uid="{00000000-0005-0000-0000-000021010000}"/>
    <cellStyle name="Hyperlink" xfId="160" hidden="1" xr:uid="{00000000-0005-0000-0000-000022010000}"/>
    <cellStyle name="Hyperlink" xfId="162" hidden="1" xr:uid="{00000000-0005-0000-0000-000023010000}"/>
    <cellStyle name="Hyperlink" xfId="164" hidden="1" xr:uid="{00000000-0005-0000-0000-000024010000}"/>
    <cellStyle name="Hyperlink" xfId="166" hidden="1" xr:uid="{00000000-0005-0000-0000-000025010000}"/>
    <cellStyle name="Hyperlink" xfId="168" hidden="1" xr:uid="{00000000-0005-0000-0000-000026010000}"/>
    <cellStyle name="Hyperlink" xfId="170" hidden="1" xr:uid="{00000000-0005-0000-0000-000027010000}"/>
    <cellStyle name="Hyperlink" xfId="172" hidden="1" xr:uid="{00000000-0005-0000-0000-000028010000}"/>
    <cellStyle name="Hyperlink" xfId="174" hidden="1" xr:uid="{00000000-0005-0000-0000-000029010000}"/>
    <cellStyle name="Hyperlink" xfId="176" hidden="1" xr:uid="{00000000-0005-0000-0000-00002A010000}"/>
    <cellStyle name="Hyperlink" xfId="178" hidden="1" xr:uid="{00000000-0005-0000-0000-00002B010000}"/>
    <cellStyle name="Hyperlink" xfId="180" hidden="1" xr:uid="{00000000-0005-0000-0000-00002C010000}"/>
    <cellStyle name="Hyperlink" xfId="182" hidden="1" xr:uid="{00000000-0005-0000-0000-00002D010000}"/>
    <cellStyle name="Hyperlink" xfId="184" hidden="1" xr:uid="{00000000-0005-0000-0000-00002E010000}"/>
    <cellStyle name="Hyperlink" xfId="186" hidden="1" xr:uid="{00000000-0005-0000-0000-00002F010000}"/>
    <cellStyle name="Hyperlink" xfId="188" hidden="1" xr:uid="{00000000-0005-0000-0000-000030010000}"/>
    <cellStyle name="Hyperlink" xfId="190" hidden="1" xr:uid="{00000000-0005-0000-0000-000031010000}"/>
    <cellStyle name="Hyperlink" xfId="192" hidden="1" xr:uid="{00000000-0005-0000-0000-000032010000}"/>
    <cellStyle name="Hyperlink" xfId="194" hidden="1" xr:uid="{00000000-0005-0000-0000-000033010000}"/>
    <cellStyle name="Hyperlink" xfId="196" hidden="1" xr:uid="{00000000-0005-0000-0000-000034010000}"/>
    <cellStyle name="Hyperlink" xfId="198" hidden="1" xr:uid="{00000000-0005-0000-0000-000035010000}"/>
    <cellStyle name="Hyperlink" xfId="231" hidden="1" xr:uid="{00000000-0005-0000-0000-000036010000}"/>
    <cellStyle name="Hyperlink" xfId="233" hidden="1" xr:uid="{00000000-0005-0000-0000-000037010000}"/>
    <cellStyle name="Hyperlink" xfId="235" hidden="1" xr:uid="{00000000-0005-0000-0000-000038010000}"/>
    <cellStyle name="Hyperlink" xfId="237" hidden="1" xr:uid="{00000000-0005-0000-0000-000039010000}"/>
    <cellStyle name="Hyperlink" xfId="239" hidden="1" xr:uid="{00000000-0005-0000-0000-00003A010000}"/>
    <cellStyle name="Hyperlink" xfId="241" hidden="1" xr:uid="{00000000-0005-0000-0000-00003B010000}"/>
    <cellStyle name="Hyperlink" xfId="243" hidden="1" xr:uid="{00000000-0005-0000-0000-00003C010000}"/>
    <cellStyle name="Hyperlink" xfId="245" hidden="1" xr:uid="{00000000-0005-0000-0000-00003D010000}"/>
    <cellStyle name="Hyperlink" xfId="247" hidden="1" xr:uid="{00000000-0005-0000-0000-00003E010000}"/>
    <cellStyle name="Hyperlink" xfId="249" hidden="1" xr:uid="{00000000-0005-0000-0000-00003F010000}"/>
    <cellStyle name="Hyperlink" xfId="251" hidden="1" xr:uid="{00000000-0005-0000-0000-000040010000}"/>
    <cellStyle name="Hyperlink" xfId="253" hidden="1" xr:uid="{00000000-0005-0000-0000-000041010000}"/>
    <cellStyle name="Hyperlink" xfId="255" hidden="1" xr:uid="{00000000-0005-0000-0000-000042010000}"/>
    <cellStyle name="Hyperlink" xfId="257" hidden="1" xr:uid="{00000000-0005-0000-0000-000043010000}"/>
    <cellStyle name="Hyperlink" xfId="259" hidden="1" xr:uid="{00000000-0005-0000-0000-000044010000}"/>
    <cellStyle name="Hyperlink" xfId="261" hidden="1" xr:uid="{00000000-0005-0000-0000-000045010000}"/>
    <cellStyle name="Hyperlink" xfId="263" hidden="1" xr:uid="{00000000-0005-0000-0000-000046010000}"/>
    <cellStyle name="Hyperlink" xfId="265" hidden="1" xr:uid="{00000000-0005-0000-0000-000047010000}"/>
    <cellStyle name="Hyperlink" xfId="267" hidden="1" xr:uid="{00000000-0005-0000-0000-000048010000}"/>
    <cellStyle name="Hyperlink" xfId="269" hidden="1" xr:uid="{00000000-0005-0000-0000-000049010000}"/>
    <cellStyle name="Hyperlink" xfId="271" hidden="1" xr:uid="{00000000-0005-0000-0000-00004A010000}"/>
    <cellStyle name="Hyperlink" xfId="273" hidden="1" xr:uid="{00000000-0005-0000-0000-00004B010000}"/>
    <cellStyle name="Hyperlink" xfId="275" hidden="1" xr:uid="{00000000-0005-0000-0000-00004C010000}"/>
    <cellStyle name="Hyperlink" xfId="277" hidden="1" xr:uid="{00000000-0005-0000-0000-00004D010000}"/>
    <cellStyle name="Hyperlink" xfId="279" hidden="1" xr:uid="{00000000-0005-0000-0000-00004E010000}"/>
    <cellStyle name="Hyperlink" xfId="281" hidden="1" xr:uid="{00000000-0005-0000-0000-00004F010000}"/>
    <cellStyle name="Hyperlink" xfId="283" hidden="1" xr:uid="{00000000-0005-0000-0000-000050010000}"/>
    <cellStyle name="Hyperlink" xfId="285" hidden="1" xr:uid="{00000000-0005-0000-0000-000051010000}"/>
    <cellStyle name="Hyperlink" xfId="287" hidden="1" xr:uid="{00000000-0005-0000-0000-000052010000}"/>
    <cellStyle name="Hyperlink" xfId="289" hidden="1" xr:uid="{00000000-0005-0000-0000-000053010000}"/>
    <cellStyle name="Hyperlink" xfId="292" hidden="1" xr:uid="{00000000-0005-0000-0000-000054010000}"/>
    <cellStyle name="Hyperlink" xfId="294" hidden="1" xr:uid="{00000000-0005-0000-0000-000055010000}"/>
    <cellStyle name="Hyperlink" xfId="296" hidden="1" xr:uid="{00000000-0005-0000-0000-000056010000}"/>
    <cellStyle name="Hyperlink" xfId="298" hidden="1" xr:uid="{00000000-0005-0000-0000-000057010000}"/>
    <cellStyle name="Hyperlink" xfId="300" hidden="1" xr:uid="{00000000-0005-0000-0000-000058010000}"/>
    <cellStyle name="Hyperlink" xfId="302" hidden="1" xr:uid="{00000000-0005-0000-0000-000059010000}"/>
    <cellStyle name="Hyperlink" xfId="304" hidden="1" xr:uid="{00000000-0005-0000-0000-00005A010000}"/>
    <cellStyle name="Hyperlink" xfId="306" hidden="1" xr:uid="{00000000-0005-0000-0000-00005B010000}"/>
    <cellStyle name="Hyperlink" xfId="308" hidden="1" xr:uid="{00000000-0005-0000-0000-00005C010000}"/>
    <cellStyle name="Hyperlink" xfId="310" hidden="1" xr:uid="{00000000-0005-0000-0000-00005D010000}"/>
    <cellStyle name="Hyperlink" xfId="312" hidden="1" xr:uid="{00000000-0005-0000-0000-00005E010000}"/>
    <cellStyle name="Hyperlink" xfId="314" hidden="1" xr:uid="{00000000-0005-0000-0000-00005F010000}"/>
    <cellStyle name="Hyperlink" xfId="316" hidden="1" xr:uid="{00000000-0005-0000-0000-000060010000}"/>
    <cellStyle name="Hyperlink" xfId="318" hidden="1" xr:uid="{00000000-0005-0000-0000-000061010000}"/>
    <cellStyle name="Hyperlink" xfId="320" hidden="1" xr:uid="{00000000-0005-0000-0000-000062010000}"/>
    <cellStyle name="Hyperlink" xfId="322" hidden="1" xr:uid="{00000000-0005-0000-0000-000063010000}"/>
    <cellStyle name="Hyperlink" xfId="323" hidden="1" xr:uid="{00000000-0005-0000-0000-000064010000}"/>
    <cellStyle name="Hyperlink" xfId="325" hidden="1" xr:uid="{00000000-0005-0000-0000-000065010000}"/>
    <cellStyle name="Hyperlink" xfId="327" hidden="1" xr:uid="{00000000-0005-0000-0000-000066010000}"/>
    <cellStyle name="Hyperlink" xfId="329" hidden="1" xr:uid="{00000000-0005-0000-0000-000067010000}"/>
    <cellStyle name="Hyperlink" xfId="331" hidden="1" xr:uid="{00000000-0005-0000-0000-000068010000}"/>
    <cellStyle name="Hyperlink" xfId="333" hidden="1" xr:uid="{00000000-0005-0000-0000-000069010000}"/>
    <cellStyle name="Hyperlink" xfId="335" hidden="1" xr:uid="{00000000-0005-0000-0000-00006A010000}"/>
    <cellStyle name="Hyperlink" xfId="337" hidden="1" xr:uid="{00000000-0005-0000-0000-00006B010000}"/>
    <cellStyle name="Hyperlink" xfId="339" hidden="1" xr:uid="{00000000-0005-0000-0000-00006C010000}"/>
    <cellStyle name="Hyperlink" xfId="341" hidden="1" xr:uid="{00000000-0005-0000-0000-00006D010000}"/>
    <cellStyle name="Hyperlink" xfId="343" hidden="1" xr:uid="{00000000-0005-0000-0000-00006E010000}"/>
    <cellStyle name="Hyperlink" xfId="345" hidden="1" xr:uid="{00000000-0005-0000-0000-00006F010000}"/>
    <cellStyle name="Hyperlink" xfId="347" hidden="1" xr:uid="{00000000-0005-0000-0000-000070010000}"/>
    <cellStyle name="Hyperlink" xfId="349" hidden="1" xr:uid="{00000000-0005-0000-0000-000071010000}"/>
    <cellStyle name="Hyperlink" xfId="351" hidden="1" xr:uid="{00000000-0005-0000-0000-000072010000}"/>
    <cellStyle name="Hyperlink" xfId="353" hidden="1" xr:uid="{00000000-0005-0000-0000-000073010000}"/>
    <cellStyle name="Hyperlink" xfId="355" hidden="1" xr:uid="{00000000-0005-0000-0000-000074010000}"/>
    <cellStyle name="Hyperlink" xfId="357" hidden="1" xr:uid="{00000000-0005-0000-0000-000075010000}"/>
    <cellStyle name="Hyperlink" xfId="359" hidden="1" xr:uid="{00000000-0005-0000-0000-000076010000}"/>
    <cellStyle name="Hyperlink" xfId="361" hidden="1" xr:uid="{00000000-0005-0000-0000-000077010000}"/>
    <cellStyle name="Hyperlink" xfId="363" hidden="1" xr:uid="{00000000-0005-0000-0000-000078010000}"/>
    <cellStyle name="Hyperlink" xfId="365" hidden="1" xr:uid="{00000000-0005-0000-0000-000079010000}"/>
    <cellStyle name="Hyperlink" xfId="367" hidden="1" xr:uid="{00000000-0005-0000-0000-00007A010000}"/>
    <cellStyle name="Hyperlink" xfId="369" hidden="1" xr:uid="{00000000-0005-0000-0000-00007B010000}"/>
    <cellStyle name="Hyperlink" xfId="371" hidden="1" xr:uid="{00000000-0005-0000-0000-00007C010000}"/>
    <cellStyle name="Hyperlink" xfId="373" hidden="1" xr:uid="{00000000-0005-0000-0000-00007D010000}"/>
    <cellStyle name="Hyperlink" xfId="375" hidden="1" xr:uid="{00000000-0005-0000-0000-00007E010000}"/>
    <cellStyle name="Hyperlink" xfId="377" hidden="1" xr:uid="{00000000-0005-0000-0000-00007F010000}"/>
    <cellStyle name="Hyperlink" xfId="379" hidden="1" xr:uid="{00000000-0005-0000-0000-000080010000}"/>
    <cellStyle name="Hyperlink" xfId="381" xr:uid="{00000000-0005-0000-0000-000081010000}"/>
    <cellStyle name="Hyperlink 10" xfId="216" xr:uid="{00000000-0005-0000-0000-000082010000}"/>
    <cellStyle name="Hyperlink 11" xfId="218" xr:uid="{00000000-0005-0000-0000-000083010000}"/>
    <cellStyle name="Hyperlink 12" xfId="220" xr:uid="{00000000-0005-0000-0000-000084010000}"/>
    <cellStyle name="Hyperlink 13" xfId="222" xr:uid="{00000000-0005-0000-0000-000085010000}"/>
    <cellStyle name="Hyperlink 14" xfId="224" xr:uid="{00000000-0005-0000-0000-000086010000}"/>
    <cellStyle name="Hyperlink 15" xfId="226" xr:uid="{00000000-0005-0000-0000-000087010000}"/>
    <cellStyle name="Hyperlink 16" xfId="228" xr:uid="{00000000-0005-0000-0000-000088010000}"/>
    <cellStyle name="Hyperlink 2" xfId="200" xr:uid="{00000000-0005-0000-0000-000089010000}"/>
    <cellStyle name="Hyperlink 3" xfId="202" xr:uid="{00000000-0005-0000-0000-00008A010000}"/>
    <cellStyle name="Hyperlink 4" xfId="204" xr:uid="{00000000-0005-0000-0000-00008B010000}"/>
    <cellStyle name="Hyperlink 5" xfId="206" xr:uid="{00000000-0005-0000-0000-00008C010000}"/>
    <cellStyle name="Hyperlink 6" xfId="208" xr:uid="{00000000-0005-0000-0000-00008D010000}"/>
    <cellStyle name="Hyperlink 7" xfId="210" xr:uid="{00000000-0005-0000-0000-00008E010000}"/>
    <cellStyle name="Hyperlink 8" xfId="212" xr:uid="{00000000-0005-0000-0000-00008F010000}"/>
    <cellStyle name="Hyperlink 9" xfId="214" xr:uid="{00000000-0005-0000-0000-000090010000}"/>
    <cellStyle name="Input" xfId="394" xr:uid="{00000000-0005-0000-0000-000091010000}"/>
    <cellStyle name="Input 2" xfId="72" xr:uid="{00000000-0005-0000-0000-000092010000}"/>
    <cellStyle name="Linked Cell" xfId="397" xr:uid="{00000000-0005-0000-0000-000093010000}"/>
    <cellStyle name="Linked Cell 2" xfId="73" xr:uid="{00000000-0005-0000-0000-000094010000}"/>
    <cellStyle name="Neutral" xfId="393" xr:uid="{00000000-0005-0000-0000-000095010000}"/>
    <cellStyle name="Neutral 2" xfId="74" xr:uid="{00000000-0005-0000-0000-000096010000}"/>
    <cellStyle name="Normal" xfId="0" builtinId="0"/>
    <cellStyle name="Normal 2" xfId="38" xr:uid="{00000000-0005-0000-0000-000098010000}"/>
    <cellStyle name="Normal 2 2" xfId="230" xr:uid="{00000000-0005-0000-0000-000099010000}"/>
    <cellStyle name="Normal 2 2 2" xfId="383" xr:uid="{00000000-0005-0000-0000-00009A010000}"/>
    <cellStyle name="Normal 2 2 2 2" xfId="385" xr:uid="{00000000-0005-0000-0000-00009B010000}"/>
    <cellStyle name="Normal 2 2 3" xfId="382" xr:uid="{00000000-0005-0000-0000-00009C010000}"/>
    <cellStyle name="Normal 3" xfId="37" xr:uid="{00000000-0005-0000-0000-00009D010000}"/>
    <cellStyle name="Normal 4" xfId="6" xr:uid="{00000000-0005-0000-0000-00009E010000}"/>
    <cellStyle name="Normal 44" xfId="427" xr:uid="{00000000-0005-0000-0000-00009F010000}"/>
    <cellStyle name="Normal 5" xfId="384" xr:uid="{00000000-0005-0000-0000-0000A0010000}"/>
    <cellStyle name="Note" xfId="400" xr:uid="{00000000-0005-0000-0000-0000A1010000}"/>
    <cellStyle name="Note 2" xfId="75" xr:uid="{00000000-0005-0000-0000-0000A2010000}"/>
    <cellStyle name="Output" xfId="395" xr:uid="{00000000-0005-0000-0000-0000A3010000}"/>
    <cellStyle name="Output 2" xfId="76" xr:uid="{00000000-0005-0000-0000-0000A4010000}"/>
    <cellStyle name="Percent" xfId="1" xr:uid="{00000000-0005-0000-0000-0000A5010000}"/>
    <cellStyle name="Title" xfId="386" xr:uid="{00000000-0005-0000-0000-0000A6010000}"/>
    <cellStyle name="Title 2" xfId="77" xr:uid="{00000000-0005-0000-0000-0000A7010000}"/>
    <cellStyle name="Total" xfId="402" xr:uid="{00000000-0005-0000-0000-0000A8010000}"/>
    <cellStyle name="Total 2" xfId="78" xr:uid="{00000000-0005-0000-0000-0000A9010000}"/>
    <cellStyle name="Warning Text" xfId="399" xr:uid="{00000000-0005-0000-0000-0000AA010000}"/>
    <cellStyle name="Warning Text 2" xfId="79" xr:uid="{00000000-0005-0000-0000-0000AB01000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protection locked="0" hidden="1"/>
    </dxf>
    <dxf>
      <font>
        <strike val="0"/>
        <u val="none"/>
        <sz val="11"/>
        <color auto="1"/>
        <name val="Calibri"/>
      </font>
      <fill>
        <patternFill>
          <bgColor theme="0" tint="-0.24994659260841701"/>
        </patternFill>
      </fill>
      <alignment textRotation="0" wrapText="1" shrinkToFit="0" readingOrder="0"/>
      <protection locked="0" hidden="1"/>
    </dxf>
    <dxf>
      <font>
        <b val="0"/>
        <i val="0"/>
        <strike val="0"/>
        <u val="none"/>
        <sz val="11"/>
        <color theme="1"/>
        <name val="Calibri"/>
      </font>
    </dxf>
    <dxf>
      <font>
        <b val="0"/>
        <i val="0"/>
        <strike val="0"/>
        <u val="none"/>
        <sz val="11"/>
        <color theme="1"/>
        <name val="Calibri"/>
      </font>
    </dxf>
    <dxf>
      <font>
        <b val="0"/>
        <i val="0"/>
        <strike val="0"/>
        <u val="none"/>
        <sz val="11"/>
        <color theme="1"/>
        <name val="Calibri"/>
      </font>
      <fill>
        <patternFill patternType="none"/>
      </fill>
    </dxf>
    <dxf>
      <font>
        <b val="0"/>
        <i val="0"/>
        <strike val="0"/>
        <u val="none"/>
        <sz val="11"/>
        <color theme="1"/>
        <name val="Calibri"/>
      </font>
      <numFmt numFmtId="30" formatCode="@"/>
    </dxf>
    <dxf>
      <font>
        <b val="0"/>
        <i val="0"/>
        <strike val="0"/>
        <u val="none"/>
        <sz val="11"/>
        <color theme="1"/>
        <name val="Calibri"/>
      </font>
      <numFmt numFmtId="30" formatCode="@"/>
    </dxf>
    <dxf>
      <font>
        <b val="0"/>
        <i val="0"/>
        <strike val="0"/>
        <u val="none"/>
        <sz val="11"/>
        <color theme="1"/>
        <name val="Calibri"/>
      </font>
    </dxf>
    <dxf>
      <font>
        <b val="0"/>
        <i val="0"/>
        <strike val="0"/>
        <u val="none"/>
        <sz val="11"/>
        <color theme="1"/>
        <name val="Calibri"/>
      </font>
    </dxf>
    <dxf>
      <font>
        <b val="0"/>
        <i val="0"/>
        <strike val="0"/>
        <u val="none"/>
        <sz val="11"/>
        <color theme="1"/>
        <name val="Calibri"/>
      </font>
      <alignment horizontal="center" vertical="bottom" textRotation="0" wrapText="0" shrinkToFit="0" readingOrder="0"/>
    </dxf>
    <dxf>
      <font>
        <b val="0"/>
        <i val="0"/>
        <strike val="0"/>
        <u val="none"/>
        <sz val="11"/>
        <color theme="1"/>
        <name val="Calibri"/>
      </font>
      <alignment horizontal="center" vertical="bottom" textRotation="0" wrapText="0" shrinkToFit="0" readingOrder="0"/>
    </dxf>
    <dxf>
      <font>
        <b val="0"/>
        <i val="0"/>
        <strike val="0"/>
        <u val="none"/>
        <sz val="11"/>
        <color theme="1"/>
        <name val="Calibri"/>
      </font>
      <alignment horizontal="center" vertical="bottom" textRotation="0" wrapText="0" shrinkToFit="0" readingOrder="0"/>
    </dxf>
    <dxf>
      <font>
        <b val="0"/>
        <i val="0"/>
        <strike val="0"/>
        <u val="none"/>
        <sz val="11"/>
        <color auto="1"/>
        <name val="Calibri"/>
      </font>
      <alignment horizontal="general" vertical="center" textRotation="0" wrapText="0" shrinkToFit="0" readingOrder="0"/>
    </dxf>
    <dxf>
      <font>
        <b val="0"/>
        <i val="0"/>
        <strike val="0"/>
        <u val="none"/>
        <sz val="11"/>
        <color theme="1"/>
        <name val="Calibri"/>
      </font>
      <alignment horizontal="center" vertical="bottom" textRotation="0" wrapText="0" shrinkToFit="0" readingOrder="0"/>
    </dxf>
    <dxf>
      <font>
        <b val="0"/>
        <i val="0"/>
        <strike val="0"/>
        <u val="none"/>
        <sz val="11"/>
        <color auto="1"/>
        <name val="Calibri"/>
      </font>
      <alignment horizontal="general" vertical="center" textRotation="0" wrapText="0" shrinkToFit="0" readingOrder="0"/>
    </dxf>
    <dxf>
      <font>
        <b val="0"/>
        <i val="0"/>
        <strike val="0"/>
        <u val="none"/>
        <sz val="11"/>
        <color auto="1"/>
        <name val="Calibri"/>
      </font>
      <fill>
        <patternFill patternType="none"/>
      </fill>
      <alignment horizontal="left" vertical="bottom" textRotation="0" wrapText="0" shrinkToFit="0" readingOrder="0"/>
    </dxf>
    <dxf>
      <font>
        <b val="0"/>
        <i val="0"/>
        <strike val="0"/>
        <u val="none"/>
        <sz val="11"/>
        <color auto="1"/>
        <name val="Calibri"/>
      </font>
      <fill>
        <patternFill patternType="none"/>
      </fill>
      <alignment horizontal="center" vertical="center" textRotation="0" wrapText="0" shrinkToFit="0" readingOrder="0"/>
    </dxf>
    <dxf>
      <font>
        <b val="0"/>
        <i val="0"/>
        <strike val="0"/>
        <u val="none"/>
        <sz val="11"/>
        <color theme="1"/>
        <name val="Calibri"/>
      </font>
      <alignment horizontal="center" vertical="bottom" textRotation="0" wrapText="0" shrinkToFit="0" readingOrder="0"/>
    </dxf>
    <dxf>
      <font>
        <b val="0"/>
        <i val="0"/>
        <strike val="0"/>
        <u val="none"/>
        <sz val="11"/>
        <color auto="1"/>
        <name val="Calibri"/>
      </font>
      <alignment horizontal="general" vertical="center" textRotation="0" wrapText="0" shrinkToFit="0" readingOrder="0"/>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font>
        <b val="0"/>
        <i val="0"/>
        <strike val="0"/>
        <u val="none"/>
        <sz val="11"/>
        <color theme="1"/>
        <name val="Calibri"/>
      </font>
      <alignment horizontal="left" vertical="bottom" textRotation="0" wrapText="0" shrinkToFit="0" readingOrder="0"/>
      <protection locked="0" hidden="1"/>
    </dxf>
    <dxf>
      <border>
        <top style="thin">
          <color auto="1"/>
        </top>
      </border>
    </dxf>
    <dxf>
      <font>
        <b val="0"/>
        <i val="0"/>
        <strike val="0"/>
        <u val="none"/>
        <sz val="11"/>
        <color theme="1"/>
        <name val="Calibri"/>
      </font>
    </dxf>
    <dxf>
      <border>
        <bottom style="thin">
          <color auto="1"/>
        </bottom>
      </border>
    </dxf>
    <dxf>
      <font>
        <b val="0"/>
        <i val="0"/>
        <strike val="0"/>
        <u val="none"/>
        <sz val="11"/>
        <color auto="1"/>
        <name val="Calibri"/>
      </font>
      <fill>
        <patternFill patternType="solid">
          <bgColor theme="0" tint="-0.14990691854609822"/>
        </patternFill>
      </fill>
      <alignment horizontal="center" vertical="center" textRotation="0" wrapText="0" shrinkToFit="0" readingOrder="0"/>
      <border>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31749</xdr:rowOff>
    </xdr:from>
    <xdr:to>
      <xdr:col>0</xdr:col>
      <xdr:colOff>2038350</xdr:colOff>
      <xdr:row>38</xdr:row>
      <xdr:rowOff>123189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0" y="5810250"/>
          <a:ext cx="2038350" cy="180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7</xdr:row>
      <xdr:rowOff>161925</xdr:rowOff>
    </xdr:from>
    <xdr:to>
      <xdr:col>10</xdr:col>
      <xdr:colOff>341236</xdr:colOff>
      <xdr:row>17</xdr:row>
      <xdr:rowOff>161526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300" y="1590675"/>
          <a:ext cx="13315950" cy="31908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AC970" totalsRowShown="0" headerRowDxfId="51" dataDxfId="49" headerRowBorderDxfId="50" tableBorderDxfId="48">
  <autoFilter ref="A6:AC970" xr:uid="{00000000-0009-0000-0100-000001000000}"/>
  <tableColumns count="29">
    <tableColumn id="1" xr3:uid="{00000000-0010-0000-0000-000001000000}" name="Plate #" dataDxfId="47">
      <calculatedColumnFormula>IF(D7="","",CONCATENATE('Sample information'!B$16," #1"," ",R7))</calculatedColumnFormula>
    </tableColumn>
    <tableColumn id="2" xr3:uid="{00000000-0010-0000-0000-000002000000}" name="SNP&amp;SEQ SAMPLE ID" dataDxfId="46">
      <calculatedColumnFormula>IF(D7="","",CONCATENATE('Sample information'!B$16,"-",'Sample list'!D7))</calculatedColumnFormula>
    </tableColumn>
    <tableColumn id="3" xr3:uid="{00000000-0010-0000-0000-000003000000}" name="POOL# " dataDxfId="45"/>
    <tableColumn id="4" xr3:uid="{00000000-0010-0000-0000-000004000000}" name="LIBRARY ID" dataDxfId="44"/>
    <tableColumn id="5" xr3:uid="{00000000-0010-0000-0000-000005000000}" name="WELL" dataDxfId="43"/>
    <tableColumn id="6" xr3:uid="{00000000-0010-0000-0000-000006000000}" name="Container" dataDxfId="42"/>
    <tableColumn id="7" xr3:uid="{00000000-0010-0000-0000-000007000000}" name="CONCENTRATION" dataDxfId="41"/>
    <tableColumn id="8" xr3:uid="{00000000-0010-0000-0000-000008000000}" name="VOLUME" dataDxfId="40"/>
    <tableColumn id="9" xr3:uid="{00000000-0010-0000-0000-000009000000}" name="INDEX CATEGORY" dataDxfId="39"/>
    <tableColumn id="10" xr3:uid="{00000000-0010-0000-0000-00000A000000}" name="INDEX NUMBER" dataDxfId="38"/>
    <tableColumn id="11" xr3:uid="{00000000-0010-0000-0000-00000B000000}" name="CUSTOM INDEX" dataDxfId="37"/>
    <tableColumn id="12" xr3:uid="{00000000-0010-0000-0000-00000C000000}" name="SAMPLE INDEX" dataDxfId="36"/>
    <tableColumn id="13" xr3:uid="{00000000-0010-0000-0000-00000D000000}" name="SAMPLE TYPE" dataDxfId="35"/>
    <tableColumn id="15" xr3:uid="{00000000-0010-0000-0000-00000F000000}" name="WELL2" dataDxfId="34"/>
    <tableColumn id="16" xr3:uid="{00000000-0010-0000-0000-000010000000}" name="CURRENT VOLUME" dataDxfId="33">
      <calculatedColumnFormula>IF(H7="","",H7)</calculatedColumnFormula>
    </tableColumn>
    <tableColumn id="29" xr3:uid="{00000000-0010-0000-0000-00001D000000}" name="CONTAINER ID" dataDxfId="32"/>
    <tableColumn id="31" xr3:uid="{00000000-0010-0000-0000-00001F000000}" name="SPECIES" dataDxfId="31"/>
    <tableColumn id="17" xr3:uid="{00000000-0010-0000-0000-000011000000}" name="DATE SAMPLE DELIVERY" dataDxfId="30"/>
    <tableColumn id="22" xr3:uid="{00000000-0010-0000-0000-000016000000}" name="APPLICATION" dataDxfId="29"/>
    <tableColumn id="34" xr3:uid="{00000000-0010-0000-0000-000022000000}" name="SPECIAL INFO SEQ" dataDxfId="28"/>
    <tableColumn id="33" xr3:uid="{00000000-0010-0000-0000-000021000000}" name="POOLING" dataDxfId="27"/>
    <tableColumn id="32" xr3:uid="{00000000-0010-0000-0000-000020000000}" name="SEQ DATA (number of lanes)" dataDxfId="26"/>
    <tableColumn id="20" xr3:uid="{00000000-0010-0000-0000-000014000000}" name="SEQUENCING INSTRUMENT" dataDxfId="25"/>
    <tableColumn id="21" xr3:uid="{00000000-0010-0000-0000-000015000000}" name="READ LENGTH" dataDxfId="24"/>
    <tableColumn id="18" xr3:uid="{00000000-0010-0000-0000-000012000000}" name="PHIX %" dataDxfId="23"/>
    <tableColumn id="30" xr3:uid="{00000000-0010-0000-0000-00001E000000}" name="CUSTOM SEQUENCING PRIMER" dataDxfId="22"/>
    <tableColumn id="23" xr3:uid="{00000000-0010-0000-0000-000017000000}" name="CONC. FLOWCELL (pM)" dataDxfId="21"/>
    <tableColumn id="27" xr3:uid="{00000000-0010-0000-0000-00001B000000}" name="RML KIT/PROTOCOL" dataDxfId="20"/>
    <tableColumn id="19" xr3:uid="{00000000-0010-0000-0000-000013000000}" name="DATE SAMPLE DELIVERY2"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01" totalsRowShown="0" headerRowDxfId="18" dataDxfId="17">
  <autoFilter ref="A1:N101" xr:uid="{00000000-0009-0000-0100-000002000000}"/>
  <tableColumns count="14">
    <tableColumn id="1" xr3:uid="{00000000-0010-0000-0100-000001000000}" name="Concentration measured by" dataDxfId="16"/>
    <tableColumn id="2" xr3:uid="{00000000-0010-0000-0100-000002000000}" name="Sample buffer" dataDxfId="15"/>
    <tableColumn id="3" xr3:uid="{00000000-0010-0000-0100-000003000000}" name="POOL#" dataDxfId="14"/>
    <tableColumn id="4" xr3:uid="{00000000-0010-0000-0100-000004000000}" name="WELL" dataDxfId="13"/>
    <tableColumn id="13" xr3:uid="{00000000-0010-0000-0100-00000D000000}" name="Container (hidden column)" dataDxfId="12"/>
    <tableColumn id="5" xr3:uid="{00000000-0010-0000-0100-000005000000}" name="Sequencing instrument" dataDxfId="11"/>
    <tableColumn id="6" xr3:uid="{00000000-0010-0000-0100-000006000000}" name="READ LENGTH" dataDxfId="10"/>
    <tableColumn id="7" xr3:uid="{00000000-0010-0000-0100-000007000000}" name="POOLING" dataDxfId="9"/>
    <tableColumn id="8" xr3:uid="{00000000-0010-0000-0100-000008000000}" name="NUMBER OF LANES" dataDxfId="8"/>
    <tableColumn id="9" xr3:uid="{00000000-0010-0000-0100-000009000000}" name="CONC. FLOWCELL (pM)" dataDxfId="7"/>
    <tableColumn id="10" xr3:uid="{00000000-0010-0000-0100-00000A000000}" name="PHIX %" dataDxfId="6"/>
    <tableColumn id="11" xr3:uid="{00000000-0010-0000-0100-00000B000000}" name="CUSTOM SEQUENCING PRIMER" dataDxfId="5"/>
    <tableColumn id="12" xr3:uid="{00000000-0010-0000-0100-00000C000000}" name="SPECIAL INFO SEQ" dataDxfId="4"/>
    <tableColumn id="14" xr3:uid="{00000000-0010-0000-0100-00000E000000}" name="APPLICATIO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eq@medsci.uu.se" TargetMode="External"/><Relationship Id="rId1" Type="http://schemas.openxmlformats.org/officeDocument/2006/relationships/hyperlink" Target="mailto:seq@medsci.uu.se"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B1093"/>
  <sheetViews>
    <sheetView tabSelected="1" topLeftCell="A754" zoomScale="80" zoomScaleNormal="80" workbookViewId="0">
      <selection activeCell="D782" sqref="D782"/>
    </sheetView>
  </sheetViews>
  <sheetFormatPr baseColWidth="10" defaultColWidth="8.83203125" defaultRowHeight="15" x14ac:dyDescent="0.2"/>
  <cols>
    <col min="1" max="1" width="27.1640625" style="86" customWidth="1"/>
    <col min="2" max="2" width="26.83203125" style="86" customWidth="1"/>
    <col min="3" max="3" width="24" style="111" customWidth="1"/>
    <col min="4" max="4" width="32.83203125" style="86" customWidth="1"/>
    <col min="5" max="5" width="32.5" style="86" customWidth="1"/>
    <col min="6" max="6" width="21.5" style="86" hidden="1" customWidth="1"/>
    <col min="7" max="7" width="23.1640625" style="86" customWidth="1"/>
    <col min="8" max="8" width="24.33203125" style="86" customWidth="1"/>
    <col min="9" max="9" width="33.5" style="86" customWidth="1"/>
    <col min="10" max="10" width="18.6640625" style="86" customWidth="1"/>
    <col min="11" max="11" width="27.33203125" style="86" customWidth="1"/>
    <col min="12" max="12" width="33.1640625" style="86" customWidth="1"/>
    <col min="13" max="13" width="22.6640625" hidden="1" customWidth="1"/>
    <col min="14" max="17" width="40.33203125" style="9" hidden="1" customWidth="1"/>
    <col min="18" max="22" width="37.5" style="9" hidden="1" customWidth="1"/>
    <col min="23" max="23" width="27.83203125" style="29" hidden="1" customWidth="1"/>
    <col min="24" max="24" width="19.5" hidden="1" customWidth="1"/>
    <col min="25" max="25" width="30.5" style="117" hidden="1" customWidth="1"/>
    <col min="26" max="26" width="32.5" style="117" hidden="1" customWidth="1"/>
    <col min="27" max="27" width="23.5" style="26" hidden="1" customWidth="1"/>
    <col min="28" max="28" width="39" style="117" hidden="1" customWidth="1"/>
    <col min="29" max="29" width="23.33203125" style="26" hidden="1" customWidth="1"/>
    <col min="30" max="54" width="9.1640625" style="26"/>
  </cols>
  <sheetData>
    <row r="1" spans="1:54" ht="18" customHeight="1" x14ac:dyDescent="0.2">
      <c r="A1" s="208" t="s">
        <v>905</v>
      </c>
      <c r="B1" s="209"/>
      <c r="C1" s="222" t="s">
        <v>1445</v>
      </c>
      <c r="D1" s="192"/>
      <c r="E1" s="192"/>
      <c r="F1" s="192"/>
      <c r="G1" s="192"/>
      <c r="H1" s="192"/>
      <c r="I1" s="192"/>
      <c r="J1" s="193"/>
      <c r="K1" s="118"/>
      <c r="L1" s="133"/>
      <c r="M1" s="198" t="s">
        <v>918</v>
      </c>
      <c r="N1" s="199"/>
      <c r="O1" s="169" t="s">
        <v>1606</v>
      </c>
      <c r="P1" s="169"/>
      <c r="Q1" s="172"/>
      <c r="R1" s="191" t="s">
        <v>126</v>
      </c>
      <c r="S1" s="191"/>
      <c r="T1" s="191"/>
      <c r="U1" s="191"/>
      <c r="V1" s="191"/>
      <c r="W1" s="192"/>
      <c r="X1" s="192"/>
      <c r="Y1" s="192"/>
      <c r="Z1" s="192"/>
      <c r="AA1" s="192"/>
      <c r="AB1" s="193"/>
      <c r="AC1" s="168"/>
    </row>
    <row r="2" spans="1:54" s="60" customFormat="1" ht="18" customHeight="1" x14ac:dyDescent="0.2">
      <c r="A2" s="210"/>
      <c r="B2" s="211"/>
      <c r="C2" s="223"/>
      <c r="D2" s="224"/>
      <c r="E2" s="224"/>
      <c r="F2" s="224"/>
      <c r="G2" s="224"/>
      <c r="H2" s="224"/>
      <c r="I2" s="224"/>
      <c r="J2" s="195"/>
      <c r="K2" s="119"/>
      <c r="L2" s="134"/>
      <c r="M2" s="200"/>
      <c r="N2" s="201"/>
      <c r="O2" s="170"/>
      <c r="P2" s="170"/>
      <c r="Q2" s="173"/>
      <c r="R2" s="194"/>
      <c r="S2" s="194"/>
      <c r="T2" s="194"/>
      <c r="U2" s="194"/>
      <c r="V2" s="194"/>
      <c r="W2" s="194"/>
      <c r="X2" s="194"/>
      <c r="Y2" s="194"/>
      <c r="Z2" s="194"/>
      <c r="AA2" s="194"/>
      <c r="AB2" s="195"/>
      <c r="AC2" s="168"/>
      <c r="AD2" s="26"/>
      <c r="AE2" s="26"/>
      <c r="AF2" s="26"/>
      <c r="AG2" s="26"/>
      <c r="AH2" s="26"/>
      <c r="AI2" s="26"/>
      <c r="AJ2" s="26"/>
      <c r="AK2" s="26"/>
      <c r="AL2" s="26"/>
      <c r="AM2" s="26"/>
      <c r="AN2" s="26"/>
      <c r="AO2" s="26"/>
      <c r="AP2" s="26"/>
      <c r="AQ2" s="26"/>
      <c r="AR2" s="26"/>
      <c r="AS2" s="26"/>
      <c r="AT2" s="26"/>
      <c r="AU2" s="26"/>
      <c r="AV2" s="26"/>
      <c r="AW2" s="26"/>
      <c r="AX2" s="26"/>
      <c r="AY2" s="26"/>
      <c r="AZ2" s="26"/>
      <c r="BA2" s="26"/>
      <c r="BB2" s="26"/>
    </row>
    <row r="3" spans="1:54" s="60" customFormat="1" ht="15" customHeight="1" x14ac:dyDescent="0.2">
      <c r="A3" s="212"/>
      <c r="B3" s="213"/>
      <c r="C3" s="216" t="s">
        <v>1446</v>
      </c>
      <c r="D3" s="217"/>
      <c r="E3" s="217"/>
      <c r="F3" s="217"/>
      <c r="G3" s="217"/>
      <c r="H3" s="217"/>
      <c r="I3" s="217"/>
      <c r="J3" s="218"/>
      <c r="K3" s="119"/>
      <c r="L3" s="134"/>
      <c r="M3" s="200"/>
      <c r="N3" s="201"/>
      <c r="O3" s="170"/>
      <c r="P3" s="170"/>
      <c r="Q3" s="173"/>
      <c r="R3" s="194"/>
      <c r="S3" s="194"/>
      <c r="T3" s="194"/>
      <c r="U3" s="194"/>
      <c r="V3" s="194"/>
      <c r="W3" s="194"/>
      <c r="X3" s="194"/>
      <c r="Y3" s="194"/>
      <c r="Z3" s="194"/>
      <c r="AA3" s="194"/>
      <c r="AB3" s="195"/>
      <c r="AC3" s="168"/>
      <c r="AD3" s="26"/>
      <c r="AE3" s="26"/>
      <c r="AF3" s="26"/>
      <c r="AG3" s="26"/>
      <c r="AH3" s="26"/>
      <c r="AI3" s="26"/>
      <c r="AJ3" s="26"/>
      <c r="AK3" s="26"/>
      <c r="AL3" s="26"/>
      <c r="AM3" s="26"/>
      <c r="AN3" s="26"/>
      <c r="AO3" s="26"/>
      <c r="AP3" s="26"/>
      <c r="AQ3" s="26"/>
      <c r="AR3" s="26"/>
      <c r="AS3" s="26"/>
      <c r="AT3" s="26"/>
      <c r="AU3" s="26"/>
      <c r="AV3" s="26"/>
      <c r="AW3" s="26"/>
      <c r="AX3" s="26"/>
      <c r="AY3" s="26"/>
      <c r="AZ3" s="26"/>
      <c r="BA3" s="26"/>
      <c r="BB3" s="26"/>
    </row>
    <row r="4" spans="1:54" ht="18.75" customHeight="1" x14ac:dyDescent="0.2">
      <c r="A4" s="214"/>
      <c r="B4" s="215"/>
      <c r="C4" s="219"/>
      <c r="D4" s="220"/>
      <c r="E4" s="220"/>
      <c r="F4" s="220"/>
      <c r="G4" s="220"/>
      <c r="H4" s="220"/>
      <c r="I4" s="220"/>
      <c r="J4" s="221"/>
      <c r="K4" s="120"/>
      <c r="L4" s="135"/>
      <c r="M4" s="202"/>
      <c r="N4" s="203"/>
      <c r="O4" s="171"/>
      <c r="P4" s="171"/>
      <c r="Q4" s="174"/>
      <c r="R4" s="196"/>
      <c r="S4" s="196"/>
      <c r="T4" s="196"/>
      <c r="U4" s="196"/>
      <c r="V4" s="196"/>
      <c r="W4" s="196"/>
      <c r="X4" s="196"/>
      <c r="Y4" s="196"/>
      <c r="Z4" s="196"/>
      <c r="AA4" s="196"/>
      <c r="AB4" s="197"/>
      <c r="AC4" s="186"/>
    </row>
    <row r="5" spans="1:54" s="43" customFormat="1" ht="112.5" customHeight="1" x14ac:dyDescent="0.2">
      <c r="A5" s="206" t="s">
        <v>1429</v>
      </c>
      <c r="B5" s="207"/>
      <c r="C5" s="140" t="s">
        <v>1719</v>
      </c>
      <c r="D5" s="141" t="s">
        <v>1720</v>
      </c>
      <c r="E5" s="141" t="s">
        <v>1718</v>
      </c>
      <c r="F5" s="142" t="s">
        <v>128</v>
      </c>
      <c r="G5" s="141" t="s">
        <v>1721</v>
      </c>
      <c r="H5" s="141" t="s">
        <v>1722</v>
      </c>
      <c r="I5" s="141" t="s">
        <v>1725</v>
      </c>
      <c r="J5" s="141" t="s">
        <v>266</v>
      </c>
      <c r="K5" s="187" t="s">
        <v>1724</v>
      </c>
      <c r="L5" s="143" t="s">
        <v>1723</v>
      </c>
      <c r="M5" s="176" t="s">
        <v>914</v>
      </c>
      <c r="N5" s="177" t="s">
        <v>917</v>
      </c>
      <c r="O5" s="168" t="s">
        <v>1713</v>
      </c>
      <c r="P5" s="168" t="s">
        <v>1712</v>
      </c>
      <c r="Q5" s="168" t="s">
        <v>1714</v>
      </c>
      <c r="R5" s="144" t="s">
        <v>919</v>
      </c>
      <c r="S5" s="147" t="s">
        <v>1745</v>
      </c>
      <c r="T5" s="144" t="s">
        <v>920</v>
      </c>
      <c r="U5" s="147" t="s">
        <v>1704</v>
      </c>
      <c r="V5" s="144" t="s">
        <v>1494</v>
      </c>
      <c r="W5" s="144" t="s">
        <v>1430</v>
      </c>
      <c r="X5" s="144" t="s">
        <v>1431</v>
      </c>
      <c r="Y5" s="145" t="s">
        <v>1432</v>
      </c>
      <c r="Z5" s="144" t="s">
        <v>1710</v>
      </c>
      <c r="AA5" s="144" t="s">
        <v>1603</v>
      </c>
      <c r="AB5" s="146" t="s">
        <v>1604</v>
      </c>
      <c r="AC5" s="168" t="s">
        <v>1716</v>
      </c>
      <c r="AD5" s="42"/>
      <c r="AE5" s="42"/>
      <c r="AF5" s="42"/>
      <c r="AG5" s="42"/>
      <c r="AH5" s="42"/>
      <c r="AI5" s="42"/>
      <c r="AJ5" s="42"/>
      <c r="AK5" s="42"/>
      <c r="AL5" s="42"/>
      <c r="AM5" s="42"/>
      <c r="AN5" s="42"/>
      <c r="AO5" s="42"/>
      <c r="AP5" s="42"/>
      <c r="AQ5" s="42"/>
      <c r="AR5" s="42"/>
      <c r="AS5" s="42"/>
      <c r="AT5" s="42"/>
      <c r="AU5" s="42"/>
      <c r="AV5" s="42"/>
      <c r="AW5" s="42"/>
      <c r="AX5" s="42"/>
      <c r="AY5" s="42"/>
      <c r="AZ5" s="42"/>
      <c r="BA5" s="42"/>
      <c r="BB5" s="42"/>
    </row>
    <row r="6" spans="1:54" s="24" customFormat="1" ht="30" customHeight="1" x14ac:dyDescent="0.2">
      <c r="A6" s="178" t="s">
        <v>877</v>
      </c>
      <c r="B6" s="76" t="s">
        <v>895</v>
      </c>
      <c r="C6" s="108" t="s">
        <v>245</v>
      </c>
      <c r="D6" s="76" t="s">
        <v>246</v>
      </c>
      <c r="E6" s="76" t="s">
        <v>247</v>
      </c>
      <c r="F6" s="41" t="s">
        <v>125</v>
      </c>
      <c r="G6" s="76" t="s">
        <v>248</v>
      </c>
      <c r="H6" s="76" t="s">
        <v>249</v>
      </c>
      <c r="I6" s="76" t="s">
        <v>265</v>
      </c>
      <c r="J6" s="76" t="s">
        <v>267</v>
      </c>
      <c r="K6" s="76" t="s">
        <v>268</v>
      </c>
      <c r="L6" s="59" t="s">
        <v>269</v>
      </c>
      <c r="M6" s="77" t="s">
        <v>250</v>
      </c>
      <c r="N6" s="76" t="s">
        <v>1605</v>
      </c>
      <c r="O6" s="108" t="s">
        <v>894</v>
      </c>
      <c r="P6" s="77" t="s">
        <v>251</v>
      </c>
      <c r="Q6" s="77" t="s">
        <v>253</v>
      </c>
      <c r="R6" s="108" t="s">
        <v>909</v>
      </c>
      <c r="S6" s="77" t="s">
        <v>252</v>
      </c>
      <c r="T6" s="77" t="s">
        <v>907</v>
      </c>
      <c r="U6" s="148" t="s">
        <v>1608</v>
      </c>
      <c r="V6" s="76" t="s">
        <v>880</v>
      </c>
      <c r="W6" s="77" t="s">
        <v>257</v>
      </c>
      <c r="X6" s="77" t="s">
        <v>254</v>
      </c>
      <c r="Y6" s="93" t="s">
        <v>255</v>
      </c>
      <c r="Z6" s="95" t="s">
        <v>256</v>
      </c>
      <c r="AA6" s="77" t="s">
        <v>881</v>
      </c>
      <c r="AB6" s="77" t="s">
        <v>1495</v>
      </c>
      <c r="AC6" s="180" t="s">
        <v>1717</v>
      </c>
      <c r="AD6" s="27"/>
      <c r="AE6" s="27"/>
      <c r="AF6" s="27"/>
      <c r="AG6" s="27"/>
      <c r="AH6" s="27"/>
      <c r="AI6" s="27"/>
      <c r="AJ6" s="27"/>
      <c r="AK6" s="27"/>
      <c r="AL6" s="27"/>
      <c r="AM6" s="27"/>
      <c r="AN6" s="27"/>
      <c r="AO6" s="27"/>
      <c r="AP6" s="27"/>
      <c r="AQ6" s="27"/>
      <c r="AR6" s="27"/>
      <c r="AS6" s="27"/>
      <c r="AT6" s="27"/>
      <c r="AU6" s="27"/>
      <c r="AV6" s="27"/>
      <c r="AW6" s="27"/>
      <c r="AX6" s="27"/>
      <c r="AY6" s="27"/>
      <c r="AZ6" s="27"/>
      <c r="BA6" s="27"/>
      <c r="BB6" s="27"/>
    </row>
    <row r="7" spans="1:54" s="8" customFormat="1" ht="27" hidden="1" customHeight="1" x14ac:dyDescent="0.2">
      <c r="A7" s="70" t="s">
        <v>15</v>
      </c>
      <c r="B7" s="70"/>
      <c r="C7" s="107"/>
      <c r="D7" s="70"/>
      <c r="E7" s="82"/>
      <c r="F7" s="83"/>
      <c r="G7" s="82"/>
      <c r="H7" s="82"/>
      <c r="I7" s="82"/>
      <c r="J7" s="82"/>
      <c r="K7" s="82"/>
      <c r="L7" s="82"/>
      <c r="M7" s="12"/>
      <c r="N7" s="35"/>
      <c r="O7" s="35"/>
      <c r="P7" s="12"/>
      <c r="Q7" s="31"/>
      <c r="R7" s="35"/>
      <c r="S7" s="12"/>
      <c r="T7" s="14"/>
      <c r="U7" s="74"/>
      <c r="V7" s="23"/>
      <c r="W7" s="32"/>
      <c r="X7" s="12"/>
      <c r="Y7" s="11"/>
      <c r="Z7" s="14"/>
      <c r="AA7" s="74"/>
      <c r="AB7" s="32"/>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row>
    <row r="8" spans="1:54" ht="15" hidden="1" customHeight="1" x14ac:dyDescent="0.2">
      <c r="A8" s="20" t="s">
        <v>878</v>
      </c>
      <c r="B8" s="20" t="s">
        <v>16</v>
      </c>
      <c r="C8" s="106" t="s">
        <v>127</v>
      </c>
      <c r="D8" s="20"/>
      <c r="E8" s="20"/>
      <c r="F8" s="20" t="s">
        <v>17</v>
      </c>
      <c r="G8" s="20" t="s">
        <v>23</v>
      </c>
      <c r="H8" s="20" t="s">
        <v>24</v>
      </c>
      <c r="I8" s="84"/>
      <c r="J8" s="84"/>
      <c r="K8" s="84"/>
      <c r="L8" s="84" t="s">
        <v>132</v>
      </c>
      <c r="M8" s="15" t="s">
        <v>20</v>
      </c>
      <c r="N8" s="13" t="s">
        <v>19</v>
      </c>
      <c r="O8" s="13" t="s">
        <v>1451</v>
      </c>
      <c r="P8" s="15" t="s">
        <v>18</v>
      </c>
      <c r="Q8" s="33" t="s">
        <v>129</v>
      </c>
      <c r="R8" s="75"/>
      <c r="S8" s="15" t="s">
        <v>21</v>
      </c>
      <c r="T8" s="36" t="s">
        <v>908</v>
      </c>
      <c r="U8" s="75" t="s">
        <v>1705</v>
      </c>
      <c r="V8" s="71" t="s">
        <v>879</v>
      </c>
      <c r="W8" s="36" t="s">
        <v>130</v>
      </c>
      <c r="X8" s="15" t="s">
        <v>22</v>
      </c>
      <c r="Y8" s="92" t="s">
        <v>238</v>
      </c>
      <c r="Z8" s="36" t="s">
        <v>124</v>
      </c>
      <c r="AA8" s="75" t="s">
        <v>910</v>
      </c>
      <c r="AB8" s="71" t="s">
        <v>1496</v>
      </c>
      <c r="AC8" s="71" t="s">
        <v>1715</v>
      </c>
    </row>
    <row r="9" spans="1:54" ht="15" hidden="1" customHeight="1" x14ac:dyDescent="0.2">
      <c r="A9" s="69" t="s">
        <v>25</v>
      </c>
      <c r="B9" s="72"/>
      <c r="C9" s="109"/>
      <c r="D9" s="72"/>
      <c r="G9" s="85"/>
      <c r="H9" s="85"/>
      <c r="I9" s="85"/>
      <c r="J9" s="85"/>
      <c r="K9" s="85"/>
      <c r="L9" s="85"/>
      <c r="P9" s="17"/>
      <c r="Q9" s="29"/>
      <c r="S9"/>
      <c r="T9" s="17"/>
      <c r="U9" s="117"/>
      <c r="V9" s="21"/>
      <c r="Y9" s="96"/>
      <c r="Z9"/>
      <c r="AB9" s="21"/>
      <c r="AC9" s="28"/>
    </row>
    <row r="10" spans="1:54" ht="15" hidden="1" customHeight="1" x14ac:dyDescent="0.2">
      <c r="A10" s="69" t="s">
        <v>26</v>
      </c>
      <c r="B10" s="72"/>
      <c r="C10" s="109"/>
      <c r="D10" s="72"/>
      <c r="G10" s="87"/>
      <c r="H10" s="87"/>
      <c r="I10" s="87"/>
      <c r="J10" s="87"/>
      <c r="K10" s="87"/>
      <c r="L10" s="87"/>
      <c r="M10" s="18"/>
      <c r="P10" s="16"/>
      <c r="Q10" s="34"/>
      <c r="S10" s="16"/>
      <c r="T10" s="19"/>
      <c r="U10" s="34"/>
      <c r="V10" s="22"/>
      <c r="W10" s="19"/>
      <c r="X10" s="16"/>
      <c r="Y10" s="94"/>
      <c r="Z10" s="19"/>
      <c r="AB10" s="19"/>
      <c r="AC10" s="28"/>
    </row>
    <row r="11" spans="1:54" s="4" customFormat="1" x14ac:dyDescent="0.2">
      <c r="A11" s="112" t="str">
        <f>IF(D11="","",CONCATENATE('Sample information'!B$16," #1"," ",Table1[[#This Row],[DATE SAMPLE DELIVERY]]))</f>
        <v xml:space="preserve">TC2486 #1 </v>
      </c>
      <c r="B11" s="112" t="str">
        <f>IF(Table1[[#This Row],[LIBRARY ID]]="","",CONCATENATE('Sample information'!B$16,"-",Table1[[#This Row],[LIBRARY ID]]))</f>
        <v>TC2486-TC2486-1001</v>
      </c>
      <c r="C11" s="228" t="s">
        <v>141</v>
      </c>
      <c r="D11" s="228" t="s">
        <v>1747</v>
      </c>
      <c r="E11" s="99" t="s">
        <v>27</v>
      </c>
      <c r="F11" s="98" t="s">
        <v>1711</v>
      </c>
      <c r="G11" s="98">
        <v>14.80654</v>
      </c>
      <c r="H11" s="98">
        <v>50</v>
      </c>
      <c r="I11" s="98" t="s">
        <v>272</v>
      </c>
      <c r="J11" s="228">
        <v>2</v>
      </c>
      <c r="K11" s="98"/>
      <c r="L11" s="112" t="str">
        <f>IF((I11=Index!C$2),VLOOKUP(J11,Index!B$3:S$228,2),IF((I11=Index!D$2),VLOOKUP(J11,Index!B$3:S$228,3),IF((I11=Index!E$2),VLOOKUP(J11,Index!B$3:S$228,4),IF((I11=Index!F$2),VLOOKUP(J11,Index!B$3:S$228,5),IF((I11=Index!G$2),VLOOKUP(J11,Index!B$3:S$228,6),IF((I11=Index!H$2),VLOOKUP(J11,Index!B$3:S$228,7),IF((I11=Index!I$2),VLOOKUP(J11,Index!B$3:S$228,8),IF((I11=Index!J$2),VLOOKUP(J11,Index!B$3:S$228,9),IF((I11=Index!K$2),VLOOKUP(J11,Index!B$3:S$228,10),IF((I11=Index!L$2),VLOOKUP(J11,Index!B$3:S$228,11),IF((I11=Index!M$2),VLOOKUP(J11,Index!B$3:S$228,12),IF((I11=Index!N$2),VLOOKUP(J11,Index!B$3:S$228,13),IF((I11=Index!O$2),VLOOKUP(J11,Index!B$3:S$228,14),IF((I11=Index!P$2),VLOOKUP(J11,Index!B$3:S$228,15),IF((I11=Index!Q$2),VLOOKUP(J11,Index!B$3:S$228,16),IF((I11=Index!R$2),VLOOKUP(J11,Index!B$3:S$228,17),IF((I11=Index!S$2),VLOOKUP(J11,Index!B$3:S$228,18),IF((I11=""),CONCATENATE("Custom (",K11,")"),IF((I11="No index"),CONCATENATE("Custom (",Index!T3,")"),"")))))))))))))))))))</f>
        <v>N701-N502 (TAAGGCGA-CTCTCTAT)</v>
      </c>
      <c r="M11" s="32" t="s">
        <v>5</v>
      </c>
      <c r="N11" s="31" t="s">
        <v>27</v>
      </c>
      <c r="O11" s="136">
        <f>IF(Table1[[#This Row],[VOLUME]]="","",Table1[[#This Row],[VOLUME]])</f>
        <v>50</v>
      </c>
      <c r="P11" s="97" t="str">
        <f>IF(Table1[[#This Row],[SNP&amp;SEQ SAMPLE ID]]="","",CONCATENATE('Sample information'!$B$16,"_PL1_org_",Table1[[#This Row],[DATE SAMPLE DELIVERY]]))</f>
        <v>TC2486_PL1_org_</v>
      </c>
      <c r="Q11" s="32" t="str">
        <f>IF(Table1[[#This Row],[SNP&amp;SEQ SAMPLE ID]]="","",IF('Sample information'!$B$21="","",'Sample information'!$B$21))</f>
        <v>danio rerio (zebrafish)</v>
      </c>
      <c r="R11" s="11"/>
      <c r="S11" s="14"/>
      <c r="U11" s="25"/>
      <c r="W11" s="32"/>
      <c r="X11" s="25"/>
      <c r="Y11" s="91"/>
      <c r="Z11" s="14"/>
      <c r="AA11" s="27"/>
      <c r="AB11" s="55"/>
      <c r="AC11" s="28" t="str">
        <f>IF(Table1[[#This Row],[DATE SAMPLE DELIVERY]]="","",(CONCATENATE(20,LEFT(Table1[[#This Row],[DATE SAMPLE DELIVERY]],2),"-",(MID(Table1[[#This Row],[DATE SAMPLE DELIVERY]],3,2)),"-",(RIGHT(Table1[[#This Row],[DATE SAMPLE DELIVERY]],2)))))</f>
        <v/>
      </c>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row>
    <row r="12" spans="1:54" s="4" customFormat="1" x14ac:dyDescent="0.2">
      <c r="A12" s="112" t="str">
        <f>IF(D12="","",CONCATENATE('Sample information'!B$16," #1"," ",Table1[[#This Row],[DATE SAMPLE DELIVERY]]))</f>
        <v xml:space="preserve">TC2486 #1 </v>
      </c>
      <c r="B12" s="112" t="str">
        <f>IF(Table1[[#This Row],[LIBRARY ID]]="","",CONCATENATE('Sample information'!B$16,"-",Table1[[#This Row],[LIBRARY ID]]))</f>
        <v>TC2486-TC2486-1002</v>
      </c>
      <c r="C12" s="228" t="s">
        <v>141</v>
      </c>
      <c r="D12" s="228" t="s">
        <v>1748</v>
      </c>
      <c r="E12" s="99" t="s">
        <v>27</v>
      </c>
      <c r="F12" s="113" t="s">
        <v>1711</v>
      </c>
      <c r="G12" s="113">
        <v>14.80654</v>
      </c>
      <c r="H12" s="113">
        <v>50</v>
      </c>
      <c r="I12" s="113" t="s">
        <v>272</v>
      </c>
      <c r="J12" s="228">
        <v>3</v>
      </c>
      <c r="K12" s="98"/>
      <c r="L12" s="112" t="str">
        <f>IF((I13=Index!C$2),VLOOKUP(J12,Index!B$3:S$228,2),IF((I13=Index!D$2),VLOOKUP(J12,Index!B$3:S$228,3),IF((I13=Index!E$2),VLOOKUP(J12,Index!B$3:S$228,4),IF((I13=Index!F$2),VLOOKUP(J12,Index!B$3:S$228,5),IF((I13=Index!G$2),VLOOKUP(J12,Index!B$3:S$228,6),IF((I13=Index!H$2),VLOOKUP(J12,Index!B$3:S$228,7),IF((I13=Index!I$2),VLOOKUP(J12,Index!B$3:S$228,8),IF((I13=Index!J$2),VLOOKUP(J12,Index!B$3:S$228,9),IF((I13=Index!K$2),VLOOKUP(J12,Index!B$3:S$228,10),IF((I13=Index!L$2),VLOOKUP(J12,Index!B$3:S$228,11),IF((I13=Index!M$2),VLOOKUP(J12,Index!B$3:S$228,12),IF((I13=Index!N$2),VLOOKUP(J12,Index!B$3:S$228,13),IF((I13=Index!O$2),VLOOKUP(J12,Index!B$3:S$228,14),IF((I13=Index!P$2),VLOOKUP(J12,Index!B$3:S$228,15),IF((I13=Index!Q$2),VLOOKUP(J12,Index!B$3:S$228,16),IF((I13=Index!R$2),VLOOKUP(J12,Index!B$3:S$228,17),IF((I13=Index!S$2),VLOOKUP(J12,Index!B$3:S$228,18),IF((I13=""),CONCATENATE("Custom (",K12,")"),IF((I13="No index"),CONCATENATE("Custom (",Index!T4,")"),"")))))))))))))))))))</f>
        <v>N701-N503 (TAAGGCGA-TATCCTCT)</v>
      </c>
      <c r="M12" s="32" t="s">
        <v>5</v>
      </c>
      <c r="N12" s="11" t="s">
        <v>28</v>
      </c>
      <c r="O12" s="136">
        <f>IF(Table1[[#This Row],[VOLUME]]="","",Table1[[#This Row],[VOLUME]])</f>
        <v>50</v>
      </c>
      <c r="P12" s="110" t="str">
        <f>IF(Table1[[#This Row],[SNP&amp;SEQ SAMPLE ID]]="","",CONCATENATE('Sample information'!$B$16,"_PL1_org_",Table1[[#This Row],[DATE SAMPLE DELIVERY]]))</f>
        <v>TC2486_PL1_org_</v>
      </c>
      <c r="Q12" s="32" t="str">
        <f>IF(Table1[[#This Row],[SNP&amp;SEQ SAMPLE ID]]="","",IF('Sample information'!$B$21="","",'Sample information'!$B$21))</f>
        <v>danio rerio (zebrafish)</v>
      </c>
      <c r="R12" s="11"/>
      <c r="S12" s="32"/>
      <c r="T12" s="55"/>
      <c r="U12" s="25"/>
      <c r="W12" s="32"/>
      <c r="X12" s="25"/>
      <c r="Y12" s="91"/>
      <c r="Z12" s="32"/>
      <c r="AA12" s="28"/>
      <c r="AB12" s="55"/>
      <c r="AC12" s="28" t="str">
        <f>IF(Table1[[#This Row],[DATE SAMPLE DELIVERY]]="","",(CONCATENATE(20,LEFT(Table1[[#This Row],[DATE SAMPLE DELIVERY]],2),"-",(MID(Table1[[#This Row],[DATE SAMPLE DELIVERY]],3,2)),"-",(RIGHT(Table1[[#This Row],[DATE SAMPLE DELIVERY]],2)))))</f>
        <v/>
      </c>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row>
    <row r="13" spans="1:54" s="4" customFormat="1" x14ac:dyDescent="0.2">
      <c r="A13" s="112" t="str">
        <f>IF(D13="","",CONCATENATE('Sample information'!B$16," #1"," ",Table1[[#This Row],[DATE SAMPLE DELIVERY]]))</f>
        <v xml:space="preserve">TC2486 #1 </v>
      </c>
      <c r="B13" s="112" t="str">
        <f>IF(Table1[[#This Row],[LIBRARY ID]]="","",CONCATENATE('Sample information'!B$16,"-",Table1[[#This Row],[LIBRARY ID]]))</f>
        <v>TC2486-TC2486-1003</v>
      </c>
      <c r="C13" s="228" t="s">
        <v>141</v>
      </c>
      <c r="D13" s="228" t="s">
        <v>1749</v>
      </c>
      <c r="E13" s="99" t="s">
        <v>27</v>
      </c>
      <c r="F13" s="113" t="s">
        <v>1711</v>
      </c>
      <c r="G13" s="113">
        <v>14.80654</v>
      </c>
      <c r="H13" s="113">
        <v>50</v>
      </c>
      <c r="I13" s="113" t="s">
        <v>272</v>
      </c>
      <c r="J13" s="228">
        <v>5</v>
      </c>
      <c r="K13" s="98"/>
      <c r="L13" s="112" t="e">
        <f>IF((#REF!=Index!C$2),VLOOKUP(J13,Index!B$3:S$228,2),IF((#REF!=Index!D$2),VLOOKUP(J13,Index!B$3:S$228,3),IF((#REF!=Index!E$2),VLOOKUP(J13,Index!B$3:S$228,4),IF((#REF!=Index!F$2),VLOOKUP(J13,Index!B$3:S$228,5),IF((#REF!=Index!G$2),VLOOKUP(J13,Index!B$3:S$228,6),IF((#REF!=Index!H$2),VLOOKUP(J13,Index!B$3:S$228,7),IF((#REF!=Index!I$2),VLOOKUP(J13,Index!B$3:S$228,8),IF((#REF!=Index!J$2),VLOOKUP(J13,Index!B$3:S$228,9),IF((#REF!=Index!K$2),VLOOKUP(J13,Index!B$3:S$228,10),IF((#REF!=Index!L$2),VLOOKUP(J13,Index!B$3:S$228,11),IF((#REF!=Index!M$2),VLOOKUP(J13,Index!B$3:S$228,12),IF((#REF!=Index!N$2),VLOOKUP(J13,Index!B$3:S$228,13),IF((#REF!=Index!O$2),VLOOKUP(J13,Index!B$3:S$228,14),IF((#REF!=Index!P$2),VLOOKUP(J13,Index!B$3:S$228,15),IF((#REF!=Index!Q$2),VLOOKUP(J13,Index!B$3:S$228,16),IF((#REF!=Index!R$2),VLOOKUP(J13,Index!B$3:S$228,17),IF((#REF!=Index!S$2),VLOOKUP(J13,Index!B$3:S$228,18),IF((#REF!=""),CONCATENATE("Custom (",K13,")"),IF((#REF!="No index"),CONCATENATE("Custom (",Index!T5,")"),"")))))))))))))))))))</f>
        <v>#REF!</v>
      </c>
      <c r="M13" s="32" t="s">
        <v>5</v>
      </c>
      <c r="N13" s="10" t="s">
        <v>29</v>
      </c>
      <c r="O13" s="136">
        <f>IF(Table1[[#This Row],[VOLUME]]="","",Table1[[#This Row],[VOLUME]])</f>
        <v>50</v>
      </c>
      <c r="P13" s="110" t="str">
        <f>IF(Table1[[#This Row],[SNP&amp;SEQ SAMPLE ID]]="","",CONCATENATE('Sample information'!$B$16,"_PL1_org_",Table1[[#This Row],[DATE SAMPLE DELIVERY]]))</f>
        <v>TC2486_PL1_org_</v>
      </c>
      <c r="Q13" s="32" t="str">
        <f>IF(Table1[[#This Row],[SNP&amp;SEQ SAMPLE ID]]="","",IF('Sample information'!$B$21="","",'Sample information'!$B$21))</f>
        <v>danio rerio (zebrafish)</v>
      </c>
      <c r="R13" s="10"/>
      <c r="S13" s="32"/>
      <c r="T13" s="55"/>
      <c r="U13" s="25"/>
      <c r="W13" s="32"/>
      <c r="X13" s="25"/>
      <c r="Y13" s="91"/>
      <c r="Z13" s="32"/>
      <c r="AA13" s="28"/>
      <c r="AB13" s="55"/>
      <c r="AC13" s="28" t="str">
        <f>IF(Table1[[#This Row],[DATE SAMPLE DELIVERY]]="","",(CONCATENATE(20,LEFT(Table1[[#This Row],[DATE SAMPLE DELIVERY]],2),"-",(MID(Table1[[#This Row],[DATE SAMPLE DELIVERY]],3,2)),"-",(RIGHT(Table1[[#This Row],[DATE SAMPLE DELIVERY]],2)))))</f>
        <v/>
      </c>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row>
    <row r="14" spans="1:54" s="4" customFormat="1" x14ac:dyDescent="0.2">
      <c r="A14" s="112" t="str">
        <f>IF(D14="","",CONCATENATE('Sample information'!B$16," #1"," ",Table1[[#This Row],[DATE SAMPLE DELIVERY]]))</f>
        <v xml:space="preserve">TC2486 #1 </v>
      </c>
      <c r="B14" s="112" t="str">
        <f>IF(Table1[[#This Row],[LIBRARY ID]]="","",CONCATENATE('Sample information'!B$16,"-",Table1[[#This Row],[LIBRARY ID]]))</f>
        <v>TC2486-TC2486-1004</v>
      </c>
      <c r="C14" s="228" t="s">
        <v>141</v>
      </c>
      <c r="D14" s="228" t="s">
        <v>1750</v>
      </c>
      <c r="E14" s="99" t="s">
        <v>27</v>
      </c>
      <c r="F14" s="113" t="s">
        <v>1711</v>
      </c>
      <c r="G14" s="113">
        <v>14.80654</v>
      </c>
      <c r="H14" s="113">
        <v>50</v>
      </c>
      <c r="I14" s="113" t="s">
        <v>272</v>
      </c>
      <c r="J14" s="228">
        <v>6</v>
      </c>
      <c r="K14" s="98"/>
      <c r="L14" s="112" t="str">
        <f>IF((I14=Index!C$2),VLOOKUP(J14,Index!B$3:S$228,2),IF((I14=Index!D$2),VLOOKUP(J14,Index!B$3:S$228,3),IF((I14=Index!E$2),VLOOKUP(J14,Index!B$3:S$228,4),IF((I14=Index!F$2),VLOOKUP(J14,Index!B$3:S$228,5),IF((I14=Index!G$2),VLOOKUP(J14,Index!B$3:S$228,6),IF((I14=Index!H$2),VLOOKUP(J14,Index!B$3:S$228,7),IF((I14=Index!I$2),VLOOKUP(J14,Index!B$3:S$228,8),IF((I14=Index!J$2),VLOOKUP(J14,Index!B$3:S$228,9),IF((I14=Index!K$2),VLOOKUP(J14,Index!B$3:S$228,10),IF((I14=Index!L$2),VLOOKUP(J14,Index!B$3:S$228,11),IF((I14=Index!M$2),VLOOKUP(J14,Index!B$3:S$228,12),IF((I14=Index!N$2),VLOOKUP(J14,Index!B$3:S$228,13),IF((I14=Index!O$2),VLOOKUP(J14,Index!B$3:S$228,14),IF((I14=Index!P$2),VLOOKUP(J14,Index!B$3:S$228,15),IF((I14=Index!Q$2),VLOOKUP(J14,Index!B$3:S$228,16),IF((I14=Index!R$2),VLOOKUP(J14,Index!B$3:S$228,17),IF((I14=Index!S$2),VLOOKUP(J14,Index!B$3:S$228,18),IF((I14=""),CONCATENATE("Custom (",K14,")"),IF((I14="No index"),CONCATENATE("Custom (",Index!T6,")"),"")))))))))))))))))))</f>
        <v>N701-N506 (TAAGGCGA-ACTGCATA)</v>
      </c>
      <c r="M14" s="32" t="s">
        <v>5</v>
      </c>
      <c r="N14" s="10" t="s">
        <v>30</v>
      </c>
      <c r="O14" s="136">
        <f>IF(Table1[[#This Row],[VOLUME]]="","",Table1[[#This Row],[VOLUME]])</f>
        <v>50</v>
      </c>
      <c r="P14" s="110" t="str">
        <f>IF(Table1[[#This Row],[SNP&amp;SEQ SAMPLE ID]]="","",CONCATENATE('Sample information'!$B$16,"_PL1_org_",Table1[[#This Row],[DATE SAMPLE DELIVERY]]))</f>
        <v>TC2486_PL1_org_</v>
      </c>
      <c r="Q14" s="32" t="str">
        <f>IF(Table1[[#This Row],[SNP&amp;SEQ SAMPLE ID]]="","",IF('Sample information'!$B$21="","",'Sample information'!$B$21))</f>
        <v>danio rerio (zebrafish)</v>
      </c>
      <c r="R14" s="10"/>
      <c r="S14" s="32"/>
      <c r="T14" s="55"/>
      <c r="U14" s="25"/>
      <c r="W14" s="32"/>
      <c r="X14" s="25"/>
      <c r="Y14" s="91"/>
      <c r="Z14" s="32"/>
      <c r="AA14" s="28"/>
      <c r="AB14" s="55"/>
      <c r="AC14" s="28" t="str">
        <f>IF(Table1[[#This Row],[DATE SAMPLE DELIVERY]]="","",(CONCATENATE(20,LEFT(Table1[[#This Row],[DATE SAMPLE DELIVERY]],2),"-",(MID(Table1[[#This Row],[DATE SAMPLE DELIVERY]],3,2)),"-",(RIGHT(Table1[[#This Row],[DATE SAMPLE DELIVERY]],2)))))</f>
        <v/>
      </c>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row>
    <row r="15" spans="1:54" s="4" customFormat="1" x14ac:dyDescent="0.2">
      <c r="A15" s="112" t="str">
        <f>IF(D15="","",CONCATENATE('Sample information'!B$16," #1"," ",Table1[[#This Row],[DATE SAMPLE DELIVERY]]))</f>
        <v xml:space="preserve">TC2486 #1 </v>
      </c>
      <c r="B15" s="112" t="str">
        <f>IF(Table1[[#This Row],[LIBRARY ID]]="","",CONCATENATE('Sample information'!B$16,"-",Table1[[#This Row],[LIBRARY ID]]))</f>
        <v>TC2486-TC2486-1005</v>
      </c>
      <c r="C15" s="228" t="s">
        <v>141</v>
      </c>
      <c r="D15" s="228" t="s">
        <v>1751</v>
      </c>
      <c r="E15" s="99" t="s">
        <v>27</v>
      </c>
      <c r="F15" s="113" t="s">
        <v>1711</v>
      </c>
      <c r="G15" s="113">
        <v>14.80654</v>
      </c>
      <c r="H15" s="113">
        <v>50</v>
      </c>
      <c r="I15" s="113" t="s">
        <v>272</v>
      </c>
      <c r="J15" s="228">
        <v>7</v>
      </c>
      <c r="K15" s="98"/>
      <c r="L15" s="112" t="str">
        <f>IF((I15=Index!C$2),VLOOKUP(J15,Index!B$3:S$228,2),IF((I15=Index!D$2),VLOOKUP(J15,Index!B$3:S$228,3),IF((I15=Index!E$2),VLOOKUP(J15,Index!B$3:S$228,4),IF((I15=Index!F$2),VLOOKUP(J15,Index!B$3:S$228,5),IF((I15=Index!G$2),VLOOKUP(J15,Index!B$3:S$228,6),IF((I15=Index!H$2),VLOOKUP(J15,Index!B$3:S$228,7),IF((I15=Index!I$2),VLOOKUP(J15,Index!B$3:S$228,8),IF((I15=Index!J$2),VLOOKUP(J15,Index!B$3:S$228,9),IF((I15=Index!K$2),VLOOKUP(J15,Index!B$3:S$228,10),IF((I15=Index!L$2),VLOOKUP(J15,Index!B$3:S$228,11),IF((I15=Index!M$2),VLOOKUP(J15,Index!B$3:S$228,12),IF((I15=Index!N$2),VLOOKUP(J15,Index!B$3:S$228,13),IF((I15=Index!O$2),VLOOKUP(J15,Index!B$3:S$228,14),IF((I15=Index!P$2),VLOOKUP(J15,Index!B$3:S$228,15),IF((I15=Index!Q$2),VLOOKUP(J15,Index!B$3:S$228,16),IF((I15=Index!R$2),VLOOKUP(J15,Index!B$3:S$228,17),IF((I15=Index!S$2),VLOOKUP(J15,Index!B$3:S$228,18),IF((I15=""),CONCATENATE("Custom (",K15,")"),IF((I15="No index"),CONCATENATE("Custom (",Index!T7,")"),"")))))))))))))))))))</f>
        <v>N701-N507 (TAAGGCGA-AAGGAGTA)</v>
      </c>
      <c r="M15" s="32" t="s">
        <v>5</v>
      </c>
      <c r="N15" s="10" t="s">
        <v>31</v>
      </c>
      <c r="O15" s="136">
        <f>IF(Table1[[#This Row],[VOLUME]]="","",Table1[[#This Row],[VOLUME]])</f>
        <v>50</v>
      </c>
      <c r="P15" s="110" t="str">
        <f>IF(Table1[[#This Row],[SNP&amp;SEQ SAMPLE ID]]="","",CONCATENATE('Sample information'!$B$16,"_PL1_org_",Table1[[#This Row],[DATE SAMPLE DELIVERY]]))</f>
        <v>TC2486_PL1_org_</v>
      </c>
      <c r="Q15" s="32" t="str">
        <f>IF(Table1[[#This Row],[SNP&amp;SEQ SAMPLE ID]]="","",IF('Sample information'!$B$21="","",'Sample information'!$B$21))</f>
        <v>danio rerio (zebrafish)</v>
      </c>
      <c r="R15" s="10"/>
      <c r="S15" s="32"/>
      <c r="T15" s="55"/>
      <c r="U15" s="25"/>
      <c r="W15" s="32"/>
      <c r="X15" s="25"/>
      <c r="Y15" s="91"/>
      <c r="Z15" s="32"/>
      <c r="AA15" s="28"/>
      <c r="AB15" s="55"/>
      <c r="AC15" s="28" t="str">
        <f>IF(Table1[[#This Row],[DATE SAMPLE DELIVERY]]="","",(CONCATENATE(20,LEFT(Table1[[#This Row],[DATE SAMPLE DELIVERY]],2),"-",(MID(Table1[[#This Row],[DATE SAMPLE DELIVERY]],3,2)),"-",(RIGHT(Table1[[#This Row],[DATE SAMPLE DELIVERY]],2)))))</f>
        <v/>
      </c>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row>
    <row r="16" spans="1:54" s="4" customFormat="1" x14ac:dyDescent="0.2">
      <c r="A16" s="112" t="str">
        <f>IF(D16="","",CONCATENATE('Sample information'!B$16," #1"," ",Table1[[#This Row],[DATE SAMPLE DELIVERY]]))</f>
        <v xml:space="preserve">TC2486 #1 </v>
      </c>
      <c r="B16" s="112" t="str">
        <f>IF(Table1[[#This Row],[LIBRARY ID]]="","",CONCATENATE('Sample information'!B$16,"-",Table1[[#This Row],[LIBRARY ID]]))</f>
        <v>TC2486-TC2486-1006</v>
      </c>
      <c r="C16" s="228" t="s">
        <v>141</v>
      </c>
      <c r="D16" s="228" t="s">
        <v>1752</v>
      </c>
      <c r="E16" s="99" t="s">
        <v>27</v>
      </c>
      <c r="F16" s="113" t="s">
        <v>1711</v>
      </c>
      <c r="G16" s="113">
        <v>14.80654</v>
      </c>
      <c r="H16" s="113">
        <v>50</v>
      </c>
      <c r="I16" s="113" t="s">
        <v>272</v>
      </c>
      <c r="J16" s="228">
        <v>8</v>
      </c>
      <c r="K16" s="98"/>
      <c r="L16" s="112" t="str">
        <f>IF((I16=Index!C$2),VLOOKUP(J16,Index!B$3:S$228,2),IF((I16=Index!D$2),VLOOKUP(J16,Index!B$3:S$228,3),IF((I16=Index!E$2),VLOOKUP(J16,Index!B$3:S$228,4),IF((I16=Index!F$2),VLOOKUP(J16,Index!B$3:S$228,5),IF((I16=Index!G$2),VLOOKUP(J16,Index!B$3:S$228,6),IF((I16=Index!H$2),VLOOKUP(J16,Index!B$3:S$228,7),IF((I16=Index!I$2),VLOOKUP(J16,Index!B$3:S$228,8),IF((I16=Index!J$2),VLOOKUP(J16,Index!B$3:S$228,9),IF((I16=Index!K$2),VLOOKUP(J16,Index!B$3:S$228,10),IF((I16=Index!L$2),VLOOKUP(J16,Index!B$3:S$228,11),IF((I16=Index!M$2),VLOOKUP(J16,Index!B$3:S$228,12),IF((I16=Index!N$2),VLOOKUP(J16,Index!B$3:S$228,13),IF((I16=Index!O$2),VLOOKUP(J16,Index!B$3:S$228,14),IF((I16=Index!P$2),VLOOKUP(J16,Index!B$3:S$228,15),IF((I16=Index!Q$2),VLOOKUP(J16,Index!B$3:S$228,16),IF((I16=Index!R$2),VLOOKUP(J16,Index!B$3:S$228,17),IF((I16=Index!S$2),VLOOKUP(J16,Index!B$3:S$228,18),IF((I16=""),CONCATENATE("Custom (",K16,")"),IF((I16="No index"),CONCATENATE("Custom (",Index!T8,")"),"")))))))))))))))))))</f>
        <v>N701-N508 (TAAGGCGA-CTAAGCCT)</v>
      </c>
      <c r="M16" s="32" t="s">
        <v>5</v>
      </c>
      <c r="N16" s="10" t="s">
        <v>32</v>
      </c>
      <c r="O16" s="136">
        <f>IF(Table1[[#This Row],[VOLUME]]="","",Table1[[#This Row],[VOLUME]])</f>
        <v>50</v>
      </c>
      <c r="P16" s="110" t="str">
        <f>IF(Table1[[#This Row],[SNP&amp;SEQ SAMPLE ID]]="","",CONCATENATE('Sample information'!$B$16,"_PL1_org_",Table1[[#This Row],[DATE SAMPLE DELIVERY]]))</f>
        <v>TC2486_PL1_org_</v>
      </c>
      <c r="Q16" s="32" t="str">
        <f>IF(Table1[[#This Row],[SNP&amp;SEQ SAMPLE ID]]="","",IF('Sample information'!$B$21="","",'Sample information'!$B$21))</f>
        <v>danio rerio (zebrafish)</v>
      </c>
      <c r="R16" s="10"/>
      <c r="S16" s="32"/>
      <c r="T16" s="55"/>
      <c r="U16" s="25"/>
      <c r="W16" s="30"/>
      <c r="Y16" s="91"/>
      <c r="Z16" s="32"/>
      <c r="AA16" s="28"/>
      <c r="AB16" s="55"/>
      <c r="AC16" s="28" t="str">
        <f>IF(Table1[[#This Row],[DATE SAMPLE DELIVERY]]="","",(CONCATENATE(20,LEFT(Table1[[#This Row],[DATE SAMPLE DELIVERY]],2),"-",(MID(Table1[[#This Row],[DATE SAMPLE DELIVERY]],3,2)),"-",(RIGHT(Table1[[#This Row],[DATE SAMPLE DELIVERY]],2)))))</f>
        <v/>
      </c>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row>
    <row r="17" spans="1:54" s="4" customFormat="1" x14ac:dyDescent="0.2">
      <c r="A17" s="112" t="str">
        <f>IF(D17="","",CONCATENATE('Sample information'!B$16," #1"," ",Table1[[#This Row],[DATE SAMPLE DELIVERY]]))</f>
        <v xml:space="preserve">TC2486 #1 </v>
      </c>
      <c r="B17" s="112" t="str">
        <f>IF(Table1[[#This Row],[LIBRARY ID]]="","",CONCATENATE('Sample information'!B$16,"-",Table1[[#This Row],[LIBRARY ID]]))</f>
        <v>TC2486-TC2486-1007</v>
      </c>
      <c r="C17" s="228" t="s">
        <v>141</v>
      </c>
      <c r="D17" s="228" t="s">
        <v>1753</v>
      </c>
      <c r="E17" s="99" t="s">
        <v>27</v>
      </c>
      <c r="F17" s="113" t="s">
        <v>1711</v>
      </c>
      <c r="G17" s="113">
        <v>14.80654</v>
      </c>
      <c r="H17" s="113">
        <v>50</v>
      </c>
      <c r="I17" s="113" t="s">
        <v>272</v>
      </c>
      <c r="J17" s="228">
        <v>97</v>
      </c>
      <c r="K17" s="98"/>
      <c r="L17" s="112" t="str">
        <f>IF((I17=Index!C$2),VLOOKUP(J17,Index!B$3:S$228,2),IF((I17=Index!D$2),VLOOKUP(J17,Index!B$3:S$228,3),IF((I17=Index!E$2),VLOOKUP(J17,Index!B$3:S$228,4),IF((I17=Index!F$2),VLOOKUP(J17,Index!B$3:S$228,5),IF((I17=Index!G$2),VLOOKUP(J17,Index!B$3:S$228,6),IF((I17=Index!H$2),VLOOKUP(J17,Index!B$3:S$228,7),IF((I17=Index!I$2),VLOOKUP(J17,Index!B$3:S$228,8),IF((I17=Index!J$2),VLOOKUP(J17,Index!B$3:S$228,9),IF((I17=Index!K$2),VLOOKUP(J17,Index!B$3:S$228,10),IF((I17=Index!L$2),VLOOKUP(J17,Index!B$3:S$228,11),IF((I17=Index!M$2),VLOOKUP(J17,Index!B$3:S$228,12),IF((I17=Index!N$2),VLOOKUP(J17,Index!B$3:S$228,13),IF((I17=Index!O$2),VLOOKUP(J17,Index!B$3:S$228,14),IF((I17=Index!P$2),VLOOKUP(J17,Index!B$3:S$228,15),IF((I17=Index!Q$2),VLOOKUP(J17,Index!B$3:S$228,16),IF((I17=Index!R$2),VLOOKUP(J17,Index!B$3:S$228,17),IF((I17=Index!S$2),VLOOKUP(J17,Index!B$3:S$228,18),IF((I17=""),CONCATENATE("Custom (",K17,")"),IF((I17="No index"),CONCATENATE("Custom (",Index!T9,")"),"")))))))))))))))))))</f>
        <v>N701-N517 (TAAGGCGA-GCGTAAGA)</v>
      </c>
      <c r="M17" s="32" t="s">
        <v>5</v>
      </c>
      <c r="N17" s="10" t="s">
        <v>33</v>
      </c>
      <c r="O17" s="136">
        <f>IF(Table1[[#This Row],[VOLUME]]="","",Table1[[#This Row],[VOLUME]])</f>
        <v>50</v>
      </c>
      <c r="P17" s="110" t="str">
        <f>IF(Table1[[#This Row],[SNP&amp;SEQ SAMPLE ID]]="","",CONCATENATE('Sample information'!$B$16,"_PL1_org_",Table1[[#This Row],[DATE SAMPLE DELIVERY]]))</f>
        <v>TC2486_PL1_org_</v>
      </c>
      <c r="Q17" s="32" t="str">
        <f>IF(Table1[[#This Row],[SNP&amp;SEQ SAMPLE ID]]="","",IF('Sample information'!$B$21="","",'Sample information'!$B$21))</f>
        <v>danio rerio (zebrafish)</v>
      </c>
      <c r="R17" s="10"/>
      <c r="S17" s="32"/>
      <c r="T17" s="55"/>
      <c r="U17" s="25"/>
      <c r="W17" s="30"/>
      <c r="Y17" s="91"/>
      <c r="Z17" s="32"/>
      <c r="AA17" s="28"/>
      <c r="AB17" s="55"/>
      <c r="AC17" s="28" t="str">
        <f>IF(Table1[[#This Row],[DATE SAMPLE DELIVERY]]="","",(CONCATENATE(20,LEFT(Table1[[#This Row],[DATE SAMPLE DELIVERY]],2),"-",(MID(Table1[[#This Row],[DATE SAMPLE DELIVERY]],3,2)),"-",(RIGHT(Table1[[#This Row],[DATE SAMPLE DELIVERY]],2)))))</f>
        <v/>
      </c>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row>
    <row r="18" spans="1:54" s="4" customFormat="1" x14ac:dyDescent="0.2">
      <c r="A18" s="112" t="str">
        <f>IF(D18="","",CONCATENATE('Sample information'!B$16," #1"," ",Table1[[#This Row],[DATE SAMPLE DELIVERY]]))</f>
        <v xml:space="preserve">TC2486 #1 </v>
      </c>
      <c r="B18" s="112" t="str">
        <f>IF(Table1[[#This Row],[LIBRARY ID]]="","",CONCATENATE('Sample information'!B$16,"-",Table1[[#This Row],[LIBRARY ID]]))</f>
        <v>TC2486-TC2486-1008</v>
      </c>
      <c r="C18" s="228" t="s">
        <v>141</v>
      </c>
      <c r="D18" s="228" t="s">
        <v>1754</v>
      </c>
      <c r="E18" s="99" t="s">
        <v>27</v>
      </c>
      <c r="F18" s="113" t="s">
        <v>1711</v>
      </c>
      <c r="G18" s="113">
        <v>14.80654</v>
      </c>
      <c r="H18" s="113">
        <v>50</v>
      </c>
      <c r="I18" s="113" t="s">
        <v>272</v>
      </c>
      <c r="J18" s="228">
        <v>10</v>
      </c>
      <c r="K18" s="98"/>
      <c r="L18" s="112" t="str">
        <f>IF((I18=Index!C$2),VLOOKUP(J18,Index!B$3:S$228,2),IF((I18=Index!D$2),VLOOKUP(J18,Index!B$3:S$228,3),IF((I18=Index!E$2),VLOOKUP(J18,Index!B$3:S$228,4),IF((I18=Index!F$2),VLOOKUP(J18,Index!B$3:S$228,5),IF((I18=Index!G$2),VLOOKUP(J18,Index!B$3:S$228,6),IF((I18=Index!H$2),VLOOKUP(J18,Index!B$3:S$228,7),IF((I18=Index!I$2),VLOOKUP(J18,Index!B$3:S$228,8),IF((I18=Index!J$2),VLOOKUP(J18,Index!B$3:S$228,9),IF((I18=Index!K$2),VLOOKUP(J18,Index!B$3:S$228,10),IF((I18=Index!L$2),VLOOKUP(J18,Index!B$3:S$228,11),IF((I18=Index!M$2),VLOOKUP(J18,Index!B$3:S$228,12),IF((I18=Index!N$2),VLOOKUP(J18,Index!B$3:S$228,13),IF((I18=Index!O$2),VLOOKUP(J18,Index!B$3:S$228,14),IF((I18=Index!P$2),VLOOKUP(J18,Index!B$3:S$228,15),IF((I18=Index!Q$2),VLOOKUP(J18,Index!B$3:S$228,16),IF((I18=Index!R$2),VLOOKUP(J18,Index!B$3:S$228,17),IF((I18=Index!S$2),VLOOKUP(J18,Index!B$3:S$228,18),IF((I18=""),CONCATENATE("Custom (",K18,")"),IF((I18="No index"),CONCATENATE("Custom (",Index!T10,")"),"")))))))))))))))))))</f>
        <v>N702-N502 (CGTACTAG-CTCTCTAT)</v>
      </c>
      <c r="M18" s="32" t="s">
        <v>5</v>
      </c>
      <c r="N18" s="10" t="s">
        <v>34</v>
      </c>
      <c r="O18" s="136">
        <f>IF(Table1[[#This Row],[VOLUME]]="","",Table1[[#This Row],[VOLUME]])</f>
        <v>50</v>
      </c>
      <c r="P18" s="110" t="str">
        <f>IF(Table1[[#This Row],[SNP&amp;SEQ SAMPLE ID]]="","",CONCATENATE('Sample information'!$B$16,"_PL1_org_",Table1[[#This Row],[DATE SAMPLE DELIVERY]]))</f>
        <v>TC2486_PL1_org_</v>
      </c>
      <c r="Q18" s="32" t="str">
        <f>IF(Table1[[#This Row],[SNP&amp;SEQ SAMPLE ID]]="","",IF('Sample information'!$B$21="","",'Sample information'!$B$21))</f>
        <v>danio rerio (zebrafish)</v>
      </c>
      <c r="R18" s="10"/>
      <c r="S18" s="32"/>
      <c r="T18" s="55"/>
      <c r="U18" s="25"/>
      <c r="W18" s="30"/>
      <c r="Y18" s="91"/>
      <c r="Z18" s="32"/>
      <c r="AA18" s="28"/>
      <c r="AB18" s="55"/>
      <c r="AC18" s="28" t="str">
        <f>IF(Table1[[#This Row],[DATE SAMPLE DELIVERY]]="","",(CONCATENATE(20,LEFT(Table1[[#This Row],[DATE SAMPLE DELIVERY]],2),"-",(MID(Table1[[#This Row],[DATE SAMPLE DELIVERY]],3,2)),"-",(RIGHT(Table1[[#This Row],[DATE SAMPLE DELIVERY]],2)))))</f>
        <v/>
      </c>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row>
    <row r="19" spans="1:54" s="4" customFormat="1" x14ac:dyDescent="0.2">
      <c r="A19" s="112" t="str">
        <f>IF(D19="","",CONCATENATE('Sample information'!B$16," #1"," ",Table1[[#This Row],[DATE SAMPLE DELIVERY]]))</f>
        <v xml:space="preserve">TC2486 #1 </v>
      </c>
      <c r="B19" s="112" t="str">
        <f>IF(Table1[[#This Row],[LIBRARY ID]]="","",CONCATENATE('Sample information'!B$16,"-",Table1[[#This Row],[LIBRARY ID]]))</f>
        <v>TC2486-TC2486-1009</v>
      </c>
      <c r="C19" s="228" t="s">
        <v>141</v>
      </c>
      <c r="D19" s="228" t="s">
        <v>1755</v>
      </c>
      <c r="E19" s="99" t="s">
        <v>27</v>
      </c>
      <c r="F19" s="113" t="s">
        <v>1711</v>
      </c>
      <c r="G19" s="113">
        <v>14.80654</v>
      </c>
      <c r="H19" s="113">
        <v>50</v>
      </c>
      <c r="I19" s="113" t="s">
        <v>272</v>
      </c>
      <c r="J19" s="228">
        <v>11</v>
      </c>
      <c r="K19" s="98"/>
      <c r="L19" s="112" t="str">
        <f>IF((I19=Index!C$2),VLOOKUP(J19,Index!B$3:S$228,2),IF((I19=Index!D$2),VLOOKUP(J19,Index!B$3:S$228,3),IF((I19=Index!E$2),VLOOKUP(J19,Index!B$3:S$228,4),IF((I19=Index!F$2),VLOOKUP(J19,Index!B$3:S$228,5),IF((I19=Index!G$2),VLOOKUP(J19,Index!B$3:S$228,6),IF((I19=Index!H$2),VLOOKUP(J19,Index!B$3:S$228,7),IF((I19=Index!I$2),VLOOKUP(J19,Index!B$3:S$228,8),IF((I19=Index!J$2),VLOOKUP(J19,Index!B$3:S$228,9),IF((I19=Index!K$2),VLOOKUP(J19,Index!B$3:S$228,10),IF((I19=Index!L$2),VLOOKUP(J19,Index!B$3:S$228,11),IF((I19=Index!M$2),VLOOKUP(J19,Index!B$3:S$228,12),IF((I19=Index!N$2),VLOOKUP(J19,Index!B$3:S$228,13),IF((I19=Index!O$2),VLOOKUP(J19,Index!B$3:S$228,14),IF((I19=Index!P$2),VLOOKUP(J19,Index!B$3:S$228,15),IF((I19=Index!Q$2),VLOOKUP(J19,Index!B$3:S$228,16),IF((I19=Index!R$2),VLOOKUP(J19,Index!B$3:S$228,17),IF((I19=Index!S$2),VLOOKUP(J19,Index!B$3:S$228,18),IF((I19=""),CONCATENATE("Custom (",K19,")"),IF((I19="No index"),CONCATENATE("Custom (",Index!T11,")"),"")))))))))))))))))))</f>
        <v>N702-N503 (CGTACTAG-TATCCTCT)</v>
      </c>
      <c r="M19" s="32" t="s">
        <v>5</v>
      </c>
      <c r="N19" s="10" t="s">
        <v>35</v>
      </c>
      <c r="O19" s="136">
        <f>IF(Table1[[#This Row],[VOLUME]]="","",Table1[[#This Row],[VOLUME]])</f>
        <v>50</v>
      </c>
      <c r="P19" s="110" t="str">
        <f>IF(Table1[[#This Row],[SNP&amp;SEQ SAMPLE ID]]="","",CONCATENATE('Sample information'!$B$16,"_PL1_org_",Table1[[#This Row],[DATE SAMPLE DELIVERY]]))</f>
        <v>TC2486_PL1_org_</v>
      </c>
      <c r="Q19" s="32" t="str">
        <f>IF(Table1[[#This Row],[SNP&amp;SEQ SAMPLE ID]]="","",IF('Sample information'!$B$21="","",'Sample information'!$B$21))</f>
        <v>danio rerio (zebrafish)</v>
      </c>
      <c r="R19" s="10"/>
      <c r="S19" s="32"/>
      <c r="T19" s="55"/>
      <c r="U19" s="25"/>
      <c r="W19" s="30"/>
      <c r="Y19" s="91"/>
      <c r="Z19" s="32"/>
      <c r="AA19" s="28"/>
      <c r="AB19" s="55"/>
      <c r="AC19" s="28" t="str">
        <f>IF(Table1[[#This Row],[DATE SAMPLE DELIVERY]]="","",(CONCATENATE(20,LEFT(Table1[[#This Row],[DATE SAMPLE DELIVERY]],2),"-",(MID(Table1[[#This Row],[DATE SAMPLE DELIVERY]],3,2)),"-",(RIGHT(Table1[[#This Row],[DATE SAMPLE DELIVERY]],2)))))</f>
        <v/>
      </c>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row>
    <row r="20" spans="1:54" s="4" customFormat="1" x14ac:dyDescent="0.2">
      <c r="A20" s="112" t="str">
        <f>IF(D20="","",CONCATENATE('Sample information'!B$16," #1"," ",Table1[[#This Row],[DATE SAMPLE DELIVERY]]))</f>
        <v xml:space="preserve">TC2486 #1 </v>
      </c>
      <c r="B20" s="112" t="str">
        <f>IF(Table1[[#This Row],[LIBRARY ID]]="","",CONCATENATE('Sample information'!B$16,"-",Table1[[#This Row],[LIBRARY ID]]))</f>
        <v>TC2486-TC2486-1010</v>
      </c>
      <c r="C20" s="228" t="s">
        <v>141</v>
      </c>
      <c r="D20" s="228" t="s">
        <v>1756</v>
      </c>
      <c r="E20" s="99" t="s">
        <v>27</v>
      </c>
      <c r="F20" s="113" t="s">
        <v>1711</v>
      </c>
      <c r="G20" s="113">
        <v>14.80654</v>
      </c>
      <c r="H20" s="113">
        <v>50</v>
      </c>
      <c r="I20" s="113" t="s">
        <v>272</v>
      </c>
      <c r="J20" s="228">
        <v>13</v>
      </c>
      <c r="K20" s="98"/>
      <c r="L20" s="112" t="str">
        <f>IF((I20=Index!C$2),VLOOKUP(J20,Index!B$3:S$228,2),IF((I20=Index!D$2),VLOOKUP(J20,Index!B$3:S$228,3),IF((I20=Index!E$2),VLOOKUP(J20,Index!B$3:S$228,4),IF((I20=Index!F$2),VLOOKUP(J20,Index!B$3:S$228,5),IF((I20=Index!G$2),VLOOKUP(J20,Index!B$3:S$228,6),IF((I20=Index!H$2),VLOOKUP(J20,Index!B$3:S$228,7),IF((I20=Index!I$2),VLOOKUP(J20,Index!B$3:S$228,8),IF((I20=Index!J$2),VLOOKUP(J20,Index!B$3:S$228,9),IF((I20=Index!K$2),VLOOKUP(J20,Index!B$3:S$228,10),IF((I20=Index!L$2),VLOOKUP(J20,Index!B$3:S$228,11),IF((I20=Index!M$2),VLOOKUP(J20,Index!B$3:S$228,12),IF((I20=Index!N$2),VLOOKUP(J20,Index!B$3:S$228,13),IF((I20=Index!O$2),VLOOKUP(J20,Index!B$3:S$228,14),IF((I20=Index!P$2),VLOOKUP(J20,Index!B$3:S$228,15),IF((I20=Index!Q$2),VLOOKUP(J20,Index!B$3:S$228,16),IF((I20=Index!R$2),VLOOKUP(J20,Index!B$3:S$228,17),IF((I20=Index!S$2),VLOOKUP(J20,Index!B$3:S$228,18),IF((I20=""),CONCATENATE("Custom (",K20,")"),IF((I20="No index"),CONCATENATE("Custom (",Index!T12,")"),"")))))))))))))))))))</f>
        <v>N702-N505 (CGTACTAG-GTAAGGAG)</v>
      </c>
      <c r="M20" s="32" t="s">
        <v>5</v>
      </c>
      <c r="N20" s="10" t="s">
        <v>36</v>
      </c>
      <c r="O20" s="136">
        <f>IF(Table1[[#This Row],[VOLUME]]="","",Table1[[#This Row],[VOLUME]])</f>
        <v>50</v>
      </c>
      <c r="P20" s="110" t="str">
        <f>IF(Table1[[#This Row],[SNP&amp;SEQ SAMPLE ID]]="","",CONCATENATE('Sample information'!$B$16,"_PL1_org_",Table1[[#This Row],[DATE SAMPLE DELIVERY]]))</f>
        <v>TC2486_PL1_org_</v>
      </c>
      <c r="Q20" s="32" t="str">
        <f>IF(Table1[[#This Row],[SNP&amp;SEQ SAMPLE ID]]="","",IF('Sample information'!$B$21="","",'Sample information'!$B$21))</f>
        <v>danio rerio (zebrafish)</v>
      </c>
      <c r="R20" s="10"/>
      <c r="S20" s="32"/>
      <c r="T20" s="55"/>
      <c r="U20" s="25"/>
      <c r="W20" s="30"/>
      <c r="Y20" s="91"/>
      <c r="Z20" s="32"/>
      <c r="AA20" s="28"/>
      <c r="AB20" s="55"/>
      <c r="AC20" s="28" t="str">
        <f>IF(Table1[[#This Row],[DATE SAMPLE DELIVERY]]="","",(CONCATENATE(20,LEFT(Table1[[#This Row],[DATE SAMPLE DELIVERY]],2),"-",(MID(Table1[[#This Row],[DATE SAMPLE DELIVERY]],3,2)),"-",(RIGHT(Table1[[#This Row],[DATE SAMPLE DELIVERY]],2)))))</f>
        <v/>
      </c>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row>
    <row r="21" spans="1:54" s="4" customFormat="1" x14ac:dyDescent="0.2">
      <c r="A21" s="112" t="str">
        <f>IF(D21="","",CONCATENATE('Sample information'!B$16," #1"," ",Table1[[#This Row],[DATE SAMPLE DELIVERY]]))</f>
        <v xml:space="preserve">TC2486 #1 </v>
      </c>
      <c r="B21" s="112" t="str">
        <f>IF(Table1[[#This Row],[LIBRARY ID]]="","",CONCATENATE('Sample information'!B$16,"-",Table1[[#This Row],[LIBRARY ID]]))</f>
        <v>TC2486-TC2486-1011</v>
      </c>
      <c r="C21" s="228" t="s">
        <v>141</v>
      </c>
      <c r="D21" s="228" t="s">
        <v>1757</v>
      </c>
      <c r="E21" s="99" t="s">
        <v>27</v>
      </c>
      <c r="F21" s="113" t="s">
        <v>1711</v>
      </c>
      <c r="G21" s="113">
        <v>14.80654</v>
      </c>
      <c r="H21" s="113">
        <v>50</v>
      </c>
      <c r="I21" s="113" t="s">
        <v>272</v>
      </c>
      <c r="J21" s="228">
        <v>14</v>
      </c>
      <c r="K21" s="98"/>
      <c r="L21" s="112" t="str">
        <f>IF((I21=Index!C$2),VLOOKUP(J21,Index!B$3:S$228,2),IF((I21=Index!D$2),VLOOKUP(J21,Index!B$3:S$228,3),IF((I21=Index!E$2),VLOOKUP(J21,Index!B$3:S$228,4),IF((I21=Index!F$2),VLOOKUP(J21,Index!B$3:S$228,5),IF((I21=Index!G$2),VLOOKUP(J21,Index!B$3:S$228,6),IF((I21=Index!H$2),VLOOKUP(J21,Index!B$3:S$228,7),IF((I21=Index!I$2),VLOOKUP(J21,Index!B$3:S$228,8),IF((I21=Index!J$2),VLOOKUP(J21,Index!B$3:S$228,9),IF((I21=Index!K$2),VLOOKUP(J21,Index!B$3:S$228,10),IF((I21=Index!L$2),VLOOKUP(J21,Index!B$3:S$228,11),IF((I21=Index!M$2),VLOOKUP(J21,Index!B$3:S$228,12),IF((I21=Index!N$2),VLOOKUP(J21,Index!B$3:S$228,13),IF((I21=Index!O$2),VLOOKUP(J21,Index!B$3:S$228,14),IF((I21=Index!P$2),VLOOKUP(J21,Index!B$3:S$228,15),IF((I21=Index!Q$2),VLOOKUP(J21,Index!B$3:S$228,16),IF((I21=Index!R$2),VLOOKUP(J21,Index!B$3:S$228,17),IF((I21=Index!S$2),VLOOKUP(J21,Index!B$3:S$228,18),IF((I21=""),CONCATENATE("Custom (",K21,")"),IF((I21="No index"),CONCATENATE("Custom (",Index!T13,")"),"")))))))))))))))))))</f>
        <v>N702-N506 (CGTACTAG-ACTGCATA)</v>
      </c>
      <c r="M21" s="32" t="s">
        <v>5</v>
      </c>
      <c r="N21" s="10" t="s">
        <v>37</v>
      </c>
      <c r="O21" s="136">
        <f>IF(Table1[[#This Row],[VOLUME]]="","",Table1[[#This Row],[VOLUME]])</f>
        <v>50</v>
      </c>
      <c r="P21" s="110" t="str">
        <f>IF(Table1[[#This Row],[SNP&amp;SEQ SAMPLE ID]]="","",CONCATENATE('Sample information'!$B$16,"_PL1_org_",Table1[[#This Row],[DATE SAMPLE DELIVERY]]))</f>
        <v>TC2486_PL1_org_</v>
      </c>
      <c r="Q21" s="32" t="str">
        <f>IF(Table1[[#This Row],[SNP&amp;SEQ SAMPLE ID]]="","",IF('Sample information'!$B$21="","",'Sample information'!$B$21))</f>
        <v>danio rerio (zebrafish)</v>
      </c>
      <c r="R21" s="10"/>
      <c r="S21" s="32"/>
      <c r="T21" s="55"/>
      <c r="U21" s="25"/>
      <c r="W21" s="30"/>
      <c r="Y21" s="91"/>
      <c r="Z21" s="32"/>
      <c r="AA21" s="28"/>
      <c r="AB21" s="55"/>
      <c r="AC21" s="28" t="str">
        <f>IF(Table1[[#This Row],[DATE SAMPLE DELIVERY]]="","",(CONCATENATE(20,LEFT(Table1[[#This Row],[DATE SAMPLE DELIVERY]],2),"-",(MID(Table1[[#This Row],[DATE SAMPLE DELIVERY]],3,2)),"-",(RIGHT(Table1[[#This Row],[DATE SAMPLE DELIVERY]],2)))))</f>
        <v/>
      </c>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row>
    <row r="22" spans="1:54" s="4" customFormat="1" x14ac:dyDescent="0.2">
      <c r="A22" s="112" t="str">
        <f>IF(D22="","",CONCATENATE('Sample information'!B$16," #1"," ",Table1[[#This Row],[DATE SAMPLE DELIVERY]]))</f>
        <v xml:space="preserve">TC2486 #1 </v>
      </c>
      <c r="B22" s="112" t="str">
        <f>IF(Table1[[#This Row],[LIBRARY ID]]="","",CONCATENATE('Sample information'!B$16,"-",Table1[[#This Row],[LIBRARY ID]]))</f>
        <v>TC2486-TC2486-1012</v>
      </c>
      <c r="C22" s="228" t="s">
        <v>141</v>
      </c>
      <c r="D22" s="228" t="s">
        <v>1758</v>
      </c>
      <c r="E22" s="99" t="s">
        <v>27</v>
      </c>
      <c r="F22" s="113" t="s">
        <v>1711</v>
      </c>
      <c r="G22" s="113">
        <v>14.80654</v>
      </c>
      <c r="H22" s="113">
        <v>50</v>
      </c>
      <c r="I22" s="113" t="s">
        <v>272</v>
      </c>
      <c r="J22" s="228">
        <v>15</v>
      </c>
      <c r="K22" s="98"/>
      <c r="L22" s="112" t="str">
        <f>IF((I22=Index!C$2),VLOOKUP(J22,Index!B$3:S$228,2),IF((I22=Index!D$2),VLOOKUP(J22,Index!B$3:S$228,3),IF((I22=Index!E$2),VLOOKUP(J22,Index!B$3:S$228,4),IF((I22=Index!F$2),VLOOKUP(J22,Index!B$3:S$228,5),IF((I22=Index!G$2),VLOOKUP(J22,Index!B$3:S$228,6),IF((I22=Index!H$2),VLOOKUP(J22,Index!B$3:S$228,7),IF((I22=Index!I$2),VLOOKUP(J22,Index!B$3:S$228,8),IF((I22=Index!J$2),VLOOKUP(J22,Index!B$3:S$228,9),IF((I22=Index!K$2),VLOOKUP(J22,Index!B$3:S$228,10),IF((I22=Index!L$2),VLOOKUP(J22,Index!B$3:S$228,11),IF((I22=Index!M$2),VLOOKUP(J22,Index!B$3:S$228,12),IF((I22=Index!N$2),VLOOKUP(J22,Index!B$3:S$228,13),IF((I22=Index!O$2),VLOOKUP(J22,Index!B$3:S$228,14),IF((I22=Index!P$2),VLOOKUP(J22,Index!B$3:S$228,15),IF((I22=Index!Q$2),VLOOKUP(J22,Index!B$3:S$228,16),IF((I22=Index!R$2),VLOOKUP(J22,Index!B$3:S$228,17),IF((I22=Index!S$2),VLOOKUP(J22,Index!B$3:S$228,18),IF((I22=""),CONCATENATE("Custom (",K22,")"),IF((I22="No index"),CONCATENATE("Custom (",Index!T14,")"),"")))))))))))))))))))</f>
        <v>N702-N507 (CGTACTAG-AAGGAGTA)</v>
      </c>
      <c r="M22" s="32" t="s">
        <v>5</v>
      </c>
      <c r="N22" s="10" t="s">
        <v>38</v>
      </c>
      <c r="O22" s="136">
        <f>IF(Table1[[#This Row],[VOLUME]]="","",Table1[[#This Row],[VOLUME]])</f>
        <v>50</v>
      </c>
      <c r="P22" s="110" t="str">
        <f>IF(Table1[[#This Row],[SNP&amp;SEQ SAMPLE ID]]="","",CONCATENATE('Sample information'!$B$16,"_PL1_org_",Table1[[#This Row],[DATE SAMPLE DELIVERY]]))</f>
        <v>TC2486_PL1_org_</v>
      </c>
      <c r="Q22" s="32" t="str">
        <f>IF(Table1[[#This Row],[SNP&amp;SEQ SAMPLE ID]]="","",IF('Sample information'!$B$21="","",'Sample information'!$B$21))</f>
        <v>danio rerio (zebrafish)</v>
      </c>
      <c r="R22" s="10"/>
      <c r="S22" s="32"/>
      <c r="T22" s="55"/>
      <c r="U22" s="25"/>
      <c r="W22" s="30"/>
      <c r="Y22" s="91"/>
      <c r="Z22" s="32"/>
      <c r="AA22" s="28"/>
      <c r="AB22" s="55"/>
      <c r="AC22" s="28" t="str">
        <f>IF(Table1[[#This Row],[DATE SAMPLE DELIVERY]]="","",(CONCATENATE(20,LEFT(Table1[[#This Row],[DATE SAMPLE DELIVERY]],2),"-",(MID(Table1[[#This Row],[DATE SAMPLE DELIVERY]],3,2)),"-",(RIGHT(Table1[[#This Row],[DATE SAMPLE DELIVERY]],2)))))</f>
        <v/>
      </c>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row>
    <row r="23" spans="1:54" s="4" customFormat="1" x14ac:dyDescent="0.2">
      <c r="A23" s="112" t="str">
        <f>IF(D23="","",CONCATENATE('Sample information'!B$16," #1"," ",Table1[[#This Row],[DATE SAMPLE DELIVERY]]))</f>
        <v xml:space="preserve">TC2486 #1 </v>
      </c>
      <c r="B23" s="112" t="str">
        <f>IF(Table1[[#This Row],[LIBRARY ID]]="","",CONCATENATE('Sample information'!B$16,"-",Table1[[#This Row],[LIBRARY ID]]))</f>
        <v>TC2486-TC2486-1013</v>
      </c>
      <c r="C23" s="228" t="s">
        <v>141</v>
      </c>
      <c r="D23" s="228" t="s">
        <v>1759</v>
      </c>
      <c r="E23" s="99" t="s">
        <v>27</v>
      </c>
      <c r="F23" s="113" t="s">
        <v>1711</v>
      </c>
      <c r="G23" s="113">
        <v>14.80654</v>
      </c>
      <c r="H23" s="113">
        <v>50</v>
      </c>
      <c r="I23" s="113" t="s">
        <v>272</v>
      </c>
      <c r="J23" s="228">
        <v>16</v>
      </c>
      <c r="K23" s="98"/>
      <c r="L23" s="112" t="str">
        <f>IF((I23=Index!C$2),VLOOKUP(J23,Index!B$3:S$228,2),IF((I23=Index!D$2),VLOOKUP(J23,Index!B$3:S$228,3),IF((I23=Index!E$2),VLOOKUP(J23,Index!B$3:S$228,4),IF((I23=Index!F$2),VLOOKUP(J23,Index!B$3:S$228,5),IF((I23=Index!G$2),VLOOKUP(J23,Index!B$3:S$228,6),IF((I23=Index!H$2),VLOOKUP(J23,Index!B$3:S$228,7),IF((I23=Index!I$2),VLOOKUP(J23,Index!B$3:S$228,8),IF((I23=Index!J$2),VLOOKUP(J23,Index!B$3:S$228,9),IF((I23=Index!K$2),VLOOKUP(J23,Index!B$3:S$228,10),IF((I23=Index!L$2),VLOOKUP(J23,Index!B$3:S$228,11),IF((I23=Index!M$2),VLOOKUP(J23,Index!B$3:S$228,12),IF((I23=Index!N$2),VLOOKUP(J23,Index!B$3:S$228,13),IF((I23=Index!O$2),VLOOKUP(J23,Index!B$3:S$228,14),IF((I23=Index!P$2),VLOOKUP(J23,Index!B$3:S$228,15),IF((I23=Index!Q$2),VLOOKUP(J23,Index!B$3:S$228,16),IF((I23=Index!R$2),VLOOKUP(J23,Index!B$3:S$228,17),IF((I23=Index!S$2),VLOOKUP(J23,Index!B$3:S$228,18),IF((I23=""),CONCATENATE("Custom (",K23,")"),IF((I23="No index"),CONCATENATE("Custom (",Index!T15,")"),"")))))))))))))))))))</f>
        <v>N702-N508 (CGTACTAG-CTAAGCCT)</v>
      </c>
      <c r="M23" s="32" t="s">
        <v>5</v>
      </c>
      <c r="N23" s="10" t="s">
        <v>39</v>
      </c>
      <c r="O23" s="136">
        <f>IF(Table1[[#This Row],[VOLUME]]="","",Table1[[#This Row],[VOLUME]])</f>
        <v>50</v>
      </c>
      <c r="P23" s="110" t="str">
        <f>IF(Table1[[#This Row],[SNP&amp;SEQ SAMPLE ID]]="","",CONCATENATE('Sample information'!$B$16,"_PL1_org_",Table1[[#This Row],[DATE SAMPLE DELIVERY]]))</f>
        <v>TC2486_PL1_org_</v>
      </c>
      <c r="Q23" s="32" t="str">
        <f>IF(Table1[[#This Row],[SNP&amp;SEQ SAMPLE ID]]="","",IF('Sample information'!$B$21="","",'Sample information'!$B$21))</f>
        <v>danio rerio (zebrafish)</v>
      </c>
      <c r="R23" s="10"/>
      <c r="S23" s="32"/>
      <c r="T23" s="55"/>
      <c r="U23" s="25"/>
      <c r="W23" s="30"/>
      <c r="Y23" s="91"/>
      <c r="Z23" s="32"/>
      <c r="AA23" s="28"/>
      <c r="AB23" s="55"/>
      <c r="AC23" s="28" t="str">
        <f>IF(Table1[[#This Row],[DATE SAMPLE DELIVERY]]="","",(CONCATENATE(20,LEFT(Table1[[#This Row],[DATE SAMPLE DELIVERY]],2),"-",(MID(Table1[[#This Row],[DATE SAMPLE DELIVERY]],3,2)),"-",(RIGHT(Table1[[#This Row],[DATE SAMPLE DELIVERY]],2)))))</f>
        <v/>
      </c>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row>
    <row r="24" spans="1:54" s="4" customFormat="1" x14ac:dyDescent="0.2">
      <c r="A24" s="112" t="str">
        <f>IF(D24="","",CONCATENATE('Sample information'!B$16," #1"," ",Table1[[#This Row],[DATE SAMPLE DELIVERY]]))</f>
        <v xml:space="preserve">TC2486 #1 </v>
      </c>
      <c r="B24" s="112" t="str">
        <f>IF(Table1[[#This Row],[LIBRARY ID]]="","",CONCATENATE('Sample information'!B$16,"-",Table1[[#This Row],[LIBRARY ID]]))</f>
        <v>TC2486-TC2486-1014</v>
      </c>
      <c r="C24" s="228" t="s">
        <v>141</v>
      </c>
      <c r="D24" s="228" t="s">
        <v>1760</v>
      </c>
      <c r="E24" s="99" t="s">
        <v>27</v>
      </c>
      <c r="F24" s="113" t="s">
        <v>1711</v>
      </c>
      <c r="G24" s="113">
        <v>14.80654</v>
      </c>
      <c r="H24" s="113">
        <v>50</v>
      </c>
      <c r="I24" s="113" t="s">
        <v>272</v>
      </c>
      <c r="J24" s="228">
        <v>98</v>
      </c>
      <c r="K24" s="98"/>
      <c r="L24" s="112" t="str">
        <f>IF((I24=Index!C$2),VLOOKUP(J24,Index!B$3:S$228,2),IF((I24=Index!D$2),VLOOKUP(J24,Index!B$3:S$228,3),IF((I24=Index!E$2),VLOOKUP(J24,Index!B$3:S$228,4),IF((I24=Index!F$2),VLOOKUP(J24,Index!B$3:S$228,5),IF((I24=Index!G$2),VLOOKUP(J24,Index!B$3:S$228,6),IF((I24=Index!H$2),VLOOKUP(J24,Index!B$3:S$228,7),IF((I24=Index!I$2),VLOOKUP(J24,Index!B$3:S$228,8),IF((I24=Index!J$2),VLOOKUP(J24,Index!B$3:S$228,9),IF((I24=Index!K$2),VLOOKUP(J24,Index!B$3:S$228,10),IF((I24=Index!L$2),VLOOKUP(J24,Index!B$3:S$228,11),IF((I24=Index!M$2),VLOOKUP(J24,Index!B$3:S$228,12),IF((I24=Index!N$2),VLOOKUP(J24,Index!B$3:S$228,13),IF((I24=Index!O$2),VLOOKUP(J24,Index!B$3:S$228,14),IF((I24=Index!P$2),VLOOKUP(J24,Index!B$3:S$228,15),IF((I24=Index!Q$2),VLOOKUP(J24,Index!B$3:S$228,16),IF((I24=Index!R$2),VLOOKUP(J24,Index!B$3:S$228,17),IF((I24=Index!S$2),VLOOKUP(J24,Index!B$3:S$228,18),IF((I24=""),CONCATENATE("Custom (",K24,")"),IF((I24="No index"),CONCATENATE("Custom (",Index!T16,")"),"")))))))))))))))))))</f>
        <v>N702-N517 (CGTACTAG-GCGTAAGA)</v>
      </c>
      <c r="M24" s="32" t="s">
        <v>5</v>
      </c>
      <c r="N24" s="10" t="s">
        <v>40</v>
      </c>
      <c r="O24" s="136">
        <f>IF(Table1[[#This Row],[VOLUME]]="","",Table1[[#This Row],[VOLUME]])</f>
        <v>50</v>
      </c>
      <c r="P24" s="110" t="str">
        <f>IF(Table1[[#This Row],[SNP&amp;SEQ SAMPLE ID]]="","",CONCATENATE('Sample information'!$B$16,"_PL1_org_",Table1[[#This Row],[DATE SAMPLE DELIVERY]]))</f>
        <v>TC2486_PL1_org_</v>
      </c>
      <c r="Q24" s="32" t="str">
        <f>IF(Table1[[#This Row],[SNP&amp;SEQ SAMPLE ID]]="","",IF('Sample information'!$B$21="","",'Sample information'!$B$21))</f>
        <v>danio rerio (zebrafish)</v>
      </c>
      <c r="R24" s="10"/>
      <c r="S24" s="32"/>
      <c r="T24" s="55"/>
      <c r="U24" s="25"/>
      <c r="W24" s="30"/>
      <c r="Y24" s="91"/>
      <c r="Z24" s="32"/>
      <c r="AA24" s="28"/>
      <c r="AB24" s="55"/>
      <c r="AC24" s="28" t="str">
        <f>IF(Table1[[#This Row],[DATE SAMPLE DELIVERY]]="","",(CONCATENATE(20,LEFT(Table1[[#This Row],[DATE SAMPLE DELIVERY]],2),"-",(MID(Table1[[#This Row],[DATE SAMPLE DELIVERY]],3,2)),"-",(RIGHT(Table1[[#This Row],[DATE SAMPLE DELIVERY]],2)))))</f>
        <v/>
      </c>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row>
    <row r="25" spans="1:54" s="4" customFormat="1" x14ac:dyDescent="0.2">
      <c r="A25" s="112" t="str">
        <f>IF(D25="","",CONCATENATE('Sample information'!B$16," #1"," ",Table1[[#This Row],[DATE SAMPLE DELIVERY]]))</f>
        <v xml:space="preserve">TC2486 #1 </v>
      </c>
      <c r="B25" s="112" t="str">
        <f>IF(Table1[[#This Row],[LIBRARY ID]]="","",CONCATENATE('Sample information'!B$16,"-",Table1[[#This Row],[LIBRARY ID]]))</f>
        <v>TC2486-TC2486-1015</v>
      </c>
      <c r="C25" s="228" t="s">
        <v>141</v>
      </c>
      <c r="D25" s="228" t="s">
        <v>1761</v>
      </c>
      <c r="E25" s="99" t="s">
        <v>27</v>
      </c>
      <c r="F25" s="113" t="s">
        <v>1711</v>
      </c>
      <c r="G25" s="113">
        <v>14.80654</v>
      </c>
      <c r="H25" s="113">
        <v>50</v>
      </c>
      <c r="I25" s="113" t="s">
        <v>272</v>
      </c>
      <c r="J25" s="228">
        <v>18</v>
      </c>
      <c r="K25" s="98"/>
      <c r="L25" s="112" t="str">
        <f>IF((I25=Index!C$2),VLOOKUP(J25,Index!B$3:S$228,2),IF((I25=Index!D$2),VLOOKUP(J25,Index!B$3:S$228,3),IF((I25=Index!E$2),VLOOKUP(J25,Index!B$3:S$228,4),IF((I25=Index!F$2),VLOOKUP(J25,Index!B$3:S$228,5),IF((I25=Index!G$2),VLOOKUP(J25,Index!B$3:S$228,6),IF((I25=Index!H$2),VLOOKUP(J25,Index!B$3:S$228,7),IF((I25=Index!I$2),VLOOKUP(J25,Index!B$3:S$228,8),IF((I25=Index!J$2),VLOOKUP(J25,Index!B$3:S$228,9),IF((I25=Index!K$2),VLOOKUP(J25,Index!B$3:S$228,10),IF((I25=Index!L$2),VLOOKUP(J25,Index!B$3:S$228,11),IF((I25=Index!M$2),VLOOKUP(J25,Index!B$3:S$228,12),IF((I25=Index!N$2),VLOOKUP(J25,Index!B$3:S$228,13),IF((I25=Index!O$2),VLOOKUP(J25,Index!B$3:S$228,14),IF((I25=Index!P$2),VLOOKUP(J25,Index!B$3:S$228,15),IF((I25=Index!Q$2),VLOOKUP(J25,Index!B$3:S$228,16),IF((I25=Index!R$2),VLOOKUP(J25,Index!B$3:S$228,17),IF((I25=Index!S$2),VLOOKUP(J25,Index!B$3:S$228,18),IF((I25=""),CONCATENATE("Custom (",K25,")"),IF((I25="No index"),CONCATENATE("Custom (",Index!T17,")"),"")))))))))))))))))))</f>
        <v>N703-N502 (AGGCAGAA-CTCTCTAT)</v>
      </c>
      <c r="M25" s="32" t="s">
        <v>5</v>
      </c>
      <c r="N25" s="10" t="s">
        <v>41</v>
      </c>
      <c r="O25" s="136">
        <f>IF(Table1[[#This Row],[VOLUME]]="","",Table1[[#This Row],[VOLUME]])</f>
        <v>50</v>
      </c>
      <c r="P25" s="110" t="str">
        <f>IF(Table1[[#This Row],[SNP&amp;SEQ SAMPLE ID]]="","",CONCATENATE('Sample information'!$B$16,"_PL1_org_",Table1[[#This Row],[DATE SAMPLE DELIVERY]]))</f>
        <v>TC2486_PL1_org_</v>
      </c>
      <c r="Q25" s="32" t="str">
        <f>IF(Table1[[#This Row],[SNP&amp;SEQ SAMPLE ID]]="","",IF('Sample information'!$B$21="","",'Sample information'!$B$21))</f>
        <v>danio rerio (zebrafish)</v>
      </c>
      <c r="R25" s="10"/>
      <c r="S25" s="32"/>
      <c r="T25" s="55"/>
      <c r="U25" s="25"/>
      <c r="W25" s="30"/>
      <c r="Y25" s="91"/>
      <c r="Z25" s="32"/>
      <c r="AA25" s="28"/>
      <c r="AB25" s="55"/>
      <c r="AC25" s="28" t="str">
        <f>IF(Table1[[#This Row],[DATE SAMPLE DELIVERY]]="","",(CONCATENATE(20,LEFT(Table1[[#This Row],[DATE SAMPLE DELIVERY]],2),"-",(MID(Table1[[#This Row],[DATE SAMPLE DELIVERY]],3,2)),"-",(RIGHT(Table1[[#This Row],[DATE SAMPLE DELIVERY]],2)))))</f>
        <v/>
      </c>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row>
    <row r="26" spans="1:54" s="4" customFormat="1" x14ac:dyDescent="0.2">
      <c r="A26" s="112" t="str">
        <f>IF(D26="","",CONCATENATE('Sample information'!B$16," #1"," ",Table1[[#This Row],[DATE SAMPLE DELIVERY]]))</f>
        <v xml:space="preserve">TC2486 #1 </v>
      </c>
      <c r="B26" s="112" t="str">
        <f>IF(Table1[[#This Row],[LIBRARY ID]]="","",CONCATENATE('Sample information'!B$16,"-",Table1[[#This Row],[LIBRARY ID]]))</f>
        <v>TC2486-TC2486-1016</v>
      </c>
      <c r="C26" s="228" t="s">
        <v>141</v>
      </c>
      <c r="D26" s="228" t="s">
        <v>1762</v>
      </c>
      <c r="E26" s="99" t="s">
        <v>27</v>
      </c>
      <c r="F26" s="113" t="s">
        <v>1711</v>
      </c>
      <c r="G26" s="113">
        <v>14.80654</v>
      </c>
      <c r="H26" s="113">
        <v>50</v>
      </c>
      <c r="I26" s="113" t="s">
        <v>272</v>
      </c>
      <c r="J26" s="228">
        <v>19</v>
      </c>
      <c r="K26" s="98"/>
      <c r="L26" s="112" t="str">
        <f>IF((I26=Index!C$2),VLOOKUP(J26,Index!B$3:S$228,2),IF((I26=Index!D$2),VLOOKUP(J26,Index!B$3:S$228,3),IF((I26=Index!E$2),VLOOKUP(J26,Index!B$3:S$228,4),IF((I26=Index!F$2),VLOOKUP(J26,Index!B$3:S$228,5),IF((I26=Index!G$2),VLOOKUP(J26,Index!B$3:S$228,6),IF((I26=Index!H$2),VLOOKUP(J26,Index!B$3:S$228,7),IF((I26=Index!I$2),VLOOKUP(J26,Index!B$3:S$228,8),IF((I26=Index!J$2),VLOOKUP(J26,Index!B$3:S$228,9),IF((I26=Index!K$2),VLOOKUP(J26,Index!B$3:S$228,10),IF((I26=Index!L$2),VLOOKUP(J26,Index!B$3:S$228,11),IF((I26=Index!M$2),VLOOKUP(J26,Index!B$3:S$228,12),IF((I26=Index!N$2),VLOOKUP(J26,Index!B$3:S$228,13),IF((I26=Index!O$2),VLOOKUP(J26,Index!B$3:S$228,14),IF((I26=Index!P$2),VLOOKUP(J26,Index!B$3:S$228,15),IF((I26=Index!Q$2),VLOOKUP(J26,Index!B$3:S$228,16),IF((I26=Index!R$2),VLOOKUP(J26,Index!B$3:S$228,17),IF((I26=Index!S$2),VLOOKUP(J26,Index!B$3:S$228,18),IF((I26=""),CONCATENATE("Custom (",K26,")"),IF((I26="No index"),CONCATENATE("Custom (",Index!T18,")"),"")))))))))))))))))))</f>
        <v>N703-N503 (AGGCAGAA-TATCCTCT)</v>
      </c>
      <c r="M26" s="32" t="s">
        <v>5</v>
      </c>
      <c r="N26" s="10" t="s">
        <v>42</v>
      </c>
      <c r="O26" s="136">
        <f>IF(Table1[[#This Row],[VOLUME]]="","",Table1[[#This Row],[VOLUME]])</f>
        <v>50</v>
      </c>
      <c r="P26" s="110" t="str">
        <f>IF(Table1[[#This Row],[SNP&amp;SEQ SAMPLE ID]]="","",CONCATENATE('Sample information'!$B$16,"_PL1_org_",Table1[[#This Row],[DATE SAMPLE DELIVERY]]))</f>
        <v>TC2486_PL1_org_</v>
      </c>
      <c r="Q26" s="32" t="str">
        <f>IF(Table1[[#This Row],[SNP&amp;SEQ SAMPLE ID]]="","",IF('Sample information'!$B$21="","",'Sample information'!$B$21))</f>
        <v>danio rerio (zebrafish)</v>
      </c>
      <c r="R26" s="10"/>
      <c r="S26" s="32"/>
      <c r="T26" s="55"/>
      <c r="U26" s="25"/>
      <c r="W26" s="30"/>
      <c r="Y26" s="91"/>
      <c r="Z26" s="32"/>
      <c r="AA26" s="28"/>
      <c r="AB26" s="55"/>
      <c r="AC26" s="28" t="str">
        <f>IF(Table1[[#This Row],[DATE SAMPLE DELIVERY]]="","",(CONCATENATE(20,LEFT(Table1[[#This Row],[DATE SAMPLE DELIVERY]],2),"-",(MID(Table1[[#This Row],[DATE SAMPLE DELIVERY]],3,2)),"-",(RIGHT(Table1[[#This Row],[DATE SAMPLE DELIVERY]],2)))))</f>
        <v/>
      </c>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row>
    <row r="27" spans="1:54" s="4" customFormat="1" x14ac:dyDescent="0.2">
      <c r="A27" s="112" t="str">
        <f>IF(D27="","",CONCATENATE('Sample information'!B$16," #1"," ",Table1[[#This Row],[DATE SAMPLE DELIVERY]]))</f>
        <v xml:space="preserve">TC2486 #1 </v>
      </c>
      <c r="B27" s="112" t="str">
        <f>IF(Table1[[#This Row],[LIBRARY ID]]="","",CONCATENATE('Sample information'!B$16,"-",Table1[[#This Row],[LIBRARY ID]]))</f>
        <v>TC2486-TC2486-1017</v>
      </c>
      <c r="C27" s="228" t="s">
        <v>141</v>
      </c>
      <c r="D27" s="228" t="s">
        <v>1763</v>
      </c>
      <c r="E27" s="99" t="s">
        <v>27</v>
      </c>
      <c r="F27" s="113" t="s">
        <v>1711</v>
      </c>
      <c r="G27" s="113">
        <v>14.80654</v>
      </c>
      <c r="H27" s="113">
        <v>50</v>
      </c>
      <c r="I27" s="113" t="s">
        <v>272</v>
      </c>
      <c r="J27" s="228">
        <v>21</v>
      </c>
      <c r="K27" s="98"/>
      <c r="L27" s="112" t="str">
        <f>IF((I27=Index!C$2),VLOOKUP(J27,Index!B$3:S$228,2),IF((I27=Index!D$2),VLOOKUP(J27,Index!B$3:S$228,3),IF((I27=Index!E$2),VLOOKUP(J27,Index!B$3:S$228,4),IF((I27=Index!F$2),VLOOKUP(J27,Index!B$3:S$228,5),IF((I27=Index!G$2),VLOOKUP(J27,Index!B$3:S$228,6),IF((I27=Index!H$2),VLOOKUP(J27,Index!B$3:S$228,7),IF((I27=Index!I$2),VLOOKUP(J27,Index!B$3:S$228,8),IF((I27=Index!J$2),VLOOKUP(J27,Index!B$3:S$228,9),IF((I27=Index!K$2),VLOOKUP(J27,Index!B$3:S$228,10),IF((I27=Index!L$2),VLOOKUP(J27,Index!B$3:S$228,11),IF((I27=Index!M$2),VLOOKUP(J27,Index!B$3:S$228,12),IF((I27=Index!N$2),VLOOKUP(J27,Index!B$3:S$228,13),IF((I27=Index!O$2),VLOOKUP(J27,Index!B$3:S$228,14),IF((I27=Index!P$2),VLOOKUP(J27,Index!B$3:S$228,15),IF((I27=Index!Q$2),VLOOKUP(J27,Index!B$3:S$228,16),IF((I27=Index!R$2),VLOOKUP(J27,Index!B$3:S$228,17),IF((I27=Index!S$2),VLOOKUP(J27,Index!B$3:S$228,18),IF((I27=""),CONCATENATE("Custom (",K27,")"),IF((I27="No index"),CONCATENATE("Custom (",Index!T19,")"),"")))))))))))))))))))</f>
        <v>N703-N505 (AGGCAGAA-GTAAGGAG)</v>
      </c>
      <c r="M27" s="32" t="s">
        <v>5</v>
      </c>
      <c r="N27" s="10" t="s">
        <v>43</v>
      </c>
      <c r="O27" s="136">
        <f>IF(Table1[[#This Row],[VOLUME]]="","",Table1[[#This Row],[VOLUME]])</f>
        <v>50</v>
      </c>
      <c r="P27" s="110" t="str">
        <f>IF(Table1[[#This Row],[SNP&amp;SEQ SAMPLE ID]]="","",CONCATENATE('Sample information'!$B$16,"_PL1_org_",Table1[[#This Row],[DATE SAMPLE DELIVERY]]))</f>
        <v>TC2486_PL1_org_</v>
      </c>
      <c r="Q27" s="32" t="str">
        <f>IF(Table1[[#This Row],[SNP&amp;SEQ SAMPLE ID]]="","",IF('Sample information'!$B$21="","",'Sample information'!$B$21))</f>
        <v>danio rerio (zebrafish)</v>
      </c>
      <c r="R27" s="10"/>
      <c r="S27" s="32"/>
      <c r="T27" s="55"/>
      <c r="U27" s="25"/>
      <c r="W27" s="30"/>
      <c r="Y27" s="91"/>
      <c r="Z27" s="32"/>
      <c r="AA27" s="28"/>
      <c r="AB27" s="55"/>
      <c r="AC27" s="28" t="str">
        <f>IF(Table1[[#This Row],[DATE SAMPLE DELIVERY]]="","",(CONCATENATE(20,LEFT(Table1[[#This Row],[DATE SAMPLE DELIVERY]],2),"-",(MID(Table1[[#This Row],[DATE SAMPLE DELIVERY]],3,2)),"-",(RIGHT(Table1[[#This Row],[DATE SAMPLE DELIVERY]],2)))))</f>
        <v/>
      </c>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row>
    <row r="28" spans="1:54" s="4" customFormat="1" x14ac:dyDescent="0.2">
      <c r="A28" s="112" t="str">
        <f>IF(D28="","",CONCATENATE('Sample information'!B$16," #1"," ",Table1[[#This Row],[DATE SAMPLE DELIVERY]]))</f>
        <v xml:space="preserve">TC2486 #1 </v>
      </c>
      <c r="B28" s="112" t="str">
        <f>IF(Table1[[#This Row],[LIBRARY ID]]="","",CONCATENATE('Sample information'!B$16,"-",Table1[[#This Row],[LIBRARY ID]]))</f>
        <v>TC2486-TC2486-1018</v>
      </c>
      <c r="C28" s="228" t="s">
        <v>141</v>
      </c>
      <c r="D28" s="228" t="s">
        <v>1764</v>
      </c>
      <c r="E28" s="99" t="s">
        <v>27</v>
      </c>
      <c r="F28" s="113" t="s">
        <v>1711</v>
      </c>
      <c r="G28" s="113">
        <v>14.80654</v>
      </c>
      <c r="H28" s="113">
        <v>50</v>
      </c>
      <c r="I28" s="113" t="s">
        <v>272</v>
      </c>
      <c r="J28" s="228">
        <v>22</v>
      </c>
      <c r="K28" s="98"/>
      <c r="L28" s="112" t="str">
        <f>IF((I28=Index!C$2),VLOOKUP(J28,Index!B$3:S$228,2),IF((I28=Index!D$2),VLOOKUP(J28,Index!B$3:S$228,3),IF((I28=Index!E$2),VLOOKUP(J28,Index!B$3:S$228,4),IF((I28=Index!F$2),VLOOKUP(J28,Index!B$3:S$228,5),IF((I28=Index!G$2),VLOOKUP(J28,Index!B$3:S$228,6),IF((I28=Index!H$2),VLOOKUP(J28,Index!B$3:S$228,7),IF((I28=Index!I$2),VLOOKUP(J28,Index!B$3:S$228,8),IF((I28=Index!J$2),VLOOKUP(J28,Index!B$3:S$228,9),IF((I28=Index!K$2),VLOOKUP(J28,Index!B$3:S$228,10),IF((I28=Index!L$2),VLOOKUP(J28,Index!B$3:S$228,11),IF((I28=Index!M$2),VLOOKUP(J28,Index!B$3:S$228,12),IF((I28=Index!N$2),VLOOKUP(J28,Index!B$3:S$228,13),IF((I28=Index!O$2),VLOOKUP(J28,Index!B$3:S$228,14),IF((I28=Index!P$2),VLOOKUP(J28,Index!B$3:S$228,15),IF((I28=Index!Q$2),VLOOKUP(J28,Index!B$3:S$228,16),IF((I28=Index!R$2),VLOOKUP(J28,Index!B$3:S$228,17),IF((I28=Index!S$2),VLOOKUP(J28,Index!B$3:S$228,18),IF((I28=""),CONCATENATE("Custom (",K28,")"),IF((I28="No index"),CONCATENATE("Custom (",Index!T20,")"),"")))))))))))))))))))</f>
        <v>N703-N506 (AGGCAGAA-ACTGCATA)</v>
      </c>
      <c r="M28" s="32" t="s">
        <v>5</v>
      </c>
      <c r="N28" s="10" t="s">
        <v>44</v>
      </c>
      <c r="O28" s="136">
        <f>IF(Table1[[#This Row],[VOLUME]]="","",Table1[[#This Row],[VOLUME]])</f>
        <v>50</v>
      </c>
      <c r="P28" s="110" t="str">
        <f>IF(Table1[[#This Row],[SNP&amp;SEQ SAMPLE ID]]="","",CONCATENATE('Sample information'!$B$16,"_PL1_org_",Table1[[#This Row],[DATE SAMPLE DELIVERY]]))</f>
        <v>TC2486_PL1_org_</v>
      </c>
      <c r="Q28" s="32" t="str">
        <f>IF(Table1[[#This Row],[SNP&amp;SEQ SAMPLE ID]]="","",IF('Sample information'!$B$21="","",'Sample information'!$B$21))</f>
        <v>danio rerio (zebrafish)</v>
      </c>
      <c r="R28" s="10"/>
      <c r="S28" s="32"/>
      <c r="T28" s="55"/>
      <c r="U28" s="25"/>
      <c r="W28" s="30"/>
      <c r="Y28" s="91"/>
      <c r="Z28" s="32"/>
      <c r="AA28" s="28"/>
      <c r="AB28" s="55"/>
      <c r="AC28" s="28" t="str">
        <f>IF(Table1[[#This Row],[DATE SAMPLE DELIVERY]]="","",(CONCATENATE(20,LEFT(Table1[[#This Row],[DATE SAMPLE DELIVERY]],2),"-",(MID(Table1[[#This Row],[DATE SAMPLE DELIVERY]],3,2)),"-",(RIGHT(Table1[[#This Row],[DATE SAMPLE DELIVERY]],2)))))</f>
        <v/>
      </c>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row>
    <row r="29" spans="1:54" s="4" customFormat="1" x14ac:dyDescent="0.2">
      <c r="A29" s="112" t="str">
        <f>IF(D29="","",CONCATENATE('Sample information'!B$16," #1"," ",Table1[[#This Row],[DATE SAMPLE DELIVERY]]))</f>
        <v xml:space="preserve">TC2486 #1 </v>
      </c>
      <c r="B29" s="112" t="str">
        <f>IF(Table1[[#This Row],[LIBRARY ID]]="","",CONCATENATE('Sample information'!B$16,"-",Table1[[#This Row],[LIBRARY ID]]))</f>
        <v>TC2486-TC2486-1019</v>
      </c>
      <c r="C29" s="228" t="s">
        <v>141</v>
      </c>
      <c r="D29" s="228" t="s">
        <v>1765</v>
      </c>
      <c r="E29" s="99" t="s">
        <v>27</v>
      </c>
      <c r="F29" s="113" t="s">
        <v>1711</v>
      </c>
      <c r="G29" s="113">
        <v>14.80654</v>
      </c>
      <c r="H29" s="113">
        <v>50</v>
      </c>
      <c r="I29" s="113" t="s">
        <v>272</v>
      </c>
      <c r="J29" s="228">
        <v>23</v>
      </c>
      <c r="K29" s="98"/>
      <c r="L29" s="112" t="str">
        <f>IF((I29=Index!C$2),VLOOKUP(J29,Index!B$3:S$228,2),IF((I29=Index!D$2),VLOOKUP(J29,Index!B$3:S$228,3),IF((I29=Index!E$2),VLOOKUP(J29,Index!B$3:S$228,4),IF((I29=Index!F$2),VLOOKUP(J29,Index!B$3:S$228,5),IF((I29=Index!G$2),VLOOKUP(J29,Index!B$3:S$228,6),IF((I29=Index!H$2),VLOOKUP(J29,Index!B$3:S$228,7),IF((I29=Index!I$2),VLOOKUP(J29,Index!B$3:S$228,8),IF((I29=Index!J$2),VLOOKUP(J29,Index!B$3:S$228,9),IF((I29=Index!K$2),VLOOKUP(J29,Index!B$3:S$228,10),IF((I29=Index!L$2),VLOOKUP(J29,Index!B$3:S$228,11),IF((I29=Index!M$2),VLOOKUP(J29,Index!B$3:S$228,12),IF((I29=Index!N$2),VLOOKUP(J29,Index!B$3:S$228,13),IF((I29=Index!O$2),VLOOKUP(J29,Index!B$3:S$228,14),IF((I29=Index!P$2),VLOOKUP(J29,Index!B$3:S$228,15),IF((I29=Index!Q$2),VLOOKUP(J29,Index!B$3:S$228,16),IF((I29=Index!R$2),VLOOKUP(J29,Index!B$3:S$228,17),IF((I29=Index!S$2),VLOOKUP(J29,Index!B$3:S$228,18),IF((I29=""),CONCATENATE("Custom (",K29,")"),IF((I29="No index"),CONCATENATE("Custom (",Index!T21,")"),"")))))))))))))))))))</f>
        <v>N703-N507 (AGGCAGAA-AAGGAGTA)</v>
      </c>
      <c r="M29" s="32" t="s">
        <v>5</v>
      </c>
      <c r="N29" s="10" t="s">
        <v>45</v>
      </c>
      <c r="O29" s="136">
        <f>IF(Table1[[#This Row],[VOLUME]]="","",Table1[[#This Row],[VOLUME]])</f>
        <v>50</v>
      </c>
      <c r="P29" s="110" t="str">
        <f>IF(Table1[[#This Row],[SNP&amp;SEQ SAMPLE ID]]="","",CONCATENATE('Sample information'!$B$16,"_PL1_org_",Table1[[#This Row],[DATE SAMPLE DELIVERY]]))</f>
        <v>TC2486_PL1_org_</v>
      </c>
      <c r="Q29" s="32" t="str">
        <f>IF(Table1[[#This Row],[SNP&amp;SEQ SAMPLE ID]]="","",IF('Sample information'!$B$21="","",'Sample information'!$B$21))</f>
        <v>danio rerio (zebrafish)</v>
      </c>
      <c r="R29" s="10"/>
      <c r="S29" s="32"/>
      <c r="T29" s="55"/>
      <c r="U29" s="25"/>
      <c r="W29" s="30"/>
      <c r="Y29" s="91"/>
      <c r="Z29" s="32"/>
      <c r="AA29" s="28"/>
      <c r="AB29" s="55"/>
      <c r="AC29" s="28" t="str">
        <f>IF(Table1[[#This Row],[DATE SAMPLE DELIVERY]]="","",(CONCATENATE(20,LEFT(Table1[[#This Row],[DATE SAMPLE DELIVERY]],2),"-",(MID(Table1[[#This Row],[DATE SAMPLE DELIVERY]],3,2)),"-",(RIGHT(Table1[[#This Row],[DATE SAMPLE DELIVERY]],2)))))</f>
        <v/>
      </c>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row>
    <row r="30" spans="1:54" s="4" customFormat="1" x14ac:dyDescent="0.2">
      <c r="A30" s="112" t="str">
        <f>IF(D30="","",CONCATENATE('Sample information'!B$16," #1"," ",Table1[[#This Row],[DATE SAMPLE DELIVERY]]))</f>
        <v xml:space="preserve">TC2486 #1 </v>
      </c>
      <c r="B30" s="112" t="str">
        <f>IF(Table1[[#This Row],[LIBRARY ID]]="","",CONCATENATE('Sample information'!B$16,"-",Table1[[#This Row],[LIBRARY ID]]))</f>
        <v>TC2486-TC2486-1020</v>
      </c>
      <c r="C30" s="228" t="s">
        <v>141</v>
      </c>
      <c r="D30" s="228" t="s">
        <v>1766</v>
      </c>
      <c r="E30" s="99" t="s">
        <v>27</v>
      </c>
      <c r="F30" s="113" t="s">
        <v>1711</v>
      </c>
      <c r="G30" s="113">
        <v>14.80654</v>
      </c>
      <c r="H30" s="113">
        <v>50</v>
      </c>
      <c r="I30" s="113" t="s">
        <v>272</v>
      </c>
      <c r="J30" s="228">
        <v>24</v>
      </c>
      <c r="K30" s="98"/>
      <c r="L30" s="112" t="str">
        <f>IF((I30=Index!C$2),VLOOKUP(J30,Index!B$3:S$228,2),IF((I30=Index!D$2),VLOOKUP(J30,Index!B$3:S$228,3),IF((I30=Index!E$2),VLOOKUP(J30,Index!B$3:S$228,4),IF((I30=Index!F$2),VLOOKUP(J30,Index!B$3:S$228,5),IF((I30=Index!G$2),VLOOKUP(J30,Index!B$3:S$228,6),IF((I30=Index!H$2),VLOOKUP(J30,Index!B$3:S$228,7),IF((I30=Index!I$2),VLOOKUP(J30,Index!B$3:S$228,8),IF((I30=Index!J$2),VLOOKUP(J30,Index!B$3:S$228,9),IF((I30=Index!K$2),VLOOKUP(J30,Index!B$3:S$228,10),IF((I30=Index!L$2),VLOOKUP(J30,Index!B$3:S$228,11),IF((I30=Index!M$2),VLOOKUP(J30,Index!B$3:S$228,12),IF((I30=Index!N$2),VLOOKUP(J30,Index!B$3:S$228,13),IF((I30=Index!O$2),VLOOKUP(J30,Index!B$3:S$228,14),IF((I30=Index!P$2),VLOOKUP(J30,Index!B$3:S$228,15),IF((I30=Index!Q$2),VLOOKUP(J30,Index!B$3:S$228,16),IF((I30=Index!R$2),VLOOKUP(J30,Index!B$3:S$228,17),IF((I30=Index!S$2),VLOOKUP(J30,Index!B$3:S$228,18),IF((I30=""),CONCATENATE("Custom (",K30,")"),IF((I30="No index"),CONCATENATE("Custom (",Index!T22,")"),"")))))))))))))))))))</f>
        <v>N703-N508 (AGGCAGAA-CTAAGCCT)</v>
      </c>
      <c r="M30" s="32" t="s">
        <v>5</v>
      </c>
      <c r="N30" s="10" t="s">
        <v>46</v>
      </c>
      <c r="O30" s="136">
        <f>IF(Table1[[#This Row],[VOLUME]]="","",Table1[[#This Row],[VOLUME]])</f>
        <v>50</v>
      </c>
      <c r="P30" s="110" t="str">
        <f>IF(Table1[[#This Row],[SNP&amp;SEQ SAMPLE ID]]="","",CONCATENATE('Sample information'!$B$16,"_PL1_org_",Table1[[#This Row],[DATE SAMPLE DELIVERY]]))</f>
        <v>TC2486_PL1_org_</v>
      </c>
      <c r="Q30" s="32" t="str">
        <f>IF(Table1[[#This Row],[SNP&amp;SEQ SAMPLE ID]]="","",IF('Sample information'!$B$21="","",'Sample information'!$B$21))</f>
        <v>danio rerio (zebrafish)</v>
      </c>
      <c r="R30" s="10"/>
      <c r="S30" s="32"/>
      <c r="T30" s="55"/>
      <c r="U30" s="25"/>
      <c r="W30" s="30"/>
      <c r="Y30" s="91"/>
      <c r="Z30" s="32"/>
      <c r="AA30" s="28"/>
      <c r="AB30" s="55"/>
      <c r="AC30" s="28" t="str">
        <f>IF(Table1[[#This Row],[DATE SAMPLE DELIVERY]]="","",(CONCATENATE(20,LEFT(Table1[[#This Row],[DATE SAMPLE DELIVERY]],2),"-",(MID(Table1[[#This Row],[DATE SAMPLE DELIVERY]],3,2)),"-",(RIGHT(Table1[[#This Row],[DATE SAMPLE DELIVERY]],2)))))</f>
        <v/>
      </c>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row>
    <row r="31" spans="1:54" s="4" customFormat="1" x14ac:dyDescent="0.2">
      <c r="A31" s="112" t="str">
        <f>IF(D31="","",CONCATENATE('Sample information'!B$16," #1"," ",Table1[[#This Row],[DATE SAMPLE DELIVERY]]))</f>
        <v xml:space="preserve">TC2486 #1 </v>
      </c>
      <c r="B31" s="112" t="str">
        <f>IF(Table1[[#This Row],[LIBRARY ID]]="","",CONCATENATE('Sample information'!B$16,"-",Table1[[#This Row],[LIBRARY ID]]))</f>
        <v>TC2486-TC2486-1021</v>
      </c>
      <c r="C31" s="228" t="s">
        <v>141</v>
      </c>
      <c r="D31" s="228" t="s">
        <v>1767</v>
      </c>
      <c r="E31" s="99" t="s">
        <v>27</v>
      </c>
      <c r="F31" s="113" t="s">
        <v>1711</v>
      </c>
      <c r="G31" s="113">
        <v>14.80654</v>
      </c>
      <c r="H31" s="113">
        <v>50</v>
      </c>
      <c r="I31" s="113" t="s">
        <v>272</v>
      </c>
      <c r="J31" s="228">
        <v>99</v>
      </c>
      <c r="K31" s="98"/>
      <c r="L31" s="112" t="str">
        <f>IF((I31=Index!C$2),VLOOKUP(J31,Index!B$3:S$228,2),IF((I31=Index!D$2),VLOOKUP(J31,Index!B$3:S$228,3),IF((I31=Index!E$2),VLOOKUP(J31,Index!B$3:S$228,4),IF((I31=Index!F$2),VLOOKUP(J31,Index!B$3:S$228,5),IF((I31=Index!G$2),VLOOKUP(J31,Index!B$3:S$228,6),IF((I31=Index!H$2),VLOOKUP(J31,Index!B$3:S$228,7),IF((I31=Index!I$2),VLOOKUP(J31,Index!B$3:S$228,8),IF((I31=Index!J$2),VLOOKUP(J31,Index!B$3:S$228,9),IF((I31=Index!K$2),VLOOKUP(J31,Index!B$3:S$228,10),IF((I31=Index!L$2),VLOOKUP(J31,Index!B$3:S$228,11),IF((I31=Index!M$2),VLOOKUP(J31,Index!B$3:S$228,12),IF((I31=Index!N$2),VLOOKUP(J31,Index!B$3:S$228,13),IF((I31=Index!O$2),VLOOKUP(J31,Index!B$3:S$228,14),IF((I31=Index!P$2),VLOOKUP(J31,Index!B$3:S$228,15),IF((I31=Index!Q$2),VLOOKUP(J31,Index!B$3:S$228,16),IF((I31=Index!R$2),VLOOKUP(J31,Index!B$3:S$228,17),IF((I31=Index!S$2),VLOOKUP(J31,Index!B$3:S$228,18),IF((I31=""),CONCATENATE("Custom (",K31,")"),IF((I31="No index"),CONCATENATE("Custom (",Index!T23,")"),"")))))))))))))))))))</f>
        <v>N703-N517 (AGGCAGAA-GCGTAAGA)</v>
      </c>
      <c r="M31" s="32" t="s">
        <v>5</v>
      </c>
      <c r="N31" s="10" t="s">
        <v>47</v>
      </c>
      <c r="O31" s="136">
        <f>IF(Table1[[#This Row],[VOLUME]]="","",Table1[[#This Row],[VOLUME]])</f>
        <v>50</v>
      </c>
      <c r="P31" s="110" t="str">
        <f>IF(Table1[[#This Row],[SNP&amp;SEQ SAMPLE ID]]="","",CONCATENATE('Sample information'!$B$16,"_PL1_org_",Table1[[#This Row],[DATE SAMPLE DELIVERY]]))</f>
        <v>TC2486_PL1_org_</v>
      </c>
      <c r="Q31" s="32" t="str">
        <f>IF(Table1[[#This Row],[SNP&amp;SEQ SAMPLE ID]]="","",IF('Sample information'!$B$21="","",'Sample information'!$B$21))</f>
        <v>danio rerio (zebrafish)</v>
      </c>
      <c r="R31" s="10"/>
      <c r="S31" s="32"/>
      <c r="T31" s="55"/>
      <c r="U31" s="25"/>
      <c r="W31" s="30"/>
      <c r="Y31" s="91"/>
      <c r="Z31" s="32"/>
      <c r="AA31" s="28"/>
      <c r="AB31" s="55"/>
      <c r="AC31" s="28" t="str">
        <f>IF(Table1[[#This Row],[DATE SAMPLE DELIVERY]]="","",(CONCATENATE(20,LEFT(Table1[[#This Row],[DATE SAMPLE DELIVERY]],2),"-",(MID(Table1[[#This Row],[DATE SAMPLE DELIVERY]],3,2)),"-",(RIGHT(Table1[[#This Row],[DATE SAMPLE DELIVERY]],2)))))</f>
        <v/>
      </c>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row>
    <row r="32" spans="1:54" s="4" customFormat="1" x14ac:dyDescent="0.2">
      <c r="A32" s="112" t="str">
        <f>IF(D32="","",CONCATENATE('Sample information'!B$16," #1"," ",Table1[[#This Row],[DATE SAMPLE DELIVERY]]))</f>
        <v xml:space="preserve">TC2486 #1 </v>
      </c>
      <c r="B32" s="112" t="str">
        <f>IF(Table1[[#This Row],[LIBRARY ID]]="","",CONCATENATE('Sample information'!B$16,"-",Table1[[#This Row],[LIBRARY ID]]))</f>
        <v>TC2486-TC2486-1022</v>
      </c>
      <c r="C32" s="228" t="s">
        <v>141</v>
      </c>
      <c r="D32" s="228" t="s">
        <v>1768</v>
      </c>
      <c r="E32" s="99" t="s">
        <v>27</v>
      </c>
      <c r="F32" s="113" t="s">
        <v>1711</v>
      </c>
      <c r="G32" s="113">
        <v>14.80654</v>
      </c>
      <c r="H32" s="113">
        <v>50</v>
      </c>
      <c r="I32" s="113" t="s">
        <v>272</v>
      </c>
      <c r="J32" s="228">
        <v>26</v>
      </c>
      <c r="K32" s="98"/>
      <c r="L32" s="112" t="str">
        <f>IF((I32=Index!C$2),VLOOKUP(J32,Index!B$3:S$228,2),IF((I32=Index!D$2),VLOOKUP(J32,Index!B$3:S$228,3),IF((I32=Index!E$2),VLOOKUP(J32,Index!B$3:S$228,4),IF((I32=Index!F$2),VLOOKUP(J32,Index!B$3:S$228,5),IF((I32=Index!G$2),VLOOKUP(J32,Index!B$3:S$228,6),IF((I32=Index!H$2),VLOOKUP(J32,Index!B$3:S$228,7),IF((I32=Index!I$2),VLOOKUP(J32,Index!B$3:S$228,8),IF((I32=Index!J$2),VLOOKUP(J32,Index!B$3:S$228,9),IF((I32=Index!K$2),VLOOKUP(J32,Index!B$3:S$228,10),IF((I32=Index!L$2),VLOOKUP(J32,Index!B$3:S$228,11),IF((I32=Index!M$2),VLOOKUP(J32,Index!B$3:S$228,12),IF((I32=Index!N$2),VLOOKUP(J32,Index!B$3:S$228,13),IF((I32=Index!O$2),VLOOKUP(J32,Index!B$3:S$228,14),IF((I32=Index!P$2),VLOOKUP(J32,Index!B$3:S$228,15),IF((I32=Index!Q$2),VLOOKUP(J32,Index!B$3:S$228,16),IF((I32=Index!R$2),VLOOKUP(J32,Index!B$3:S$228,17),IF((I32=Index!S$2),VLOOKUP(J32,Index!B$3:S$228,18),IF((I32=""),CONCATENATE("Custom (",K32,")"),IF((I32="No index"),CONCATENATE("Custom (",Index!T24,")"),"")))))))))))))))))))</f>
        <v>N704-N502 (TCCTGAGC-CTCTCTAT)</v>
      </c>
      <c r="M32" s="32" t="s">
        <v>5</v>
      </c>
      <c r="N32" s="10" t="s">
        <v>48</v>
      </c>
      <c r="O32" s="136">
        <f>IF(Table1[[#This Row],[VOLUME]]="","",Table1[[#This Row],[VOLUME]])</f>
        <v>50</v>
      </c>
      <c r="P32" s="110" t="str">
        <f>IF(Table1[[#This Row],[SNP&amp;SEQ SAMPLE ID]]="","",CONCATENATE('Sample information'!$B$16,"_PL1_org_",Table1[[#This Row],[DATE SAMPLE DELIVERY]]))</f>
        <v>TC2486_PL1_org_</v>
      </c>
      <c r="Q32" s="32" t="str">
        <f>IF(Table1[[#This Row],[SNP&amp;SEQ SAMPLE ID]]="","",IF('Sample information'!$B$21="","",'Sample information'!$B$21))</f>
        <v>danio rerio (zebrafish)</v>
      </c>
      <c r="R32" s="10"/>
      <c r="S32" s="32"/>
      <c r="T32" s="55"/>
      <c r="U32" s="25"/>
      <c r="W32" s="30"/>
      <c r="Y32" s="91"/>
      <c r="Z32" s="32"/>
      <c r="AA32" s="28"/>
      <c r="AB32" s="55"/>
      <c r="AC32" s="28" t="str">
        <f>IF(Table1[[#This Row],[DATE SAMPLE DELIVERY]]="","",(CONCATENATE(20,LEFT(Table1[[#This Row],[DATE SAMPLE DELIVERY]],2),"-",(MID(Table1[[#This Row],[DATE SAMPLE DELIVERY]],3,2)),"-",(RIGHT(Table1[[#This Row],[DATE SAMPLE DELIVERY]],2)))))</f>
        <v/>
      </c>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row>
    <row r="33" spans="1:54" s="4" customFormat="1" x14ac:dyDescent="0.2">
      <c r="A33" s="112" t="str">
        <f>IF(D33="","",CONCATENATE('Sample information'!B$16," #1"," ",Table1[[#This Row],[DATE SAMPLE DELIVERY]]))</f>
        <v xml:space="preserve">TC2486 #1 </v>
      </c>
      <c r="B33" s="112" t="str">
        <f>IF(Table1[[#This Row],[LIBRARY ID]]="","",CONCATENATE('Sample information'!B$16,"-",Table1[[#This Row],[LIBRARY ID]]))</f>
        <v>TC2486-TC2486-1023</v>
      </c>
      <c r="C33" s="228" t="s">
        <v>141</v>
      </c>
      <c r="D33" s="228" t="s">
        <v>1769</v>
      </c>
      <c r="E33" s="99" t="s">
        <v>27</v>
      </c>
      <c r="F33" s="113" t="s">
        <v>1711</v>
      </c>
      <c r="G33" s="113">
        <v>14.80654</v>
      </c>
      <c r="H33" s="113">
        <v>50</v>
      </c>
      <c r="I33" s="113" t="s">
        <v>272</v>
      </c>
      <c r="J33" s="228">
        <v>27</v>
      </c>
      <c r="K33" s="98"/>
      <c r="L33" s="112" t="str">
        <f>IF((I33=Index!C$2),VLOOKUP(J33,Index!B$3:S$228,2),IF((I33=Index!D$2),VLOOKUP(J33,Index!B$3:S$228,3),IF((I33=Index!E$2),VLOOKUP(J33,Index!B$3:S$228,4),IF((I33=Index!F$2),VLOOKUP(J33,Index!B$3:S$228,5),IF((I33=Index!G$2),VLOOKUP(J33,Index!B$3:S$228,6),IF((I33=Index!H$2),VLOOKUP(J33,Index!B$3:S$228,7),IF((I33=Index!I$2),VLOOKUP(J33,Index!B$3:S$228,8),IF((I33=Index!J$2),VLOOKUP(J33,Index!B$3:S$228,9),IF((I33=Index!K$2),VLOOKUP(J33,Index!B$3:S$228,10),IF((I33=Index!L$2),VLOOKUP(J33,Index!B$3:S$228,11),IF((I33=Index!M$2),VLOOKUP(J33,Index!B$3:S$228,12),IF((I33=Index!N$2),VLOOKUP(J33,Index!B$3:S$228,13),IF((I33=Index!O$2),VLOOKUP(J33,Index!B$3:S$228,14),IF((I33=Index!P$2),VLOOKUP(J33,Index!B$3:S$228,15),IF((I33=Index!Q$2),VLOOKUP(J33,Index!B$3:S$228,16),IF((I33=Index!R$2),VLOOKUP(J33,Index!B$3:S$228,17),IF((I33=Index!S$2),VLOOKUP(J33,Index!B$3:S$228,18),IF((I33=""),CONCATENATE("Custom (",K33,")"),IF((I33="No index"),CONCATENATE("Custom (",Index!T25,")"),"")))))))))))))))))))</f>
        <v>N704-N503 (TCCTGAGC-TATCCTCT)</v>
      </c>
      <c r="M33" s="32" t="s">
        <v>5</v>
      </c>
      <c r="N33" s="10" t="s">
        <v>49</v>
      </c>
      <c r="O33" s="136">
        <f>IF(Table1[[#This Row],[VOLUME]]="","",Table1[[#This Row],[VOLUME]])</f>
        <v>50</v>
      </c>
      <c r="P33" s="110" t="str">
        <f>IF(Table1[[#This Row],[SNP&amp;SEQ SAMPLE ID]]="","",CONCATENATE('Sample information'!$B$16,"_PL1_org_",Table1[[#This Row],[DATE SAMPLE DELIVERY]]))</f>
        <v>TC2486_PL1_org_</v>
      </c>
      <c r="Q33" s="32" t="str">
        <f>IF(Table1[[#This Row],[SNP&amp;SEQ SAMPLE ID]]="","",IF('Sample information'!$B$21="","",'Sample information'!$B$21))</f>
        <v>danio rerio (zebrafish)</v>
      </c>
      <c r="R33" s="10"/>
      <c r="S33" s="32"/>
      <c r="T33" s="55"/>
      <c r="U33" s="25"/>
      <c r="W33" s="30"/>
      <c r="Y33" s="91"/>
      <c r="Z33" s="32"/>
      <c r="AA33" s="28"/>
      <c r="AB33" s="55"/>
      <c r="AC33" s="28" t="str">
        <f>IF(Table1[[#This Row],[DATE SAMPLE DELIVERY]]="","",(CONCATENATE(20,LEFT(Table1[[#This Row],[DATE SAMPLE DELIVERY]],2),"-",(MID(Table1[[#This Row],[DATE SAMPLE DELIVERY]],3,2)),"-",(RIGHT(Table1[[#This Row],[DATE SAMPLE DELIVERY]],2)))))</f>
        <v/>
      </c>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row>
    <row r="34" spans="1:54" s="4" customFormat="1" x14ac:dyDescent="0.2">
      <c r="A34" s="112" t="str">
        <f>IF(D34="","",CONCATENATE('Sample information'!B$16," #1"," ",Table1[[#This Row],[DATE SAMPLE DELIVERY]]))</f>
        <v xml:space="preserve">TC2486 #1 </v>
      </c>
      <c r="B34" s="112" t="str">
        <f>IF(Table1[[#This Row],[LIBRARY ID]]="","",CONCATENATE('Sample information'!B$16,"-",Table1[[#This Row],[LIBRARY ID]]))</f>
        <v>TC2486-TC2486-1024</v>
      </c>
      <c r="C34" s="228" t="s">
        <v>141</v>
      </c>
      <c r="D34" s="228" t="s">
        <v>1770</v>
      </c>
      <c r="E34" s="99" t="s">
        <v>27</v>
      </c>
      <c r="F34" s="113" t="s">
        <v>1711</v>
      </c>
      <c r="G34" s="113">
        <v>14.80654</v>
      </c>
      <c r="H34" s="113">
        <v>50</v>
      </c>
      <c r="I34" s="113" t="s">
        <v>272</v>
      </c>
      <c r="J34" s="228">
        <v>29</v>
      </c>
      <c r="K34" s="98"/>
      <c r="L34" s="112" t="str">
        <f>IF((I34=Index!C$2),VLOOKUP(J34,Index!B$3:S$228,2),IF((I34=Index!D$2),VLOOKUP(J34,Index!B$3:S$228,3),IF((I34=Index!E$2),VLOOKUP(J34,Index!B$3:S$228,4),IF((I34=Index!F$2),VLOOKUP(J34,Index!B$3:S$228,5),IF((I34=Index!G$2),VLOOKUP(J34,Index!B$3:S$228,6),IF((I34=Index!H$2),VLOOKUP(J34,Index!B$3:S$228,7),IF((I34=Index!I$2),VLOOKUP(J34,Index!B$3:S$228,8),IF((I34=Index!J$2),VLOOKUP(J34,Index!B$3:S$228,9),IF((I34=Index!K$2),VLOOKUP(J34,Index!B$3:S$228,10),IF((I34=Index!L$2),VLOOKUP(J34,Index!B$3:S$228,11),IF((I34=Index!M$2),VLOOKUP(J34,Index!B$3:S$228,12),IF((I34=Index!N$2),VLOOKUP(J34,Index!B$3:S$228,13),IF((I34=Index!O$2),VLOOKUP(J34,Index!B$3:S$228,14),IF((I34=Index!P$2),VLOOKUP(J34,Index!B$3:S$228,15),IF((I34=Index!Q$2),VLOOKUP(J34,Index!B$3:S$228,16),IF((I34=Index!R$2),VLOOKUP(J34,Index!B$3:S$228,17),IF((I34=Index!S$2),VLOOKUP(J34,Index!B$3:S$228,18),IF((I34=""),CONCATENATE("Custom (",K34,")"),IF((I34="No index"),CONCATENATE("Custom (",Index!T26,")"),"")))))))))))))))))))</f>
        <v>N704-N505 (TCCTGAGC-GTAAGGAG)</v>
      </c>
      <c r="M34" s="32" t="s">
        <v>5</v>
      </c>
      <c r="N34" s="10" t="s">
        <v>50</v>
      </c>
      <c r="O34" s="136">
        <f>IF(Table1[[#This Row],[VOLUME]]="","",Table1[[#This Row],[VOLUME]])</f>
        <v>50</v>
      </c>
      <c r="P34" s="110" t="str">
        <f>IF(Table1[[#This Row],[SNP&amp;SEQ SAMPLE ID]]="","",CONCATENATE('Sample information'!$B$16,"_PL1_org_",Table1[[#This Row],[DATE SAMPLE DELIVERY]]))</f>
        <v>TC2486_PL1_org_</v>
      </c>
      <c r="Q34" s="32" t="str">
        <f>IF(Table1[[#This Row],[SNP&amp;SEQ SAMPLE ID]]="","",IF('Sample information'!$B$21="","",'Sample information'!$B$21))</f>
        <v>danio rerio (zebrafish)</v>
      </c>
      <c r="R34" s="10"/>
      <c r="S34" s="32"/>
      <c r="T34" s="55"/>
      <c r="U34" s="25"/>
      <c r="W34" s="30"/>
      <c r="Y34" s="91"/>
      <c r="Z34" s="32"/>
      <c r="AA34" s="28"/>
      <c r="AB34" s="55"/>
      <c r="AC34" s="28" t="str">
        <f>IF(Table1[[#This Row],[DATE SAMPLE DELIVERY]]="","",(CONCATENATE(20,LEFT(Table1[[#This Row],[DATE SAMPLE DELIVERY]],2),"-",(MID(Table1[[#This Row],[DATE SAMPLE DELIVERY]],3,2)),"-",(RIGHT(Table1[[#This Row],[DATE SAMPLE DELIVERY]],2)))))</f>
        <v/>
      </c>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row>
    <row r="35" spans="1:54" s="4" customFormat="1" x14ac:dyDescent="0.2">
      <c r="A35" s="112" t="str">
        <f>IF(D35="","",CONCATENATE('Sample information'!B$16," #1"," ",Table1[[#This Row],[DATE SAMPLE DELIVERY]]))</f>
        <v xml:space="preserve">TC2486 #1 </v>
      </c>
      <c r="B35" s="112" t="str">
        <f>IF(Table1[[#This Row],[LIBRARY ID]]="","",CONCATENATE('Sample information'!B$16,"-",Table1[[#This Row],[LIBRARY ID]]))</f>
        <v>TC2486-TC2486-1025</v>
      </c>
      <c r="C35" s="228" t="s">
        <v>141</v>
      </c>
      <c r="D35" s="228" t="s">
        <v>1771</v>
      </c>
      <c r="E35" s="99" t="s">
        <v>27</v>
      </c>
      <c r="F35" s="113" t="s">
        <v>1711</v>
      </c>
      <c r="G35" s="113">
        <v>14.80654</v>
      </c>
      <c r="H35" s="113">
        <v>50</v>
      </c>
      <c r="I35" s="113" t="s">
        <v>272</v>
      </c>
      <c r="J35" s="228">
        <v>30</v>
      </c>
      <c r="K35" s="98"/>
      <c r="L35" s="112" t="str">
        <f>IF((I35=Index!C$2),VLOOKUP(J35,Index!B$3:S$228,2),IF((I35=Index!D$2),VLOOKUP(J35,Index!B$3:S$228,3),IF((I35=Index!E$2),VLOOKUP(J35,Index!B$3:S$228,4),IF((I35=Index!F$2),VLOOKUP(J35,Index!B$3:S$228,5),IF((I35=Index!G$2),VLOOKUP(J35,Index!B$3:S$228,6),IF((I35=Index!H$2),VLOOKUP(J35,Index!B$3:S$228,7),IF((I35=Index!I$2),VLOOKUP(J35,Index!B$3:S$228,8),IF((I35=Index!J$2),VLOOKUP(J35,Index!B$3:S$228,9),IF((I35=Index!K$2),VLOOKUP(J35,Index!B$3:S$228,10),IF((I35=Index!L$2),VLOOKUP(J35,Index!B$3:S$228,11),IF((I35=Index!M$2),VLOOKUP(J35,Index!B$3:S$228,12),IF((I35=Index!N$2),VLOOKUP(J35,Index!B$3:S$228,13),IF((I35=Index!O$2),VLOOKUP(J35,Index!B$3:S$228,14),IF((I35=Index!P$2),VLOOKUP(J35,Index!B$3:S$228,15),IF((I35=Index!Q$2),VLOOKUP(J35,Index!B$3:S$228,16),IF((I35=Index!R$2),VLOOKUP(J35,Index!B$3:S$228,17),IF((I35=Index!S$2),VLOOKUP(J35,Index!B$3:S$228,18),IF((I35=""),CONCATENATE("Custom (",K35,")"),IF((I35="No index"),CONCATENATE("Custom (",Index!T27,")"),"")))))))))))))))))))</f>
        <v>N704-N506 (TCCTGAGC-ACTGCATA)</v>
      </c>
      <c r="M35" s="32" t="s">
        <v>5</v>
      </c>
      <c r="N35" s="10" t="s">
        <v>51</v>
      </c>
      <c r="O35" s="136">
        <f>IF(Table1[[#This Row],[VOLUME]]="","",Table1[[#This Row],[VOLUME]])</f>
        <v>50</v>
      </c>
      <c r="P35" s="110" t="str">
        <f>IF(Table1[[#This Row],[SNP&amp;SEQ SAMPLE ID]]="","",CONCATENATE('Sample information'!$B$16,"_PL1_org_",Table1[[#This Row],[DATE SAMPLE DELIVERY]]))</f>
        <v>TC2486_PL1_org_</v>
      </c>
      <c r="Q35" s="32" t="str">
        <f>IF(Table1[[#This Row],[SNP&amp;SEQ SAMPLE ID]]="","",IF('Sample information'!$B$21="","",'Sample information'!$B$21))</f>
        <v>danio rerio (zebrafish)</v>
      </c>
      <c r="R35" s="10"/>
      <c r="S35" s="32"/>
      <c r="T35" s="55"/>
      <c r="U35" s="25"/>
      <c r="W35" s="30"/>
      <c r="Y35" s="91"/>
      <c r="Z35" s="32"/>
      <c r="AA35" s="28"/>
      <c r="AB35" s="55"/>
      <c r="AC35" s="28" t="str">
        <f>IF(Table1[[#This Row],[DATE SAMPLE DELIVERY]]="","",(CONCATENATE(20,LEFT(Table1[[#This Row],[DATE SAMPLE DELIVERY]],2),"-",(MID(Table1[[#This Row],[DATE SAMPLE DELIVERY]],3,2)),"-",(RIGHT(Table1[[#This Row],[DATE SAMPLE DELIVERY]],2)))))</f>
        <v/>
      </c>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row>
    <row r="36" spans="1:54" s="4" customFormat="1" x14ac:dyDescent="0.2">
      <c r="A36" s="112" t="str">
        <f>IF(D36="","",CONCATENATE('Sample information'!B$16," #1"," ",Table1[[#This Row],[DATE SAMPLE DELIVERY]]))</f>
        <v xml:space="preserve">TC2486 #1 </v>
      </c>
      <c r="B36" s="112" t="str">
        <f>IF(Table1[[#This Row],[LIBRARY ID]]="","",CONCATENATE('Sample information'!B$16,"-",Table1[[#This Row],[LIBRARY ID]]))</f>
        <v>TC2486-TC2486-1026</v>
      </c>
      <c r="C36" s="228" t="s">
        <v>141</v>
      </c>
      <c r="D36" s="228" t="s">
        <v>1772</v>
      </c>
      <c r="E36" s="99" t="s">
        <v>27</v>
      </c>
      <c r="F36" s="113" t="s">
        <v>1711</v>
      </c>
      <c r="G36" s="113">
        <v>14.80654</v>
      </c>
      <c r="H36" s="113">
        <v>50</v>
      </c>
      <c r="I36" s="113" t="s">
        <v>272</v>
      </c>
      <c r="J36" s="228">
        <v>31</v>
      </c>
      <c r="K36" s="98"/>
      <c r="L36" s="112" t="str">
        <f>IF((I36=Index!C$2),VLOOKUP(J36,Index!B$3:S$228,2),IF((I36=Index!D$2),VLOOKUP(J36,Index!B$3:S$228,3),IF((I36=Index!E$2),VLOOKUP(J36,Index!B$3:S$228,4),IF((I36=Index!F$2),VLOOKUP(J36,Index!B$3:S$228,5),IF((I36=Index!G$2),VLOOKUP(J36,Index!B$3:S$228,6),IF((I36=Index!H$2),VLOOKUP(J36,Index!B$3:S$228,7),IF((I36=Index!I$2),VLOOKUP(J36,Index!B$3:S$228,8),IF((I36=Index!J$2),VLOOKUP(J36,Index!B$3:S$228,9),IF((I36=Index!K$2),VLOOKUP(J36,Index!B$3:S$228,10),IF((I36=Index!L$2),VLOOKUP(J36,Index!B$3:S$228,11),IF((I36=Index!M$2),VLOOKUP(J36,Index!B$3:S$228,12),IF((I36=Index!N$2),VLOOKUP(J36,Index!B$3:S$228,13),IF((I36=Index!O$2),VLOOKUP(J36,Index!B$3:S$228,14),IF((I36=Index!P$2),VLOOKUP(J36,Index!B$3:S$228,15),IF((I36=Index!Q$2),VLOOKUP(J36,Index!B$3:S$228,16),IF((I36=Index!R$2),VLOOKUP(J36,Index!B$3:S$228,17),IF((I36=Index!S$2),VLOOKUP(J36,Index!B$3:S$228,18),IF((I36=""),CONCATENATE("Custom (",K36,")"),IF((I36="No index"),CONCATENATE("Custom (",Index!T28,")"),"")))))))))))))))))))</f>
        <v>N704-N507 (TCCTGAGC-AAGGAGTA)</v>
      </c>
      <c r="M36" s="32" t="s">
        <v>5</v>
      </c>
      <c r="N36" s="10" t="s">
        <v>52</v>
      </c>
      <c r="O36" s="136">
        <f>IF(Table1[[#This Row],[VOLUME]]="","",Table1[[#This Row],[VOLUME]])</f>
        <v>50</v>
      </c>
      <c r="P36" s="110" t="str">
        <f>IF(Table1[[#This Row],[SNP&amp;SEQ SAMPLE ID]]="","",CONCATENATE('Sample information'!$B$16,"_PL1_org_",Table1[[#This Row],[DATE SAMPLE DELIVERY]]))</f>
        <v>TC2486_PL1_org_</v>
      </c>
      <c r="Q36" s="32" t="str">
        <f>IF(Table1[[#This Row],[SNP&amp;SEQ SAMPLE ID]]="","",IF('Sample information'!$B$21="","",'Sample information'!$B$21))</f>
        <v>danio rerio (zebrafish)</v>
      </c>
      <c r="R36" s="10"/>
      <c r="S36" s="32"/>
      <c r="T36" s="55"/>
      <c r="U36" s="25"/>
      <c r="W36" s="30"/>
      <c r="Y36" s="91"/>
      <c r="Z36" s="32"/>
      <c r="AA36" s="28"/>
      <c r="AB36" s="55"/>
      <c r="AC36" s="28" t="str">
        <f>IF(Table1[[#This Row],[DATE SAMPLE DELIVERY]]="","",(CONCATENATE(20,LEFT(Table1[[#This Row],[DATE SAMPLE DELIVERY]],2),"-",(MID(Table1[[#This Row],[DATE SAMPLE DELIVERY]],3,2)),"-",(RIGHT(Table1[[#This Row],[DATE SAMPLE DELIVERY]],2)))))</f>
        <v/>
      </c>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row>
    <row r="37" spans="1:54" s="4" customFormat="1" x14ac:dyDescent="0.2">
      <c r="A37" s="112" t="str">
        <f>IF(D37="","",CONCATENATE('Sample information'!B$16," #1"," ",Table1[[#This Row],[DATE SAMPLE DELIVERY]]))</f>
        <v xml:space="preserve">TC2486 #1 </v>
      </c>
      <c r="B37" s="112" t="str">
        <f>IF(Table1[[#This Row],[LIBRARY ID]]="","",CONCATENATE('Sample information'!B$16,"-",Table1[[#This Row],[LIBRARY ID]]))</f>
        <v>TC2486-TC2486-1027</v>
      </c>
      <c r="C37" s="228" t="s">
        <v>141</v>
      </c>
      <c r="D37" s="228" t="s">
        <v>1773</v>
      </c>
      <c r="E37" s="99" t="s">
        <v>27</v>
      </c>
      <c r="F37" s="113" t="s">
        <v>1711</v>
      </c>
      <c r="G37" s="113">
        <v>14.80654</v>
      </c>
      <c r="H37" s="113">
        <v>50</v>
      </c>
      <c r="I37" s="113" t="s">
        <v>272</v>
      </c>
      <c r="J37" s="228">
        <v>32</v>
      </c>
      <c r="K37" s="98"/>
      <c r="L37" s="112" t="str">
        <f>IF((I37=Index!C$2),VLOOKUP(J37,Index!B$3:S$228,2),IF((I37=Index!D$2),VLOOKUP(J37,Index!B$3:S$228,3),IF((I37=Index!E$2),VLOOKUP(J37,Index!B$3:S$228,4),IF((I37=Index!F$2),VLOOKUP(J37,Index!B$3:S$228,5),IF((I37=Index!G$2),VLOOKUP(J37,Index!B$3:S$228,6),IF((I37=Index!H$2),VLOOKUP(J37,Index!B$3:S$228,7),IF((I37=Index!I$2),VLOOKUP(J37,Index!B$3:S$228,8),IF((I37=Index!J$2),VLOOKUP(J37,Index!B$3:S$228,9),IF((I37=Index!K$2),VLOOKUP(J37,Index!B$3:S$228,10),IF((I37=Index!L$2),VLOOKUP(J37,Index!B$3:S$228,11),IF((I37=Index!M$2),VLOOKUP(J37,Index!B$3:S$228,12),IF((I37=Index!N$2),VLOOKUP(J37,Index!B$3:S$228,13),IF((I37=Index!O$2),VLOOKUP(J37,Index!B$3:S$228,14),IF((I37=Index!P$2),VLOOKUP(J37,Index!B$3:S$228,15),IF((I37=Index!Q$2),VLOOKUP(J37,Index!B$3:S$228,16),IF((I37=Index!R$2),VLOOKUP(J37,Index!B$3:S$228,17),IF((I37=Index!S$2),VLOOKUP(J37,Index!B$3:S$228,18),IF((I37=""),CONCATENATE("Custom (",K37,")"),IF((I37="No index"),CONCATENATE("Custom (",Index!T29,")"),"")))))))))))))))))))</f>
        <v>N704-N508 (TCCTGAGC-CTAAGCCT)</v>
      </c>
      <c r="M37" s="32" t="s">
        <v>5</v>
      </c>
      <c r="N37" s="10" t="s">
        <v>53</v>
      </c>
      <c r="O37" s="136">
        <f>IF(Table1[[#This Row],[VOLUME]]="","",Table1[[#This Row],[VOLUME]])</f>
        <v>50</v>
      </c>
      <c r="P37" s="110" t="str">
        <f>IF(Table1[[#This Row],[SNP&amp;SEQ SAMPLE ID]]="","",CONCATENATE('Sample information'!$B$16,"_PL1_org_",Table1[[#This Row],[DATE SAMPLE DELIVERY]]))</f>
        <v>TC2486_PL1_org_</v>
      </c>
      <c r="Q37" s="32" t="str">
        <f>IF(Table1[[#This Row],[SNP&amp;SEQ SAMPLE ID]]="","",IF('Sample information'!$B$21="","",'Sample information'!$B$21))</f>
        <v>danio rerio (zebrafish)</v>
      </c>
      <c r="R37" s="10"/>
      <c r="S37" s="32"/>
      <c r="T37" s="55"/>
      <c r="U37" s="25"/>
      <c r="W37" s="30"/>
      <c r="Y37" s="91"/>
      <c r="Z37" s="32"/>
      <c r="AA37" s="28"/>
      <c r="AB37" s="55"/>
      <c r="AC37" s="28" t="str">
        <f>IF(Table1[[#This Row],[DATE SAMPLE DELIVERY]]="","",(CONCATENATE(20,LEFT(Table1[[#This Row],[DATE SAMPLE DELIVERY]],2),"-",(MID(Table1[[#This Row],[DATE SAMPLE DELIVERY]],3,2)),"-",(RIGHT(Table1[[#This Row],[DATE SAMPLE DELIVERY]],2)))))</f>
        <v/>
      </c>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row>
    <row r="38" spans="1:54" s="4" customFormat="1" x14ac:dyDescent="0.2">
      <c r="A38" s="112" t="str">
        <f>IF(D38="","",CONCATENATE('Sample information'!B$16," #1"," ",Table1[[#This Row],[DATE SAMPLE DELIVERY]]))</f>
        <v xml:space="preserve">TC2486 #1 </v>
      </c>
      <c r="B38" s="112" t="str">
        <f>IF(Table1[[#This Row],[LIBRARY ID]]="","",CONCATENATE('Sample information'!B$16,"-",Table1[[#This Row],[LIBRARY ID]]))</f>
        <v>TC2486-TC2486-1028</v>
      </c>
      <c r="C38" s="228" t="s">
        <v>141</v>
      </c>
      <c r="D38" s="228" t="s">
        <v>1774</v>
      </c>
      <c r="E38" s="99" t="s">
        <v>27</v>
      </c>
      <c r="F38" s="113" t="s">
        <v>1711</v>
      </c>
      <c r="G38" s="113">
        <v>14.80654</v>
      </c>
      <c r="H38" s="113">
        <v>50</v>
      </c>
      <c r="I38" s="113" t="s">
        <v>272</v>
      </c>
      <c r="J38" s="228">
        <v>100</v>
      </c>
      <c r="K38" s="98"/>
      <c r="L38" s="112" t="str">
        <f>IF((I38=Index!C$2),VLOOKUP(J38,Index!B$3:S$228,2),IF((I38=Index!D$2),VLOOKUP(J38,Index!B$3:S$228,3),IF((I38=Index!E$2),VLOOKUP(J38,Index!B$3:S$228,4),IF((I38=Index!F$2),VLOOKUP(J38,Index!B$3:S$228,5),IF((I38=Index!G$2),VLOOKUP(J38,Index!B$3:S$228,6),IF((I38=Index!H$2),VLOOKUP(J38,Index!B$3:S$228,7),IF((I38=Index!I$2),VLOOKUP(J38,Index!B$3:S$228,8),IF((I38=Index!J$2),VLOOKUP(J38,Index!B$3:S$228,9),IF((I38=Index!K$2),VLOOKUP(J38,Index!B$3:S$228,10),IF((I38=Index!L$2),VLOOKUP(J38,Index!B$3:S$228,11),IF((I38=Index!M$2),VLOOKUP(J38,Index!B$3:S$228,12),IF((I38=Index!N$2),VLOOKUP(J38,Index!B$3:S$228,13),IF((I38=Index!O$2),VLOOKUP(J38,Index!B$3:S$228,14),IF((I38=Index!P$2),VLOOKUP(J38,Index!B$3:S$228,15),IF((I38=Index!Q$2),VLOOKUP(J38,Index!B$3:S$228,16),IF((I38=Index!R$2),VLOOKUP(J38,Index!B$3:S$228,17),IF((I38=Index!S$2),VLOOKUP(J38,Index!B$3:S$228,18),IF((I38=""),CONCATENATE("Custom (",K38,")"),IF((I38="No index"),CONCATENATE("Custom (",Index!T30,")"),"")))))))))))))))))))</f>
        <v>N704-N517 (TCCTGAGC-GCGTAAGA)</v>
      </c>
      <c r="M38" s="32" t="s">
        <v>5</v>
      </c>
      <c r="N38" s="10" t="s">
        <v>54</v>
      </c>
      <c r="O38" s="136">
        <f>IF(Table1[[#This Row],[VOLUME]]="","",Table1[[#This Row],[VOLUME]])</f>
        <v>50</v>
      </c>
      <c r="P38" s="110" t="str">
        <f>IF(Table1[[#This Row],[SNP&amp;SEQ SAMPLE ID]]="","",CONCATENATE('Sample information'!$B$16,"_PL1_org_",Table1[[#This Row],[DATE SAMPLE DELIVERY]]))</f>
        <v>TC2486_PL1_org_</v>
      </c>
      <c r="Q38" s="32" t="str">
        <f>IF(Table1[[#This Row],[SNP&amp;SEQ SAMPLE ID]]="","",IF('Sample information'!$B$21="","",'Sample information'!$B$21))</f>
        <v>danio rerio (zebrafish)</v>
      </c>
      <c r="R38" s="10"/>
      <c r="S38" s="32"/>
      <c r="T38" s="55"/>
      <c r="U38" s="25"/>
      <c r="W38" s="30"/>
      <c r="Y38" s="91"/>
      <c r="Z38" s="32"/>
      <c r="AA38" s="28"/>
      <c r="AB38" s="55"/>
      <c r="AC38" s="28" t="str">
        <f>IF(Table1[[#This Row],[DATE SAMPLE DELIVERY]]="","",(CONCATENATE(20,LEFT(Table1[[#This Row],[DATE SAMPLE DELIVERY]],2),"-",(MID(Table1[[#This Row],[DATE SAMPLE DELIVERY]],3,2)),"-",(RIGHT(Table1[[#This Row],[DATE SAMPLE DELIVERY]],2)))))</f>
        <v/>
      </c>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row>
    <row r="39" spans="1:54" s="4" customFormat="1" x14ac:dyDescent="0.2">
      <c r="A39" s="112" t="str">
        <f>IF(D39="","",CONCATENATE('Sample information'!B$16," #1"," ",Table1[[#This Row],[DATE SAMPLE DELIVERY]]))</f>
        <v xml:space="preserve">TC2486 #1 </v>
      </c>
      <c r="B39" s="112" t="str">
        <f>IF(Table1[[#This Row],[LIBRARY ID]]="","",CONCATENATE('Sample information'!B$16,"-",Table1[[#This Row],[LIBRARY ID]]))</f>
        <v>TC2486-TC2486-1029</v>
      </c>
      <c r="C39" s="228" t="s">
        <v>141</v>
      </c>
      <c r="D39" s="228" t="s">
        <v>1775</v>
      </c>
      <c r="E39" s="99" t="s">
        <v>27</v>
      </c>
      <c r="F39" s="113" t="s">
        <v>1711</v>
      </c>
      <c r="G39" s="113">
        <v>14.80654</v>
      </c>
      <c r="H39" s="113">
        <v>50</v>
      </c>
      <c r="I39" s="113" t="s">
        <v>272</v>
      </c>
      <c r="J39" s="228">
        <v>34</v>
      </c>
      <c r="K39" s="98"/>
      <c r="L39" s="112" t="str">
        <f>IF((I39=Index!C$2),VLOOKUP(J39,Index!B$3:S$228,2),IF((I39=Index!D$2),VLOOKUP(J39,Index!B$3:S$228,3),IF((I39=Index!E$2),VLOOKUP(J39,Index!B$3:S$228,4),IF((I39=Index!F$2),VLOOKUP(J39,Index!B$3:S$228,5),IF((I39=Index!G$2),VLOOKUP(J39,Index!B$3:S$228,6),IF((I39=Index!H$2),VLOOKUP(J39,Index!B$3:S$228,7),IF((I39=Index!I$2),VLOOKUP(J39,Index!B$3:S$228,8),IF((I39=Index!J$2),VLOOKUP(J39,Index!B$3:S$228,9),IF((I39=Index!K$2),VLOOKUP(J39,Index!B$3:S$228,10),IF((I39=Index!L$2),VLOOKUP(J39,Index!B$3:S$228,11),IF((I39=Index!M$2),VLOOKUP(J39,Index!B$3:S$228,12),IF((I39=Index!N$2),VLOOKUP(J39,Index!B$3:S$228,13),IF((I39=Index!O$2),VLOOKUP(J39,Index!B$3:S$228,14),IF((I39=Index!P$2),VLOOKUP(J39,Index!B$3:S$228,15),IF((I39=Index!Q$2),VLOOKUP(J39,Index!B$3:S$228,16),IF((I39=Index!R$2),VLOOKUP(J39,Index!B$3:S$228,17),IF((I39=Index!S$2),VLOOKUP(J39,Index!B$3:S$228,18),IF((I39=""),CONCATENATE("Custom (",K39,")"),IF((I39="No index"),CONCATENATE("Custom (",Index!T31,")"),"")))))))))))))))))))</f>
        <v>N705-N502 (GGACTCCT-CTCTCTAT)</v>
      </c>
      <c r="M39" s="32" t="s">
        <v>5</v>
      </c>
      <c r="N39" s="10" t="s">
        <v>55</v>
      </c>
      <c r="O39" s="136">
        <f>IF(Table1[[#This Row],[VOLUME]]="","",Table1[[#This Row],[VOLUME]])</f>
        <v>50</v>
      </c>
      <c r="P39" s="110" t="str">
        <f>IF(Table1[[#This Row],[SNP&amp;SEQ SAMPLE ID]]="","",CONCATENATE('Sample information'!$B$16,"_PL1_org_",Table1[[#This Row],[DATE SAMPLE DELIVERY]]))</f>
        <v>TC2486_PL1_org_</v>
      </c>
      <c r="Q39" s="32" t="str">
        <f>IF(Table1[[#This Row],[SNP&amp;SEQ SAMPLE ID]]="","",IF('Sample information'!$B$21="","",'Sample information'!$B$21))</f>
        <v>danio rerio (zebrafish)</v>
      </c>
      <c r="R39" s="10"/>
      <c r="S39" s="32"/>
      <c r="T39" s="55"/>
      <c r="U39" s="25"/>
      <c r="W39" s="30"/>
      <c r="Y39" s="91"/>
      <c r="Z39" s="32"/>
      <c r="AA39" s="28"/>
      <c r="AB39" s="55"/>
      <c r="AC39" s="28" t="str">
        <f>IF(Table1[[#This Row],[DATE SAMPLE DELIVERY]]="","",(CONCATENATE(20,LEFT(Table1[[#This Row],[DATE SAMPLE DELIVERY]],2),"-",(MID(Table1[[#This Row],[DATE SAMPLE DELIVERY]],3,2)),"-",(RIGHT(Table1[[#This Row],[DATE SAMPLE DELIVERY]],2)))))</f>
        <v/>
      </c>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row>
    <row r="40" spans="1:54" s="4" customFormat="1" x14ac:dyDescent="0.2">
      <c r="A40" s="112" t="str">
        <f>IF(D40="","",CONCATENATE('Sample information'!B$16," #1"," ",Table1[[#This Row],[DATE SAMPLE DELIVERY]]))</f>
        <v xml:space="preserve">TC2486 #1 </v>
      </c>
      <c r="B40" s="112" t="str">
        <f>IF(Table1[[#This Row],[LIBRARY ID]]="","",CONCATENATE('Sample information'!B$16,"-",Table1[[#This Row],[LIBRARY ID]]))</f>
        <v>TC2486-TC2486-1030</v>
      </c>
      <c r="C40" s="228" t="s">
        <v>141</v>
      </c>
      <c r="D40" s="228" t="s">
        <v>1776</v>
      </c>
      <c r="E40" s="99" t="s">
        <v>27</v>
      </c>
      <c r="F40" s="113" t="s">
        <v>1711</v>
      </c>
      <c r="G40" s="113">
        <v>14.80654</v>
      </c>
      <c r="H40" s="113">
        <v>50</v>
      </c>
      <c r="I40" s="113" t="s">
        <v>272</v>
      </c>
      <c r="J40" s="228">
        <v>35</v>
      </c>
      <c r="K40" s="98"/>
      <c r="L40" s="112" t="str">
        <f>IF((I40=Index!C$2),VLOOKUP(J40,Index!B$3:S$228,2),IF((I40=Index!D$2),VLOOKUP(J40,Index!B$3:S$228,3),IF((I40=Index!E$2),VLOOKUP(J40,Index!B$3:S$228,4),IF((I40=Index!F$2),VLOOKUP(J40,Index!B$3:S$228,5),IF((I40=Index!G$2),VLOOKUP(J40,Index!B$3:S$228,6),IF((I40=Index!H$2),VLOOKUP(J40,Index!B$3:S$228,7),IF((I40=Index!I$2),VLOOKUP(J40,Index!B$3:S$228,8),IF((I40=Index!J$2),VLOOKUP(J40,Index!B$3:S$228,9),IF((I40=Index!K$2),VLOOKUP(J40,Index!B$3:S$228,10),IF((I40=Index!L$2),VLOOKUP(J40,Index!B$3:S$228,11),IF((I40=Index!M$2),VLOOKUP(J40,Index!B$3:S$228,12),IF((I40=Index!N$2),VLOOKUP(J40,Index!B$3:S$228,13),IF((I40=Index!O$2),VLOOKUP(J40,Index!B$3:S$228,14),IF((I40=Index!P$2),VLOOKUP(J40,Index!B$3:S$228,15),IF((I40=Index!Q$2),VLOOKUP(J40,Index!B$3:S$228,16),IF((I40=Index!R$2),VLOOKUP(J40,Index!B$3:S$228,17),IF((I40=Index!S$2),VLOOKUP(J40,Index!B$3:S$228,18),IF((I40=""),CONCATENATE("Custom (",K40,")"),IF((I40="No index"),CONCATENATE("Custom (",Index!T32,")"),"")))))))))))))))))))</f>
        <v>N705-N503 (GGACTCCT-TATCCTCT)</v>
      </c>
      <c r="M40" s="32" t="s">
        <v>5</v>
      </c>
      <c r="N40" s="10" t="s">
        <v>56</v>
      </c>
      <c r="O40" s="136">
        <f>IF(Table1[[#This Row],[VOLUME]]="","",Table1[[#This Row],[VOLUME]])</f>
        <v>50</v>
      </c>
      <c r="P40" s="110" t="str">
        <f>IF(Table1[[#This Row],[SNP&amp;SEQ SAMPLE ID]]="","",CONCATENATE('Sample information'!$B$16,"_PL1_org_",Table1[[#This Row],[DATE SAMPLE DELIVERY]]))</f>
        <v>TC2486_PL1_org_</v>
      </c>
      <c r="Q40" s="32" t="str">
        <f>IF(Table1[[#This Row],[SNP&amp;SEQ SAMPLE ID]]="","",IF('Sample information'!$B$21="","",'Sample information'!$B$21))</f>
        <v>danio rerio (zebrafish)</v>
      </c>
      <c r="R40" s="10"/>
      <c r="S40" s="32"/>
      <c r="T40" s="55"/>
      <c r="U40" s="25"/>
      <c r="W40" s="30"/>
      <c r="Y40" s="91"/>
      <c r="Z40" s="32"/>
      <c r="AA40" s="28"/>
      <c r="AB40" s="55"/>
      <c r="AC40" s="28" t="str">
        <f>IF(Table1[[#This Row],[DATE SAMPLE DELIVERY]]="","",(CONCATENATE(20,LEFT(Table1[[#This Row],[DATE SAMPLE DELIVERY]],2),"-",(MID(Table1[[#This Row],[DATE SAMPLE DELIVERY]],3,2)),"-",(RIGHT(Table1[[#This Row],[DATE SAMPLE DELIVERY]],2)))))</f>
        <v/>
      </c>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row>
    <row r="41" spans="1:54" s="4" customFormat="1" x14ac:dyDescent="0.2">
      <c r="A41" s="112" t="str">
        <f>IF(D41="","",CONCATENATE('Sample information'!B$16," #1"," ",Table1[[#This Row],[DATE SAMPLE DELIVERY]]))</f>
        <v xml:space="preserve">TC2486 #1 </v>
      </c>
      <c r="B41" s="112" t="str">
        <f>IF(Table1[[#This Row],[LIBRARY ID]]="","",CONCATENATE('Sample information'!B$16,"-",Table1[[#This Row],[LIBRARY ID]]))</f>
        <v>TC2486-TC2486-1031</v>
      </c>
      <c r="C41" s="228" t="s">
        <v>141</v>
      </c>
      <c r="D41" s="228" t="s">
        <v>1777</v>
      </c>
      <c r="E41" s="99" t="s">
        <v>27</v>
      </c>
      <c r="F41" s="113" t="s">
        <v>1711</v>
      </c>
      <c r="G41" s="113">
        <v>14.80654</v>
      </c>
      <c r="H41" s="113">
        <v>50</v>
      </c>
      <c r="I41" s="113" t="s">
        <v>272</v>
      </c>
      <c r="J41" s="228">
        <v>37</v>
      </c>
      <c r="K41" s="98"/>
      <c r="L41" s="112" t="str">
        <f>IF((I41=Index!C$2),VLOOKUP(J41,Index!B$3:S$228,2),IF((I41=Index!D$2),VLOOKUP(J41,Index!B$3:S$228,3),IF((I41=Index!E$2),VLOOKUP(J41,Index!B$3:S$228,4),IF((I41=Index!F$2),VLOOKUP(J41,Index!B$3:S$228,5),IF((I41=Index!G$2),VLOOKUP(J41,Index!B$3:S$228,6),IF((I41=Index!H$2),VLOOKUP(J41,Index!B$3:S$228,7),IF((I41=Index!I$2),VLOOKUP(J41,Index!B$3:S$228,8),IF((I41=Index!J$2),VLOOKUP(J41,Index!B$3:S$228,9),IF((I41=Index!K$2),VLOOKUP(J41,Index!B$3:S$228,10),IF((I41=Index!L$2),VLOOKUP(J41,Index!B$3:S$228,11),IF((I41=Index!M$2),VLOOKUP(J41,Index!B$3:S$228,12),IF((I41=Index!N$2),VLOOKUP(J41,Index!B$3:S$228,13),IF((I41=Index!O$2),VLOOKUP(J41,Index!B$3:S$228,14),IF((I41=Index!P$2),VLOOKUP(J41,Index!B$3:S$228,15),IF((I41=Index!Q$2),VLOOKUP(J41,Index!B$3:S$228,16),IF((I41=Index!R$2),VLOOKUP(J41,Index!B$3:S$228,17),IF((I41=Index!S$2),VLOOKUP(J41,Index!B$3:S$228,18),IF((I41=""),CONCATENATE("Custom (",K41,")"),IF((I41="No index"),CONCATENATE("Custom (",Index!T33,")"),"")))))))))))))))))))</f>
        <v>N705-N505 (GGACTCCT-GTAAGGAG)</v>
      </c>
      <c r="M41" s="32" t="s">
        <v>5</v>
      </c>
      <c r="N41" s="10" t="s">
        <v>57</v>
      </c>
      <c r="O41" s="136">
        <f>IF(Table1[[#This Row],[VOLUME]]="","",Table1[[#This Row],[VOLUME]])</f>
        <v>50</v>
      </c>
      <c r="P41" s="110" t="str">
        <f>IF(Table1[[#This Row],[SNP&amp;SEQ SAMPLE ID]]="","",CONCATENATE('Sample information'!$B$16,"_PL1_org_",Table1[[#This Row],[DATE SAMPLE DELIVERY]]))</f>
        <v>TC2486_PL1_org_</v>
      </c>
      <c r="Q41" s="32" t="str">
        <f>IF(Table1[[#This Row],[SNP&amp;SEQ SAMPLE ID]]="","",IF('Sample information'!$B$21="","",'Sample information'!$B$21))</f>
        <v>danio rerio (zebrafish)</v>
      </c>
      <c r="R41" s="10"/>
      <c r="S41" s="32"/>
      <c r="T41" s="55"/>
      <c r="U41" s="25"/>
      <c r="W41" s="30"/>
      <c r="Y41" s="91"/>
      <c r="Z41" s="32"/>
      <c r="AA41" s="28"/>
      <c r="AB41" s="55"/>
      <c r="AC41" s="28" t="str">
        <f>IF(Table1[[#This Row],[DATE SAMPLE DELIVERY]]="","",(CONCATENATE(20,LEFT(Table1[[#This Row],[DATE SAMPLE DELIVERY]],2),"-",(MID(Table1[[#This Row],[DATE SAMPLE DELIVERY]],3,2)),"-",(RIGHT(Table1[[#This Row],[DATE SAMPLE DELIVERY]],2)))))</f>
        <v/>
      </c>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row>
    <row r="42" spans="1:54" s="4" customFormat="1" x14ac:dyDescent="0.2">
      <c r="A42" s="112" t="str">
        <f>IF(D42="","",CONCATENATE('Sample information'!B$16," #1"," ",Table1[[#This Row],[DATE SAMPLE DELIVERY]]))</f>
        <v xml:space="preserve">TC2486 #1 </v>
      </c>
      <c r="B42" s="112" t="str">
        <f>IF(Table1[[#This Row],[LIBRARY ID]]="","",CONCATENATE('Sample information'!B$16,"-",Table1[[#This Row],[LIBRARY ID]]))</f>
        <v>TC2486-TC2486-1032</v>
      </c>
      <c r="C42" s="228" t="s">
        <v>141</v>
      </c>
      <c r="D42" s="228" t="s">
        <v>1778</v>
      </c>
      <c r="E42" s="99" t="s">
        <v>27</v>
      </c>
      <c r="F42" s="113" t="s">
        <v>1711</v>
      </c>
      <c r="G42" s="113">
        <v>14.80654</v>
      </c>
      <c r="H42" s="113">
        <v>50</v>
      </c>
      <c r="I42" s="113" t="s">
        <v>272</v>
      </c>
      <c r="J42" s="228">
        <v>38</v>
      </c>
      <c r="K42" s="98"/>
      <c r="L42" s="112" t="str">
        <f>IF((I42=Index!C$2),VLOOKUP(J42,Index!B$3:S$228,2),IF((I42=Index!D$2),VLOOKUP(J42,Index!B$3:S$228,3),IF((I42=Index!E$2),VLOOKUP(J42,Index!B$3:S$228,4),IF((I42=Index!F$2),VLOOKUP(J42,Index!B$3:S$228,5),IF((I42=Index!G$2),VLOOKUP(J42,Index!B$3:S$228,6),IF((I42=Index!H$2),VLOOKUP(J42,Index!B$3:S$228,7),IF((I42=Index!I$2),VLOOKUP(J42,Index!B$3:S$228,8),IF((I42=Index!J$2),VLOOKUP(J42,Index!B$3:S$228,9),IF((I42=Index!K$2),VLOOKUP(J42,Index!B$3:S$228,10),IF((I42=Index!L$2),VLOOKUP(J42,Index!B$3:S$228,11),IF((I42=Index!M$2),VLOOKUP(J42,Index!B$3:S$228,12),IF((I42=Index!N$2),VLOOKUP(J42,Index!B$3:S$228,13),IF((I42=Index!O$2),VLOOKUP(J42,Index!B$3:S$228,14),IF((I42=Index!P$2),VLOOKUP(J42,Index!B$3:S$228,15),IF((I42=Index!Q$2),VLOOKUP(J42,Index!B$3:S$228,16),IF((I42=Index!R$2),VLOOKUP(J42,Index!B$3:S$228,17),IF((I42=Index!S$2),VLOOKUP(J42,Index!B$3:S$228,18),IF((I42=""),CONCATENATE("Custom (",K42,")"),IF((I42="No index"),CONCATENATE("Custom (",Index!T34,")"),"")))))))))))))))))))</f>
        <v>N705-N506 (GGACTCCT-ACTGCATA)</v>
      </c>
      <c r="M42" s="32" t="s">
        <v>5</v>
      </c>
      <c r="N42" s="10" t="s">
        <v>58</v>
      </c>
      <c r="O42" s="136">
        <f>IF(Table1[[#This Row],[VOLUME]]="","",Table1[[#This Row],[VOLUME]])</f>
        <v>50</v>
      </c>
      <c r="P42" s="110" t="str">
        <f>IF(Table1[[#This Row],[SNP&amp;SEQ SAMPLE ID]]="","",CONCATENATE('Sample information'!$B$16,"_PL1_org_",Table1[[#This Row],[DATE SAMPLE DELIVERY]]))</f>
        <v>TC2486_PL1_org_</v>
      </c>
      <c r="Q42" s="32" t="str">
        <f>IF(Table1[[#This Row],[SNP&amp;SEQ SAMPLE ID]]="","",IF('Sample information'!$B$21="","",'Sample information'!$B$21))</f>
        <v>danio rerio (zebrafish)</v>
      </c>
      <c r="R42" s="10"/>
      <c r="S42" s="32"/>
      <c r="T42" s="55"/>
      <c r="U42" s="25"/>
      <c r="W42" s="30"/>
      <c r="Y42" s="91"/>
      <c r="Z42" s="32"/>
      <c r="AA42" s="28"/>
      <c r="AB42" s="55"/>
      <c r="AC42" s="28" t="str">
        <f>IF(Table1[[#This Row],[DATE SAMPLE DELIVERY]]="","",(CONCATENATE(20,LEFT(Table1[[#This Row],[DATE SAMPLE DELIVERY]],2),"-",(MID(Table1[[#This Row],[DATE SAMPLE DELIVERY]],3,2)),"-",(RIGHT(Table1[[#This Row],[DATE SAMPLE DELIVERY]],2)))))</f>
        <v/>
      </c>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row>
    <row r="43" spans="1:54" s="4" customFormat="1" x14ac:dyDescent="0.2">
      <c r="A43" s="112" t="str">
        <f>IF(D43="","",CONCATENATE('Sample information'!B$16," #1"," ",Table1[[#This Row],[DATE SAMPLE DELIVERY]]))</f>
        <v xml:space="preserve">TC2486 #1 </v>
      </c>
      <c r="B43" s="112" t="str">
        <f>IF(Table1[[#This Row],[LIBRARY ID]]="","",CONCATENATE('Sample information'!B$16,"-",Table1[[#This Row],[LIBRARY ID]]))</f>
        <v>TC2486-TC2486-1033</v>
      </c>
      <c r="C43" s="228" t="s">
        <v>141</v>
      </c>
      <c r="D43" s="228" t="s">
        <v>1779</v>
      </c>
      <c r="E43" s="99" t="s">
        <v>27</v>
      </c>
      <c r="F43" s="113" t="s">
        <v>1711</v>
      </c>
      <c r="G43" s="113">
        <v>14.80654</v>
      </c>
      <c r="H43" s="113">
        <v>50</v>
      </c>
      <c r="I43" s="113" t="s">
        <v>272</v>
      </c>
      <c r="J43" s="228">
        <v>39</v>
      </c>
      <c r="K43" s="98"/>
      <c r="L43" s="112" t="str">
        <f>IF((I43=Index!C$2),VLOOKUP(J43,Index!B$3:S$228,2),IF((I43=Index!D$2),VLOOKUP(J43,Index!B$3:S$228,3),IF((I43=Index!E$2),VLOOKUP(J43,Index!B$3:S$228,4),IF((I43=Index!F$2),VLOOKUP(J43,Index!B$3:S$228,5),IF((I43=Index!G$2),VLOOKUP(J43,Index!B$3:S$228,6),IF((I43=Index!H$2),VLOOKUP(J43,Index!B$3:S$228,7),IF((I43=Index!I$2),VLOOKUP(J43,Index!B$3:S$228,8),IF((I43=Index!J$2),VLOOKUP(J43,Index!B$3:S$228,9),IF((I43=Index!K$2),VLOOKUP(J43,Index!B$3:S$228,10),IF((I43=Index!L$2),VLOOKUP(J43,Index!B$3:S$228,11),IF((I43=Index!M$2),VLOOKUP(J43,Index!B$3:S$228,12),IF((I43=Index!N$2),VLOOKUP(J43,Index!B$3:S$228,13),IF((I43=Index!O$2),VLOOKUP(J43,Index!B$3:S$228,14),IF((I43=Index!P$2),VLOOKUP(J43,Index!B$3:S$228,15),IF((I43=Index!Q$2),VLOOKUP(J43,Index!B$3:S$228,16),IF((I43=Index!R$2),VLOOKUP(J43,Index!B$3:S$228,17),IF((I43=Index!S$2),VLOOKUP(J43,Index!B$3:S$228,18),IF((I43=""),CONCATENATE("Custom (",K43,")"),IF((I43="No index"),CONCATENATE("Custom (",Index!T35,")"),"")))))))))))))))))))</f>
        <v>N705-N507 (GGACTCCT-AAGGAGTA)</v>
      </c>
      <c r="M43" s="32" t="s">
        <v>5</v>
      </c>
      <c r="N43" s="10" t="s">
        <v>59</v>
      </c>
      <c r="O43" s="136">
        <f>IF(Table1[[#This Row],[VOLUME]]="","",Table1[[#This Row],[VOLUME]])</f>
        <v>50</v>
      </c>
      <c r="P43" s="110" t="str">
        <f>IF(Table1[[#This Row],[SNP&amp;SEQ SAMPLE ID]]="","",CONCATENATE('Sample information'!$B$16,"_PL1_org_",Table1[[#This Row],[DATE SAMPLE DELIVERY]]))</f>
        <v>TC2486_PL1_org_</v>
      </c>
      <c r="Q43" s="32" t="str">
        <f>IF(Table1[[#This Row],[SNP&amp;SEQ SAMPLE ID]]="","",IF('Sample information'!$B$21="","",'Sample information'!$B$21))</f>
        <v>danio rerio (zebrafish)</v>
      </c>
      <c r="R43" s="10"/>
      <c r="S43" s="32"/>
      <c r="T43" s="55"/>
      <c r="U43" s="25"/>
      <c r="W43" s="30"/>
      <c r="Y43" s="91"/>
      <c r="Z43" s="32"/>
      <c r="AA43" s="28"/>
      <c r="AB43" s="55"/>
      <c r="AC43" s="28" t="str">
        <f>IF(Table1[[#This Row],[DATE SAMPLE DELIVERY]]="","",(CONCATENATE(20,LEFT(Table1[[#This Row],[DATE SAMPLE DELIVERY]],2),"-",(MID(Table1[[#This Row],[DATE SAMPLE DELIVERY]],3,2)),"-",(RIGHT(Table1[[#This Row],[DATE SAMPLE DELIVERY]],2)))))</f>
        <v/>
      </c>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row>
    <row r="44" spans="1:54" s="4" customFormat="1" x14ac:dyDescent="0.2">
      <c r="A44" s="112" t="str">
        <f>IF(D44="","",CONCATENATE('Sample information'!B$16," #1"," ",Table1[[#This Row],[DATE SAMPLE DELIVERY]]))</f>
        <v xml:space="preserve">TC2486 #1 </v>
      </c>
      <c r="B44" s="112" t="str">
        <f>IF(Table1[[#This Row],[LIBRARY ID]]="","",CONCATENATE('Sample information'!B$16,"-",Table1[[#This Row],[LIBRARY ID]]))</f>
        <v>TC2486-TC2486-1034</v>
      </c>
      <c r="C44" s="228" t="s">
        <v>141</v>
      </c>
      <c r="D44" s="228" t="s">
        <v>1780</v>
      </c>
      <c r="E44" s="99" t="s">
        <v>27</v>
      </c>
      <c r="F44" s="113" t="s">
        <v>1711</v>
      </c>
      <c r="G44" s="113">
        <v>14.80654</v>
      </c>
      <c r="H44" s="113">
        <v>50</v>
      </c>
      <c r="I44" s="113" t="s">
        <v>272</v>
      </c>
      <c r="J44" s="228">
        <v>40</v>
      </c>
      <c r="K44" s="98"/>
      <c r="L44" s="112" t="str">
        <f>IF((I44=Index!C$2),VLOOKUP(J44,Index!B$3:S$228,2),IF((I44=Index!D$2),VLOOKUP(J44,Index!B$3:S$228,3),IF((I44=Index!E$2),VLOOKUP(J44,Index!B$3:S$228,4),IF((I44=Index!F$2),VLOOKUP(J44,Index!B$3:S$228,5),IF((I44=Index!G$2),VLOOKUP(J44,Index!B$3:S$228,6),IF((I44=Index!H$2),VLOOKUP(J44,Index!B$3:S$228,7),IF((I44=Index!I$2),VLOOKUP(J44,Index!B$3:S$228,8),IF((I44=Index!J$2),VLOOKUP(J44,Index!B$3:S$228,9),IF((I44=Index!K$2),VLOOKUP(J44,Index!B$3:S$228,10),IF((I44=Index!L$2),VLOOKUP(J44,Index!B$3:S$228,11),IF((I44=Index!M$2),VLOOKUP(J44,Index!B$3:S$228,12),IF((I44=Index!N$2),VLOOKUP(J44,Index!B$3:S$228,13),IF((I44=Index!O$2),VLOOKUP(J44,Index!B$3:S$228,14),IF((I44=Index!P$2),VLOOKUP(J44,Index!B$3:S$228,15),IF((I44=Index!Q$2),VLOOKUP(J44,Index!B$3:S$228,16),IF((I44=Index!R$2),VLOOKUP(J44,Index!B$3:S$228,17),IF((I44=Index!S$2),VLOOKUP(J44,Index!B$3:S$228,18),IF((I44=""),CONCATENATE("Custom (",K44,")"),IF((I44="No index"),CONCATENATE("Custom (",Index!T36,")"),"")))))))))))))))))))</f>
        <v>N705-N508 (GGACTCCT-CTAAGCCT)</v>
      </c>
      <c r="M44" s="32" t="s">
        <v>5</v>
      </c>
      <c r="N44" s="10" t="s">
        <v>60</v>
      </c>
      <c r="O44" s="136">
        <f>IF(Table1[[#This Row],[VOLUME]]="","",Table1[[#This Row],[VOLUME]])</f>
        <v>50</v>
      </c>
      <c r="P44" s="110" t="str">
        <f>IF(Table1[[#This Row],[SNP&amp;SEQ SAMPLE ID]]="","",CONCATENATE('Sample information'!$B$16,"_PL1_org_",Table1[[#This Row],[DATE SAMPLE DELIVERY]]))</f>
        <v>TC2486_PL1_org_</v>
      </c>
      <c r="Q44" s="32" t="str">
        <f>IF(Table1[[#This Row],[SNP&amp;SEQ SAMPLE ID]]="","",IF('Sample information'!$B$21="","",'Sample information'!$B$21))</f>
        <v>danio rerio (zebrafish)</v>
      </c>
      <c r="R44" s="10"/>
      <c r="S44" s="32"/>
      <c r="T44" s="55"/>
      <c r="U44" s="25"/>
      <c r="W44" s="30"/>
      <c r="Y44" s="91"/>
      <c r="Z44" s="32"/>
      <c r="AA44" s="28"/>
      <c r="AB44" s="55"/>
      <c r="AC44" s="28" t="str">
        <f>IF(Table1[[#This Row],[DATE SAMPLE DELIVERY]]="","",(CONCATENATE(20,LEFT(Table1[[#This Row],[DATE SAMPLE DELIVERY]],2),"-",(MID(Table1[[#This Row],[DATE SAMPLE DELIVERY]],3,2)),"-",(RIGHT(Table1[[#This Row],[DATE SAMPLE DELIVERY]],2)))))</f>
        <v/>
      </c>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row>
    <row r="45" spans="1:54" s="4" customFormat="1" x14ac:dyDescent="0.2">
      <c r="A45" s="112" t="str">
        <f>IF(D45="","",CONCATENATE('Sample information'!B$16," #1"," ",Table1[[#This Row],[DATE SAMPLE DELIVERY]]))</f>
        <v xml:space="preserve">TC2486 #1 </v>
      </c>
      <c r="B45" s="112" t="str">
        <f>IF(Table1[[#This Row],[LIBRARY ID]]="","",CONCATENATE('Sample information'!B$16,"-",Table1[[#This Row],[LIBRARY ID]]))</f>
        <v>TC2486-TC2486-1035</v>
      </c>
      <c r="C45" s="228" t="s">
        <v>141</v>
      </c>
      <c r="D45" s="228" t="s">
        <v>1781</v>
      </c>
      <c r="E45" s="99" t="s">
        <v>27</v>
      </c>
      <c r="F45" s="113" t="s">
        <v>1711</v>
      </c>
      <c r="G45" s="113">
        <v>14.80654</v>
      </c>
      <c r="H45" s="113">
        <v>50</v>
      </c>
      <c r="I45" s="113" t="s">
        <v>272</v>
      </c>
      <c r="J45" s="228">
        <v>101</v>
      </c>
      <c r="K45" s="98"/>
      <c r="L45" s="112" t="str">
        <f>IF((I45=Index!C$2),VLOOKUP(J45,Index!B$3:S$228,2),IF((I45=Index!D$2),VLOOKUP(J45,Index!B$3:S$228,3),IF((I45=Index!E$2),VLOOKUP(J45,Index!B$3:S$228,4),IF((I45=Index!F$2),VLOOKUP(J45,Index!B$3:S$228,5),IF((I45=Index!G$2),VLOOKUP(J45,Index!B$3:S$228,6),IF((I45=Index!H$2),VLOOKUP(J45,Index!B$3:S$228,7),IF((I45=Index!I$2),VLOOKUP(J45,Index!B$3:S$228,8),IF((I45=Index!J$2),VLOOKUP(J45,Index!B$3:S$228,9),IF((I45=Index!K$2),VLOOKUP(J45,Index!B$3:S$228,10),IF((I45=Index!L$2),VLOOKUP(J45,Index!B$3:S$228,11),IF((I45=Index!M$2),VLOOKUP(J45,Index!B$3:S$228,12),IF((I45=Index!N$2),VLOOKUP(J45,Index!B$3:S$228,13),IF((I45=Index!O$2),VLOOKUP(J45,Index!B$3:S$228,14),IF((I45=Index!P$2),VLOOKUP(J45,Index!B$3:S$228,15),IF((I45=Index!Q$2),VLOOKUP(J45,Index!B$3:S$228,16),IF((I45=Index!R$2),VLOOKUP(J45,Index!B$3:S$228,17),IF((I45=Index!S$2),VLOOKUP(J45,Index!B$3:S$228,18),IF((I45=""),CONCATENATE("Custom (",K45,")"),IF((I45="No index"),CONCATENATE("Custom (",Index!T37,")"),"")))))))))))))))))))</f>
        <v>N705-N517 (GGACTCCT-GCGTAAGA)</v>
      </c>
      <c r="M45" s="32" t="s">
        <v>5</v>
      </c>
      <c r="N45" s="10" t="s">
        <v>61</v>
      </c>
      <c r="O45" s="136">
        <f>IF(Table1[[#This Row],[VOLUME]]="","",Table1[[#This Row],[VOLUME]])</f>
        <v>50</v>
      </c>
      <c r="P45" s="110" t="str">
        <f>IF(Table1[[#This Row],[SNP&amp;SEQ SAMPLE ID]]="","",CONCATENATE('Sample information'!$B$16,"_PL1_org_",Table1[[#This Row],[DATE SAMPLE DELIVERY]]))</f>
        <v>TC2486_PL1_org_</v>
      </c>
      <c r="Q45" s="32" t="str">
        <f>IF(Table1[[#This Row],[SNP&amp;SEQ SAMPLE ID]]="","",IF('Sample information'!$B$21="","",'Sample information'!$B$21))</f>
        <v>danio rerio (zebrafish)</v>
      </c>
      <c r="R45" s="10"/>
      <c r="S45" s="32"/>
      <c r="T45" s="55"/>
      <c r="U45" s="25"/>
      <c r="W45" s="30"/>
      <c r="Y45" s="91"/>
      <c r="Z45" s="32"/>
      <c r="AA45" s="28"/>
      <c r="AB45" s="55"/>
      <c r="AC45" s="28" t="str">
        <f>IF(Table1[[#This Row],[DATE SAMPLE DELIVERY]]="","",(CONCATENATE(20,LEFT(Table1[[#This Row],[DATE SAMPLE DELIVERY]],2),"-",(MID(Table1[[#This Row],[DATE SAMPLE DELIVERY]],3,2)),"-",(RIGHT(Table1[[#This Row],[DATE SAMPLE DELIVERY]],2)))))</f>
        <v/>
      </c>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row>
    <row r="46" spans="1:54" s="4" customFormat="1" x14ac:dyDescent="0.2">
      <c r="A46" s="112" t="str">
        <f>IF(D46="","",CONCATENATE('Sample information'!B$16," #1"," ",Table1[[#This Row],[DATE SAMPLE DELIVERY]]))</f>
        <v xml:space="preserve">TC2486 #1 </v>
      </c>
      <c r="B46" s="112" t="str">
        <f>IF(Table1[[#This Row],[LIBRARY ID]]="","",CONCATENATE('Sample information'!B$16,"-",Table1[[#This Row],[LIBRARY ID]]))</f>
        <v>TC2486-TC2486-1036</v>
      </c>
      <c r="C46" s="228" t="s">
        <v>141</v>
      </c>
      <c r="D46" s="228" t="s">
        <v>1782</v>
      </c>
      <c r="E46" s="99" t="s">
        <v>27</v>
      </c>
      <c r="F46" s="113" t="s">
        <v>1711</v>
      </c>
      <c r="G46" s="113">
        <v>14.80654</v>
      </c>
      <c r="H46" s="113">
        <v>50</v>
      </c>
      <c r="I46" s="113" t="s">
        <v>272</v>
      </c>
      <c r="J46" s="228">
        <v>42</v>
      </c>
      <c r="K46" s="98"/>
      <c r="L46" s="112" t="str">
        <f>IF((I46=Index!C$2),VLOOKUP(J46,Index!B$3:S$228,2),IF((I46=Index!D$2),VLOOKUP(J46,Index!B$3:S$228,3),IF((I46=Index!E$2),VLOOKUP(J46,Index!B$3:S$228,4),IF((I46=Index!F$2),VLOOKUP(J46,Index!B$3:S$228,5),IF((I46=Index!G$2),VLOOKUP(J46,Index!B$3:S$228,6),IF((I46=Index!H$2),VLOOKUP(J46,Index!B$3:S$228,7),IF((I46=Index!I$2),VLOOKUP(J46,Index!B$3:S$228,8),IF((I46=Index!J$2),VLOOKUP(J46,Index!B$3:S$228,9),IF((I46=Index!K$2),VLOOKUP(J46,Index!B$3:S$228,10),IF((I46=Index!L$2),VLOOKUP(J46,Index!B$3:S$228,11),IF((I46=Index!M$2),VLOOKUP(J46,Index!B$3:S$228,12),IF((I46=Index!N$2),VLOOKUP(J46,Index!B$3:S$228,13),IF((I46=Index!O$2),VLOOKUP(J46,Index!B$3:S$228,14),IF((I46=Index!P$2),VLOOKUP(J46,Index!B$3:S$228,15),IF((I46=Index!Q$2),VLOOKUP(J46,Index!B$3:S$228,16),IF((I46=Index!R$2),VLOOKUP(J46,Index!B$3:S$228,17),IF((I46=Index!S$2),VLOOKUP(J46,Index!B$3:S$228,18),IF((I46=""),CONCATENATE("Custom (",K46,")"),IF((I46="No index"),CONCATENATE("Custom (",Index!T38,")"),"")))))))))))))))))))</f>
        <v>N706-N502 (TAGGCATG-CTCTCTAT)</v>
      </c>
      <c r="M46" s="32" t="s">
        <v>5</v>
      </c>
      <c r="N46" s="10" t="s">
        <v>62</v>
      </c>
      <c r="O46" s="136">
        <f>IF(Table1[[#This Row],[VOLUME]]="","",Table1[[#This Row],[VOLUME]])</f>
        <v>50</v>
      </c>
      <c r="P46" s="110" t="str">
        <f>IF(Table1[[#This Row],[SNP&amp;SEQ SAMPLE ID]]="","",CONCATENATE('Sample information'!$B$16,"_PL1_org_",Table1[[#This Row],[DATE SAMPLE DELIVERY]]))</f>
        <v>TC2486_PL1_org_</v>
      </c>
      <c r="Q46" s="32" t="str">
        <f>IF(Table1[[#This Row],[SNP&amp;SEQ SAMPLE ID]]="","",IF('Sample information'!$B$21="","",'Sample information'!$B$21))</f>
        <v>danio rerio (zebrafish)</v>
      </c>
      <c r="R46" s="10"/>
      <c r="S46" s="32"/>
      <c r="T46" s="55"/>
      <c r="U46" s="25"/>
      <c r="W46" s="30"/>
      <c r="Y46" s="91"/>
      <c r="Z46" s="32"/>
      <c r="AA46" s="28"/>
      <c r="AB46" s="55"/>
      <c r="AC46" s="28" t="str">
        <f>IF(Table1[[#This Row],[DATE SAMPLE DELIVERY]]="","",(CONCATENATE(20,LEFT(Table1[[#This Row],[DATE SAMPLE DELIVERY]],2),"-",(MID(Table1[[#This Row],[DATE SAMPLE DELIVERY]],3,2)),"-",(RIGHT(Table1[[#This Row],[DATE SAMPLE DELIVERY]],2)))))</f>
        <v/>
      </c>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row>
    <row r="47" spans="1:54" s="4" customFormat="1" x14ac:dyDescent="0.2">
      <c r="A47" s="112" t="str">
        <f>IF(D47="","",CONCATENATE('Sample information'!B$16," #1"," ",Table1[[#This Row],[DATE SAMPLE DELIVERY]]))</f>
        <v xml:space="preserve">TC2486 #1 </v>
      </c>
      <c r="B47" s="112" t="str">
        <f>IF(Table1[[#This Row],[LIBRARY ID]]="","",CONCATENATE('Sample information'!B$16,"-",Table1[[#This Row],[LIBRARY ID]]))</f>
        <v>TC2486-TC2486-1037</v>
      </c>
      <c r="C47" s="228" t="s">
        <v>141</v>
      </c>
      <c r="D47" s="228" t="s">
        <v>1783</v>
      </c>
      <c r="E47" s="99" t="s">
        <v>27</v>
      </c>
      <c r="F47" s="113" t="s">
        <v>1711</v>
      </c>
      <c r="G47" s="113">
        <v>14.80654</v>
      </c>
      <c r="H47" s="113">
        <v>50</v>
      </c>
      <c r="I47" s="113" t="s">
        <v>272</v>
      </c>
      <c r="J47" s="228">
        <v>43</v>
      </c>
      <c r="K47" s="98"/>
      <c r="L47" s="112" t="str">
        <f>IF((I47=Index!C$2),VLOOKUP(J47,Index!B$3:S$228,2),IF((I47=Index!D$2),VLOOKUP(J47,Index!B$3:S$228,3),IF((I47=Index!E$2),VLOOKUP(J47,Index!B$3:S$228,4),IF((I47=Index!F$2),VLOOKUP(J47,Index!B$3:S$228,5),IF((I47=Index!G$2),VLOOKUP(J47,Index!B$3:S$228,6),IF((I47=Index!H$2),VLOOKUP(J47,Index!B$3:S$228,7),IF((I47=Index!I$2),VLOOKUP(J47,Index!B$3:S$228,8),IF((I47=Index!J$2),VLOOKUP(J47,Index!B$3:S$228,9),IF((I47=Index!K$2),VLOOKUP(J47,Index!B$3:S$228,10),IF((I47=Index!L$2),VLOOKUP(J47,Index!B$3:S$228,11),IF((I47=Index!M$2),VLOOKUP(J47,Index!B$3:S$228,12),IF((I47=Index!N$2),VLOOKUP(J47,Index!B$3:S$228,13),IF((I47=Index!O$2),VLOOKUP(J47,Index!B$3:S$228,14),IF((I47=Index!P$2),VLOOKUP(J47,Index!B$3:S$228,15),IF((I47=Index!Q$2),VLOOKUP(J47,Index!B$3:S$228,16),IF((I47=Index!R$2),VLOOKUP(J47,Index!B$3:S$228,17),IF((I47=Index!S$2),VLOOKUP(J47,Index!B$3:S$228,18),IF((I47=""),CONCATENATE("Custom (",K47,")"),IF((I47="No index"),CONCATENATE("Custom (",Index!T39,")"),"")))))))))))))))))))</f>
        <v>N706-N503 (TAGGCATG-TATCCTCT)</v>
      </c>
      <c r="M47" s="32" t="s">
        <v>5</v>
      </c>
      <c r="N47" s="10" t="s">
        <v>63</v>
      </c>
      <c r="O47" s="136">
        <f>IF(Table1[[#This Row],[VOLUME]]="","",Table1[[#This Row],[VOLUME]])</f>
        <v>50</v>
      </c>
      <c r="P47" s="110" t="str">
        <f>IF(Table1[[#This Row],[SNP&amp;SEQ SAMPLE ID]]="","",CONCATENATE('Sample information'!$B$16,"_PL1_org_",Table1[[#This Row],[DATE SAMPLE DELIVERY]]))</f>
        <v>TC2486_PL1_org_</v>
      </c>
      <c r="Q47" s="32" t="str">
        <f>IF(Table1[[#This Row],[SNP&amp;SEQ SAMPLE ID]]="","",IF('Sample information'!$B$21="","",'Sample information'!$B$21))</f>
        <v>danio rerio (zebrafish)</v>
      </c>
      <c r="R47" s="10"/>
      <c r="S47" s="32"/>
      <c r="T47" s="55"/>
      <c r="U47" s="25"/>
      <c r="W47" s="30"/>
      <c r="Y47" s="91"/>
      <c r="Z47" s="32"/>
      <c r="AA47" s="28"/>
      <c r="AB47" s="55"/>
      <c r="AC47" s="28" t="str">
        <f>IF(Table1[[#This Row],[DATE SAMPLE DELIVERY]]="","",(CONCATENATE(20,LEFT(Table1[[#This Row],[DATE SAMPLE DELIVERY]],2),"-",(MID(Table1[[#This Row],[DATE SAMPLE DELIVERY]],3,2)),"-",(RIGHT(Table1[[#This Row],[DATE SAMPLE DELIVERY]],2)))))</f>
        <v/>
      </c>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row>
    <row r="48" spans="1:54" s="4" customFormat="1" x14ac:dyDescent="0.2">
      <c r="A48" s="112" t="str">
        <f>IF(D48="","",CONCATENATE('Sample information'!B$16," #1"," ",Table1[[#This Row],[DATE SAMPLE DELIVERY]]))</f>
        <v xml:space="preserve">TC2486 #1 </v>
      </c>
      <c r="B48" s="112" t="str">
        <f>IF(Table1[[#This Row],[LIBRARY ID]]="","",CONCATENATE('Sample information'!B$16,"-",Table1[[#This Row],[LIBRARY ID]]))</f>
        <v>TC2486-TC2486-1038</v>
      </c>
      <c r="C48" s="228" t="s">
        <v>141</v>
      </c>
      <c r="D48" s="228" t="s">
        <v>1784</v>
      </c>
      <c r="E48" s="99" t="s">
        <v>27</v>
      </c>
      <c r="F48" s="113" t="s">
        <v>1711</v>
      </c>
      <c r="G48" s="113">
        <v>14.80654</v>
      </c>
      <c r="H48" s="113">
        <v>50</v>
      </c>
      <c r="I48" s="113" t="s">
        <v>272</v>
      </c>
      <c r="J48" s="228">
        <v>45</v>
      </c>
      <c r="K48" s="98"/>
      <c r="L48" s="112" t="str">
        <f>IF((I48=Index!C$2),VLOOKUP(J48,Index!B$3:S$228,2),IF((I48=Index!D$2),VLOOKUP(J48,Index!B$3:S$228,3),IF((I48=Index!E$2),VLOOKUP(J48,Index!B$3:S$228,4),IF((I48=Index!F$2),VLOOKUP(J48,Index!B$3:S$228,5),IF((I48=Index!G$2),VLOOKUP(J48,Index!B$3:S$228,6),IF((I48=Index!H$2),VLOOKUP(J48,Index!B$3:S$228,7),IF((I48=Index!I$2),VLOOKUP(J48,Index!B$3:S$228,8),IF((I48=Index!J$2),VLOOKUP(J48,Index!B$3:S$228,9),IF((I48=Index!K$2),VLOOKUP(J48,Index!B$3:S$228,10),IF((I48=Index!L$2),VLOOKUP(J48,Index!B$3:S$228,11),IF((I48=Index!M$2),VLOOKUP(J48,Index!B$3:S$228,12),IF((I48=Index!N$2),VLOOKUP(J48,Index!B$3:S$228,13),IF((I48=Index!O$2),VLOOKUP(J48,Index!B$3:S$228,14),IF((I48=Index!P$2),VLOOKUP(J48,Index!B$3:S$228,15),IF((I48=Index!Q$2),VLOOKUP(J48,Index!B$3:S$228,16),IF((I48=Index!R$2),VLOOKUP(J48,Index!B$3:S$228,17),IF((I48=Index!S$2),VLOOKUP(J48,Index!B$3:S$228,18),IF((I48=""),CONCATENATE("Custom (",K48,")"),IF((I48="No index"),CONCATENATE("Custom (",Index!T40,")"),"")))))))))))))))))))</f>
        <v>N706-N505 (TAGGCATG-GTAAGGAG)</v>
      </c>
      <c r="M48" s="32" t="s">
        <v>5</v>
      </c>
      <c r="N48" s="10" t="s">
        <v>64</v>
      </c>
      <c r="O48" s="136">
        <f>IF(Table1[[#This Row],[VOLUME]]="","",Table1[[#This Row],[VOLUME]])</f>
        <v>50</v>
      </c>
      <c r="P48" s="110" t="str">
        <f>IF(Table1[[#This Row],[SNP&amp;SEQ SAMPLE ID]]="","",CONCATENATE('Sample information'!$B$16,"_PL1_org_",Table1[[#This Row],[DATE SAMPLE DELIVERY]]))</f>
        <v>TC2486_PL1_org_</v>
      </c>
      <c r="Q48" s="32" t="str">
        <f>IF(Table1[[#This Row],[SNP&amp;SEQ SAMPLE ID]]="","",IF('Sample information'!$B$21="","",'Sample information'!$B$21))</f>
        <v>danio rerio (zebrafish)</v>
      </c>
      <c r="R48" s="10"/>
      <c r="S48" s="32"/>
      <c r="T48" s="55"/>
      <c r="U48" s="25"/>
      <c r="W48" s="30"/>
      <c r="Y48" s="91"/>
      <c r="Z48" s="32"/>
      <c r="AA48" s="28"/>
      <c r="AB48" s="55"/>
      <c r="AC48" s="28" t="str">
        <f>IF(Table1[[#This Row],[DATE SAMPLE DELIVERY]]="","",(CONCATENATE(20,LEFT(Table1[[#This Row],[DATE SAMPLE DELIVERY]],2),"-",(MID(Table1[[#This Row],[DATE SAMPLE DELIVERY]],3,2)),"-",(RIGHT(Table1[[#This Row],[DATE SAMPLE DELIVERY]],2)))))</f>
        <v/>
      </c>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row>
    <row r="49" spans="1:54" s="4" customFormat="1" x14ac:dyDescent="0.2">
      <c r="A49" s="112" t="str">
        <f>IF(D49="","",CONCATENATE('Sample information'!B$16," #1"," ",Table1[[#This Row],[DATE SAMPLE DELIVERY]]))</f>
        <v xml:space="preserve">TC2486 #1 </v>
      </c>
      <c r="B49" s="112" t="str">
        <f>IF(Table1[[#This Row],[LIBRARY ID]]="","",CONCATENATE('Sample information'!B$16,"-",Table1[[#This Row],[LIBRARY ID]]))</f>
        <v>TC2486-TC2486-1039</v>
      </c>
      <c r="C49" s="228" t="s">
        <v>141</v>
      </c>
      <c r="D49" s="228" t="s">
        <v>1785</v>
      </c>
      <c r="E49" s="99" t="s">
        <v>27</v>
      </c>
      <c r="F49" s="113" t="s">
        <v>1711</v>
      </c>
      <c r="G49" s="113">
        <v>14.80654</v>
      </c>
      <c r="H49" s="113">
        <v>50</v>
      </c>
      <c r="I49" s="113" t="s">
        <v>272</v>
      </c>
      <c r="J49" s="228">
        <v>46</v>
      </c>
      <c r="K49" s="98"/>
      <c r="L49" s="112" t="str">
        <f>IF((I49=Index!C$2),VLOOKUP(J49,Index!B$3:S$228,2),IF((I49=Index!D$2),VLOOKUP(J49,Index!B$3:S$228,3),IF((I49=Index!E$2),VLOOKUP(J49,Index!B$3:S$228,4),IF((I49=Index!F$2),VLOOKUP(J49,Index!B$3:S$228,5),IF((I49=Index!G$2),VLOOKUP(J49,Index!B$3:S$228,6),IF((I49=Index!H$2),VLOOKUP(J49,Index!B$3:S$228,7),IF((I49=Index!I$2),VLOOKUP(J49,Index!B$3:S$228,8),IF((I49=Index!J$2),VLOOKUP(J49,Index!B$3:S$228,9),IF((I49=Index!K$2),VLOOKUP(J49,Index!B$3:S$228,10),IF((I49=Index!L$2),VLOOKUP(J49,Index!B$3:S$228,11),IF((I49=Index!M$2),VLOOKUP(J49,Index!B$3:S$228,12),IF((I49=Index!N$2),VLOOKUP(J49,Index!B$3:S$228,13),IF((I49=Index!O$2),VLOOKUP(J49,Index!B$3:S$228,14),IF((I49=Index!P$2),VLOOKUP(J49,Index!B$3:S$228,15),IF((I49=Index!Q$2),VLOOKUP(J49,Index!B$3:S$228,16),IF((I49=Index!R$2),VLOOKUP(J49,Index!B$3:S$228,17),IF((I49=Index!S$2),VLOOKUP(J49,Index!B$3:S$228,18),IF((I49=""),CONCATENATE("Custom (",K49,")"),IF((I49="No index"),CONCATENATE("Custom (",Index!T41,")"),"")))))))))))))))))))</f>
        <v>N706-N506 (TAGGCATG-ACTGCATA)</v>
      </c>
      <c r="M49" s="32" t="s">
        <v>5</v>
      </c>
      <c r="N49" s="10" t="s">
        <v>65</v>
      </c>
      <c r="O49" s="136">
        <f>IF(Table1[[#This Row],[VOLUME]]="","",Table1[[#This Row],[VOLUME]])</f>
        <v>50</v>
      </c>
      <c r="P49" s="110" t="str">
        <f>IF(Table1[[#This Row],[SNP&amp;SEQ SAMPLE ID]]="","",CONCATENATE('Sample information'!$B$16,"_PL1_org_",Table1[[#This Row],[DATE SAMPLE DELIVERY]]))</f>
        <v>TC2486_PL1_org_</v>
      </c>
      <c r="Q49" s="32" t="str">
        <f>IF(Table1[[#This Row],[SNP&amp;SEQ SAMPLE ID]]="","",IF('Sample information'!$B$21="","",'Sample information'!$B$21))</f>
        <v>danio rerio (zebrafish)</v>
      </c>
      <c r="R49" s="10"/>
      <c r="S49" s="32"/>
      <c r="T49" s="55"/>
      <c r="U49" s="25"/>
      <c r="W49" s="30"/>
      <c r="Y49" s="91"/>
      <c r="Z49" s="32"/>
      <c r="AA49" s="28"/>
      <c r="AB49" s="55"/>
      <c r="AC49" s="28" t="str">
        <f>IF(Table1[[#This Row],[DATE SAMPLE DELIVERY]]="","",(CONCATENATE(20,LEFT(Table1[[#This Row],[DATE SAMPLE DELIVERY]],2),"-",(MID(Table1[[#This Row],[DATE SAMPLE DELIVERY]],3,2)),"-",(RIGHT(Table1[[#This Row],[DATE SAMPLE DELIVERY]],2)))))</f>
        <v/>
      </c>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row>
    <row r="50" spans="1:54" s="4" customFormat="1" x14ac:dyDescent="0.2">
      <c r="A50" s="112" t="str">
        <f>IF(D50="","",CONCATENATE('Sample information'!B$16," #1"," ",Table1[[#This Row],[DATE SAMPLE DELIVERY]]))</f>
        <v xml:space="preserve">TC2486 #1 </v>
      </c>
      <c r="B50" s="112" t="str">
        <f>IF(Table1[[#This Row],[LIBRARY ID]]="","",CONCATENATE('Sample information'!B$16,"-",Table1[[#This Row],[LIBRARY ID]]))</f>
        <v>TC2486-TC2486-1040</v>
      </c>
      <c r="C50" s="228" t="s">
        <v>141</v>
      </c>
      <c r="D50" s="228" t="s">
        <v>1786</v>
      </c>
      <c r="E50" s="99" t="s">
        <v>27</v>
      </c>
      <c r="F50" s="113" t="s">
        <v>1711</v>
      </c>
      <c r="G50" s="113">
        <v>14.80654</v>
      </c>
      <c r="H50" s="113">
        <v>50</v>
      </c>
      <c r="I50" s="113" t="s">
        <v>272</v>
      </c>
      <c r="J50" s="228">
        <v>47</v>
      </c>
      <c r="K50" s="98"/>
      <c r="L50" s="112" t="str">
        <f>IF((I50=Index!C$2),VLOOKUP(J50,Index!B$3:S$228,2),IF((I50=Index!D$2),VLOOKUP(J50,Index!B$3:S$228,3),IF((I50=Index!E$2),VLOOKUP(J50,Index!B$3:S$228,4),IF((I50=Index!F$2),VLOOKUP(J50,Index!B$3:S$228,5),IF((I50=Index!G$2),VLOOKUP(J50,Index!B$3:S$228,6),IF((I50=Index!H$2),VLOOKUP(J50,Index!B$3:S$228,7),IF((I50=Index!I$2),VLOOKUP(J50,Index!B$3:S$228,8),IF((I50=Index!J$2),VLOOKUP(J50,Index!B$3:S$228,9),IF((I50=Index!K$2),VLOOKUP(J50,Index!B$3:S$228,10),IF((I50=Index!L$2),VLOOKUP(J50,Index!B$3:S$228,11),IF((I50=Index!M$2),VLOOKUP(J50,Index!B$3:S$228,12),IF((I50=Index!N$2),VLOOKUP(J50,Index!B$3:S$228,13),IF((I50=Index!O$2),VLOOKUP(J50,Index!B$3:S$228,14),IF((I50=Index!P$2),VLOOKUP(J50,Index!B$3:S$228,15),IF((I50=Index!Q$2),VLOOKUP(J50,Index!B$3:S$228,16),IF((I50=Index!R$2),VLOOKUP(J50,Index!B$3:S$228,17),IF((I50=Index!S$2),VLOOKUP(J50,Index!B$3:S$228,18),IF((I50=""),CONCATENATE("Custom (",K50,")"),IF((I50="No index"),CONCATENATE("Custom (",Index!T42,")"),"")))))))))))))))))))</f>
        <v>N706-N507 (TAGGCATG-AAGGAGTA)</v>
      </c>
      <c r="M50" s="32" t="s">
        <v>5</v>
      </c>
      <c r="N50" s="10" t="s">
        <v>66</v>
      </c>
      <c r="O50" s="136">
        <f>IF(Table1[[#This Row],[VOLUME]]="","",Table1[[#This Row],[VOLUME]])</f>
        <v>50</v>
      </c>
      <c r="P50" s="110" t="str">
        <f>IF(Table1[[#This Row],[SNP&amp;SEQ SAMPLE ID]]="","",CONCATENATE('Sample information'!$B$16,"_PL1_org_",Table1[[#This Row],[DATE SAMPLE DELIVERY]]))</f>
        <v>TC2486_PL1_org_</v>
      </c>
      <c r="Q50" s="32" t="str">
        <f>IF(Table1[[#This Row],[SNP&amp;SEQ SAMPLE ID]]="","",IF('Sample information'!$B$21="","",'Sample information'!$B$21))</f>
        <v>danio rerio (zebrafish)</v>
      </c>
      <c r="R50" s="10"/>
      <c r="S50" s="32"/>
      <c r="T50" s="55"/>
      <c r="U50" s="25"/>
      <c r="W50" s="30"/>
      <c r="Y50" s="91"/>
      <c r="Z50" s="32"/>
      <c r="AA50" s="28"/>
      <c r="AB50" s="55"/>
      <c r="AC50" s="28" t="str">
        <f>IF(Table1[[#This Row],[DATE SAMPLE DELIVERY]]="","",(CONCATENATE(20,LEFT(Table1[[#This Row],[DATE SAMPLE DELIVERY]],2),"-",(MID(Table1[[#This Row],[DATE SAMPLE DELIVERY]],3,2)),"-",(RIGHT(Table1[[#This Row],[DATE SAMPLE DELIVERY]],2)))))</f>
        <v/>
      </c>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row>
    <row r="51" spans="1:54" s="4" customFormat="1" x14ac:dyDescent="0.2">
      <c r="A51" s="112" t="str">
        <f>IF(D51="","",CONCATENATE('Sample information'!B$16," #1"," ",Table1[[#This Row],[DATE SAMPLE DELIVERY]]))</f>
        <v xml:space="preserve">TC2486 #1 </v>
      </c>
      <c r="B51" s="112" t="str">
        <f>IF(Table1[[#This Row],[LIBRARY ID]]="","",CONCATENATE('Sample information'!B$16,"-",Table1[[#This Row],[LIBRARY ID]]))</f>
        <v>TC2486-TC2486-1041</v>
      </c>
      <c r="C51" s="228" t="s">
        <v>141</v>
      </c>
      <c r="D51" s="228" t="s">
        <v>1787</v>
      </c>
      <c r="E51" s="99" t="s">
        <v>27</v>
      </c>
      <c r="F51" s="113" t="s">
        <v>1711</v>
      </c>
      <c r="G51" s="113">
        <v>14.80654</v>
      </c>
      <c r="H51" s="113">
        <v>50</v>
      </c>
      <c r="I51" s="113" t="s">
        <v>272</v>
      </c>
      <c r="J51" s="228">
        <v>48</v>
      </c>
      <c r="K51" s="98"/>
      <c r="L51" s="112" t="str">
        <f>IF((I51=Index!C$2),VLOOKUP(J51,Index!B$3:S$228,2),IF((I51=Index!D$2),VLOOKUP(J51,Index!B$3:S$228,3),IF((I51=Index!E$2),VLOOKUP(J51,Index!B$3:S$228,4),IF((I51=Index!F$2),VLOOKUP(J51,Index!B$3:S$228,5),IF((I51=Index!G$2),VLOOKUP(J51,Index!B$3:S$228,6),IF((I51=Index!H$2),VLOOKUP(J51,Index!B$3:S$228,7),IF((I51=Index!I$2),VLOOKUP(J51,Index!B$3:S$228,8),IF((I51=Index!J$2),VLOOKUP(J51,Index!B$3:S$228,9),IF((I51=Index!K$2),VLOOKUP(J51,Index!B$3:S$228,10),IF((I51=Index!L$2),VLOOKUP(J51,Index!B$3:S$228,11),IF((I51=Index!M$2),VLOOKUP(J51,Index!B$3:S$228,12),IF((I51=Index!N$2),VLOOKUP(J51,Index!B$3:S$228,13),IF((I51=Index!O$2),VLOOKUP(J51,Index!B$3:S$228,14),IF((I51=Index!P$2),VLOOKUP(J51,Index!B$3:S$228,15),IF((I51=Index!Q$2),VLOOKUP(J51,Index!B$3:S$228,16),IF((I51=Index!R$2),VLOOKUP(J51,Index!B$3:S$228,17),IF((I51=Index!S$2),VLOOKUP(J51,Index!B$3:S$228,18),IF((I51=""),CONCATENATE("Custom (",K51,")"),IF((I51="No index"),CONCATENATE("Custom (",Index!T43,")"),"")))))))))))))))))))</f>
        <v>N706-N508 (TAGGCATG-CTAAGCCT)</v>
      </c>
      <c r="M51" s="32" t="s">
        <v>5</v>
      </c>
      <c r="N51" s="10" t="s">
        <v>67</v>
      </c>
      <c r="O51" s="136">
        <f>IF(Table1[[#This Row],[VOLUME]]="","",Table1[[#This Row],[VOLUME]])</f>
        <v>50</v>
      </c>
      <c r="P51" s="110" t="str">
        <f>IF(Table1[[#This Row],[SNP&amp;SEQ SAMPLE ID]]="","",CONCATENATE('Sample information'!$B$16,"_PL1_org_",Table1[[#This Row],[DATE SAMPLE DELIVERY]]))</f>
        <v>TC2486_PL1_org_</v>
      </c>
      <c r="Q51" s="32" t="str">
        <f>IF(Table1[[#This Row],[SNP&amp;SEQ SAMPLE ID]]="","",IF('Sample information'!$B$21="","",'Sample information'!$B$21))</f>
        <v>danio rerio (zebrafish)</v>
      </c>
      <c r="R51" s="10"/>
      <c r="S51" s="32"/>
      <c r="T51" s="55"/>
      <c r="U51" s="25"/>
      <c r="W51" s="30"/>
      <c r="Y51" s="91"/>
      <c r="Z51" s="32"/>
      <c r="AA51" s="28"/>
      <c r="AB51" s="55"/>
      <c r="AC51" s="28" t="str">
        <f>IF(Table1[[#This Row],[DATE SAMPLE DELIVERY]]="","",(CONCATENATE(20,LEFT(Table1[[#This Row],[DATE SAMPLE DELIVERY]],2),"-",(MID(Table1[[#This Row],[DATE SAMPLE DELIVERY]],3,2)),"-",(RIGHT(Table1[[#This Row],[DATE SAMPLE DELIVERY]],2)))))</f>
        <v/>
      </c>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row>
    <row r="52" spans="1:54" s="4" customFormat="1" x14ac:dyDescent="0.2">
      <c r="A52" s="112" t="str">
        <f>IF(D52="","",CONCATENATE('Sample information'!B$16," #1"," ",Table1[[#This Row],[DATE SAMPLE DELIVERY]]))</f>
        <v xml:space="preserve">TC2486 #1 </v>
      </c>
      <c r="B52" s="112" t="str">
        <f>IF(Table1[[#This Row],[LIBRARY ID]]="","",CONCATENATE('Sample information'!B$16,"-",Table1[[#This Row],[LIBRARY ID]]))</f>
        <v>TC2486-TC2486-1042</v>
      </c>
      <c r="C52" s="228" t="s">
        <v>141</v>
      </c>
      <c r="D52" s="228" t="s">
        <v>1788</v>
      </c>
      <c r="E52" s="99" t="s">
        <v>27</v>
      </c>
      <c r="F52" s="113" t="s">
        <v>1711</v>
      </c>
      <c r="G52" s="113">
        <v>14.80654</v>
      </c>
      <c r="H52" s="113">
        <v>50</v>
      </c>
      <c r="I52" s="113" t="s">
        <v>272</v>
      </c>
      <c r="J52" s="228">
        <v>102</v>
      </c>
      <c r="K52" s="98"/>
      <c r="L52" s="112" t="str">
        <f>IF((I52=Index!C$2),VLOOKUP(J52,Index!B$3:S$228,2),IF((I52=Index!D$2),VLOOKUP(J52,Index!B$3:S$228,3),IF((I52=Index!E$2),VLOOKUP(J52,Index!B$3:S$228,4),IF((I52=Index!F$2),VLOOKUP(J52,Index!B$3:S$228,5),IF((I52=Index!G$2),VLOOKUP(J52,Index!B$3:S$228,6),IF((I52=Index!H$2),VLOOKUP(J52,Index!B$3:S$228,7),IF((I52=Index!I$2),VLOOKUP(J52,Index!B$3:S$228,8),IF((I52=Index!J$2),VLOOKUP(J52,Index!B$3:S$228,9),IF((I52=Index!K$2),VLOOKUP(J52,Index!B$3:S$228,10),IF((I52=Index!L$2),VLOOKUP(J52,Index!B$3:S$228,11),IF((I52=Index!M$2),VLOOKUP(J52,Index!B$3:S$228,12),IF((I52=Index!N$2),VLOOKUP(J52,Index!B$3:S$228,13),IF((I52=Index!O$2),VLOOKUP(J52,Index!B$3:S$228,14),IF((I52=Index!P$2),VLOOKUP(J52,Index!B$3:S$228,15),IF((I52=Index!Q$2),VLOOKUP(J52,Index!B$3:S$228,16),IF((I52=Index!R$2),VLOOKUP(J52,Index!B$3:S$228,17),IF((I52=Index!S$2),VLOOKUP(J52,Index!B$3:S$228,18),IF((I52=""),CONCATENATE("Custom (",K52,")"),IF((I52="No index"),CONCATENATE("Custom (",Index!T44,")"),"")))))))))))))))))))</f>
        <v>N706-N517 (TAGGCATG-GCGTAAGA)</v>
      </c>
      <c r="M52" s="32" t="s">
        <v>5</v>
      </c>
      <c r="N52" s="10" t="s">
        <v>68</v>
      </c>
      <c r="O52" s="136">
        <f>IF(Table1[[#This Row],[VOLUME]]="","",Table1[[#This Row],[VOLUME]])</f>
        <v>50</v>
      </c>
      <c r="P52" s="110" t="str">
        <f>IF(Table1[[#This Row],[SNP&amp;SEQ SAMPLE ID]]="","",CONCATENATE('Sample information'!$B$16,"_PL1_org_",Table1[[#This Row],[DATE SAMPLE DELIVERY]]))</f>
        <v>TC2486_PL1_org_</v>
      </c>
      <c r="Q52" s="32" t="str">
        <f>IF(Table1[[#This Row],[SNP&amp;SEQ SAMPLE ID]]="","",IF('Sample information'!$B$21="","",'Sample information'!$B$21))</f>
        <v>danio rerio (zebrafish)</v>
      </c>
      <c r="R52" s="10"/>
      <c r="S52" s="32"/>
      <c r="T52" s="55"/>
      <c r="U52" s="25"/>
      <c r="W52" s="30"/>
      <c r="Y52" s="91"/>
      <c r="Z52" s="32"/>
      <c r="AA52" s="28"/>
      <c r="AB52" s="55"/>
      <c r="AC52" s="28" t="str">
        <f>IF(Table1[[#This Row],[DATE SAMPLE DELIVERY]]="","",(CONCATENATE(20,LEFT(Table1[[#This Row],[DATE SAMPLE DELIVERY]],2),"-",(MID(Table1[[#This Row],[DATE SAMPLE DELIVERY]],3,2)),"-",(RIGHT(Table1[[#This Row],[DATE SAMPLE DELIVERY]],2)))))</f>
        <v/>
      </c>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row>
    <row r="53" spans="1:54" s="4" customFormat="1" x14ac:dyDescent="0.2">
      <c r="A53" s="112" t="str">
        <f>IF(D53="","",CONCATENATE('Sample information'!B$16," #1"," ",Table1[[#This Row],[DATE SAMPLE DELIVERY]]))</f>
        <v xml:space="preserve">TC2486 #1 </v>
      </c>
      <c r="B53" s="112" t="str">
        <f>IF(Table1[[#This Row],[LIBRARY ID]]="","",CONCATENATE('Sample information'!B$16,"-",Table1[[#This Row],[LIBRARY ID]]))</f>
        <v>TC2486-TC2486-1043</v>
      </c>
      <c r="C53" s="228" t="s">
        <v>141</v>
      </c>
      <c r="D53" s="228" t="s">
        <v>1789</v>
      </c>
      <c r="E53" s="99" t="s">
        <v>27</v>
      </c>
      <c r="F53" s="113" t="s">
        <v>1711</v>
      </c>
      <c r="G53" s="113">
        <v>14.80654</v>
      </c>
      <c r="H53" s="113">
        <v>50</v>
      </c>
      <c r="I53" s="113" t="s">
        <v>272</v>
      </c>
      <c r="J53" s="228">
        <v>50</v>
      </c>
      <c r="K53" s="98"/>
      <c r="L53" s="112" t="str">
        <f>IF((I53=Index!C$2),VLOOKUP(J53,Index!B$3:S$228,2),IF((I53=Index!D$2),VLOOKUP(J53,Index!B$3:S$228,3),IF((I53=Index!E$2),VLOOKUP(J53,Index!B$3:S$228,4),IF((I53=Index!F$2),VLOOKUP(J53,Index!B$3:S$228,5),IF((I53=Index!G$2),VLOOKUP(J53,Index!B$3:S$228,6),IF((I53=Index!H$2),VLOOKUP(J53,Index!B$3:S$228,7),IF((I53=Index!I$2),VLOOKUP(J53,Index!B$3:S$228,8),IF((I53=Index!J$2),VLOOKUP(J53,Index!B$3:S$228,9),IF((I53=Index!K$2),VLOOKUP(J53,Index!B$3:S$228,10),IF((I53=Index!L$2),VLOOKUP(J53,Index!B$3:S$228,11),IF((I53=Index!M$2),VLOOKUP(J53,Index!B$3:S$228,12),IF((I53=Index!N$2),VLOOKUP(J53,Index!B$3:S$228,13),IF((I53=Index!O$2),VLOOKUP(J53,Index!B$3:S$228,14),IF((I53=Index!P$2),VLOOKUP(J53,Index!B$3:S$228,15),IF((I53=Index!Q$2),VLOOKUP(J53,Index!B$3:S$228,16),IF((I53=Index!R$2),VLOOKUP(J53,Index!B$3:S$228,17),IF((I53=Index!S$2),VLOOKUP(J53,Index!B$3:S$228,18),IF((I53=""),CONCATENATE("Custom (",K53,")"),IF((I53="No index"),CONCATENATE("Custom (",Index!T45,")"),"")))))))))))))))))))</f>
        <v>N707-N502 (CTCTCTAC-CTCTCTAT)</v>
      </c>
      <c r="M53" s="32" t="s">
        <v>5</v>
      </c>
      <c r="N53" s="10" t="s">
        <v>69</v>
      </c>
      <c r="O53" s="136">
        <f>IF(Table1[[#This Row],[VOLUME]]="","",Table1[[#This Row],[VOLUME]])</f>
        <v>50</v>
      </c>
      <c r="P53" s="110" t="str">
        <f>IF(Table1[[#This Row],[SNP&amp;SEQ SAMPLE ID]]="","",CONCATENATE('Sample information'!$B$16,"_PL1_org_",Table1[[#This Row],[DATE SAMPLE DELIVERY]]))</f>
        <v>TC2486_PL1_org_</v>
      </c>
      <c r="Q53" s="32" t="str">
        <f>IF(Table1[[#This Row],[SNP&amp;SEQ SAMPLE ID]]="","",IF('Sample information'!$B$21="","",'Sample information'!$B$21))</f>
        <v>danio rerio (zebrafish)</v>
      </c>
      <c r="R53" s="10"/>
      <c r="S53" s="32"/>
      <c r="T53" s="55"/>
      <c r="U53" s="25"/>
      <c r="W53" s="30"/>
      <c r="Y53" s="91"/>
      <c r="Z53" s="32"/>
      <c r="AA53" s="28"/>
      <c r="AB53" s="55"/>
      <c r="AC53" s="28" t="str">
        <f>IF(Table1[[#This Row],[DATE SAMPLE DELIVERY]]="","",(CONCATENATE(20,LEFT(Table1[[#This Row],[DATE SAMPLE DELIVERY]],2),"-",(MID(Table1[[#This Row],[DATE SAMPLE DELIVERY]],3,2)),"-",(RIGHT(Table1[[#This Row],[DATE SAMPLE DELIVERY]],2)))))</f>
        <v/>
      </c>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row>
    <row r="54" spans="1:54" s="4" customFormat="1" x14ac:dyDescent="0.2">
      <c r="A54" s="112" t="str">
        <f>IF(D54="","",CONCATENATE('Sample information'!B$16," #1"," ",Table1[[#This Row],[DATE SAMPLE DELIVERY]]))</f>
        <v xml:space="preserve">TC2486 #1 </v>
      </c>
      <c r="B54" s="112" t="str">
        <f>IF(Table1[[#This Row],[LIBRARY ID]]="","",CONCATENATE('Sample information'!B$16,"-",Table1[[#This Row],[LIBRARY ID]]))</f>
        <v>TC2486-TC2486-1044</v>
      </c>
      <c r="C54" s="228" t="s">
        <v>141</v>
      </c>
      <c r="D54" s="228" t="s">
        <v>1790</v>
      </c>
      <c r="E54" s="99" t="s">
        <v>27</v>
      </c>
      <c r="F54" s="113" t="s">
        <v>1711</v>
      </c>
      <c r="G54" s="113">
        <v>14.80654</v>
      </c>
      <c r="H54" s="113">
        <v>50</v>
      </c>
      <c r="I54" s="113" t="s">
        <v>272</v>
      </c>
      <c r="J54" s="228">
        <v>51</v>
      </c>
      <c r="K54" s="98"/>
      <c r="L54" s="112" t="str">
        <f>IF((I54=Index!C$2),VLOOKUP(J54,Index!B$3:S$228,2),IF((I54=Index!D$2),VLOOKUP(J54,Index!B$3:S$228,3),IF((I54=Index!E$2),VLOOKUP(J54,Index!B$3:S$228,4),IF((I54=Index!F$2),VLOOKUP(J54,Index!B$3:S$228,5),IF((I54=Index!G$2),VLOOKUP(J54,Index!B$3:S$228,6),IF((I54=Index!H$2),VLOOKUP(J54,Index!B$3:S$228,7),IF((I54=Index!I$2),VLOOKUP(J54,Index!B$3:S$228,8),IF((I54=Index!J$2),VLOOKUP(J54,Index!B$3:S$228,9),IF((I54=Index!K$2),VLOOKUP(J54,Index!B$3:S$228,10),IF((I54=Index!L$2),VLOOKUP(J54,Index!B$3:S$228,11),IF((I54=Index!M$2),VLOOKUP(J54,Index!B$3:S$228,12),IF((I54=Index!N$2),VLOOKUP(J54,Index!B$3:S$228,13),IF((I54=Index!O$2),VLOOKUP(J54,Index!B$3:S$228,14),IF((I54=Index!P$2),VLOOKUP(J54,Index!B$3:S$228,15),IF((I54=Index!Q$2),VLOOKUP(J54,Index!B$3:S$228,16),IF((I54=Index!R$2),VLOOKUP(J54,Index!B$3:S$228,17),IF((I54=Index!S$2),VLOOKUP(J54,Index!B$3:S$228,18),IF((I54=""),CONCATENATE("Custom (",K54,")"),IF((I54="No index"),CONCATENATE("Custom (",Index!T46,")"),"")))))))))))))))))))</f>
        <v>N707-N503 (CTCTCTAC-TATCCTCT)</v>
      </c>
      <c r="M54" s="32" t="s">
        <v>5</v>
      </c>
      <c r="N54" s="10" t="s">
        <v>70</v>
      </c>
      <c r="O54" s="136">
        <f>IF(Table1[[#This Row],[VOLUME]]="","",Table1[[#This Row],[VOLUME]])</f>
        <v>50</v>
      </c>
      <c r="P54" s="110" t="str">
        <f>IF(Table1[[#This Row],[SNP&amp;SEQ SAMPLE ID]]="","",CONCATENATE('Sample information'!$B$16,"_PL1_org_",Table1[[#This Row],[DATE SAMPLE DELIVERY]]))</f>
        <v>TC2486_PL1_org_</v>
      </c>
      <c r="Q54" s="32" t="str">
        <f>IF(Table1[[#This Row],[SNP&amp;SEQ SAMPLE ID]]="","",IF('Sample information'!$B$21="","",'Sample information'!$B$21))</f>
        <v>danio rerio (zebrafish)</v>
      </c>
      <c r="R54" s="10"/>
      <c r="S54" s="32"/>
      <c r="T54" s="55"/>
      <c r="U54" s="25"/>
      <c r="W54" s="30"/>
      <c r="Y54" s="91"/>
      <c r="Z54" s="32"/>
      <c r="AA54" s="28"/>
      <c r="AB54" s="55"/>
      <c r="AC54" s="28" t="str">
        <f>IF(Table1[[#This Row],[DATE SAMPLE DELIVERY]]="","",(CONCATENATE(20,LEFT(Table1[[#This Row],[DATE SAMPLE DELIVERY]],2),"-",(MID(Table1[[#This Row],[DATE SAMPLE DELIVERY]],3,2)),"-",(RIGHT(Table1[[#This Row],[DATE SAMPLE DELIVERY]],2)))))</f>
        <v/>
      </c>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row>
    <row r="55" spans="1:54" s="4" customFormat="1" x14ac:dyDescent="0.2">
      <c r="A55" s="112" t="str">
        <f>IF(D55="","",CONCATENATE('Sample information'!B$16," #1"," ",Table1[[#This Row],[DATE SAMPLE DELIVERY]]))</f>
        <v xml:space="preserve">TC2486 #1 </v>
      </c>
      <c r="B55" s="112" t="str">
        <f>IF(Table1[[#This Row],[LIBRARY ID]]="","",CONCATENATE('Sample information'!B$16,"-",Table1[[#This Row],[LIBRARY ID]]))</f>
        <v>TC2486-TC2486-1045</v>
      </c>
      <c r="C55" s="228" t="s">
        <v>141</v>
      </c>
      <c r="D55" s="228" t="s">
        <v>1791</v>
      </c>
      <c r="E55" s="99" t="s">
        <v>27</v>
      </c>
      <c r="F55" s="113" t="s">
        <v>1711</v>
      </c>
      <c r="G55" s="113">
        <v>14.80654</v>
      </c>
      <c r="H55" s="113">
        <v>50</v>
      </c>
      <c r="I55" s="113" t="s">
        <v>272</v>
      </c>
      <c r="J55" s="228">
        <v>53</v>
      </c>
      <c r="K55" s="98"/>
      <c r="L55" s="112" t="str">
        <f>IF((I55=Index!C$2),VLOOKUP(J55,Index!B$3:S$228,2),IF((I55=Index!D$2),VLOOKUP(J55,Index!B$3:S$228,3),IF((I55=Index!E$2),VLOOKUP(J55,Index!B$3:S$228,4),IF((I55=Index!F$2),VLOOKUP(J55,Index!B$3:S$228,5),IF((I55=Index!G$2),VLOOKUP(J55,Index!B$3:S$228,6),IF((I55=Index!H$2),VLOOKUP(J55,Index!B$3:S$228,7),IF((I55=Index!I$2),VLOOKUP(J55,Index!B$3:S$228,8),IF((I55=Index!J$2),VLOOKUP(J55,Index!B$3:S$228,9),IF((I55=Index!K$2),VLOOKUP(J55,Index!B$3:S$228,10),IF((I55=Index!L$2),VLOOKUP(J55,Index!B$3:S$228,11),IF((I55=Index!M$2),VLOOKUP(J55,Index!B$3:S$228,12),IF((I55=Index!N$2),VLOOKUP(J55,Index!B$3:S$228,13),IF((I55=Index!O$2),VLOOKUP(J55,Index!B$3:S$228,14),IF((I55=Index!P$2),VLOOKUP(J55,Index!B$3:S$228,15),IF((I55=Index!Q$2),VLOOKUP(J55,Index!B$3:S$228,16),IF((I55=Index!R$2),VLOOKUP(J55,Index!B$3:S$228,17),IF((I55=Index!S$2),VLOOKUP(J55,Index!B$3:S$228,18),IF((I55=""),CONCATENATE("Custom (",K55,")"),IF((I55="No index"),CONCATENATE("Custom (",Index!T47,")"),"")))))))))))))))))))</f>
        <v>N707-N505 (CTCTCTAC-GTAAGGAG)</v>
      </c>
      <c r="M55" s="32" t="s">
        <v>5</v>
      </c>
      <c r="N55" s="10" t="s">
        <v>71</v>
      </c>
      <c r="O55" s="136">
        <f>IF(Table1[[#This Row],[VOLUME]]="","",Table1[[#This Row],[VOLUME]])</f>
        <v>50</v>
      </c>
      <c r="P55" s="110" t="str">
        <f>IF(Table1[[#This Row],[SNP&amp;SEQ SAMPLE ID]]="","",CONCATENATE('Sample information'!$B$16,"_PL1_org_",Table1[[#This Row],[DATE SAMPLE DELIVERY]]))</f>
        <v>TC2486_PL1_org_</v>
      </c>
      <c r="Q55" s="32" t="str">
        <f>IF(Table1[[#This Row],[SNP&amp;SEQ SAMPLE ID]]="","",IF('Sample information'!$B$21="","",'Sample information'!$B$21))</f>
        <v>danio rerio (zebrafish)</v>
      </c>
      <c r="R55" s="10"/>
      <c r="S55" s="32"/>
      <c r="T55" s="55"/>
      <c r="U55" s="25"/>
      <c r="W55" s="30"/>
      <c r="Y55" s="91"/>
      <c r="Z55" s="32"/>
      <c r="AA55" s="28"/>
      <c r="AB55" s="55"/>
      <c r="AC55" s="28" t="str">
        <f>IF(Table1[[#This Row],[DATE SAMPLE DELIVERY]]="","",(CONCATENATE(20,LEFT(Table1[[#This Row],[DATE SAMPLE DELIVERY]],2),"-",(MID(Table1[[#This Row],[DATE SAMPLE DELIVERY]],3,2)),"-",(RIGHT(Table1[[#This Row],[DATE SAMPLE DELIVERY]],2)))))</f>
        <v/>
      </c>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row>
    <row r="56" spans="1:54" s="4" customFormat="1" x14ac:dyDescent="0.2">
      <c r="A56" s="112" t="str">
        <f>IF(D56="","",CONCATENATE('Sample information'!B$16," #1"," ",Table1[[#This Row],[DATE SAMPLE DELIVERY]]))</f>
        <v xml:space="preserve">TC2486 #1 </v>
      </c>
      <c r="B56" s="112" t="str">
        <f>IF(Table1[[#This Row],[LIBRARY ID]]="","",CONCATENATE('Sample information'!B$16,"-",Table1[[#This Row],[LIBRARY ID]]))</f>
        <v>TC2486-TC2486-1046</v>
      </c>
      <c r="C56" s="228" t="s">
        <v>141</v>
      </c>
      <c r="D56" s="228" t="s">
        <v>1792</v>
      </c>
      <c r="E56" s="99" t="s">
        <v>27</v>
      </c>
      <c r="F56" s="113" t="s">
        <v>1711</v>
      </c>
      <c r="G56" s="113">
        <v>14.80654</v>
      </c>
      <c r="H56" s="113">
        <v>50</v>
      </c>
      <c r="I56" s="113" t="s">
        <v>272</v>
      </c>
      <c r="J56" s="228">
        <v>54</v>
      </c>
      <c r="K56" s="98"/>
      <c r="L56" s="112" t="str">
        <f>IF((I56=Index!C$2),VLOOKUP(J56,Index!B$3:S$228,2),IF((I56=Index!D$2),VLOOKUP(J56,Index!B$3:S$228,3),IF((I56=Index!E$2),VLOOKUP(J56,Index!B$3:S$228,4),IF((I56=Index!F$2),VLOOKUP(J56,Index!B$3:S$228,5),IF((I56=Index!G$2),VLOOKUP(J56,Index!B$3:S$228,6),IF((I56=Index!H$2),VLOOKUP(J56,Index!B$3:S$228,7),IF((I56=Index!I$2),VLOOKUP(J56,Index!B$3:S$228,8),IF((I56=Index!J$2),VLOOKUP(J56,Index!B$3:S$228,9),IF((I56=Index!K$2),VLOOKUP(J56,Index!B$3:S$228,10),IF((I56=Index!L$2),VLOOKUP(J56,Index!B$3:S$228,11),IF((I56=Index!M$2),VLOOKUP(J56,Index!B$3:S$228,12),IF((I56=Index!N$2),VLOOKUP(J56,Index!B$3:S$228,13),IF((I56=Index!O$2),VLOOKUP(J56,Index!B$3:S$228,14),IF((I56=Index!P$2),VLOOKUP(J56,Index!B$3:S$228,15),IF((I56=Index!Q$2),VLOOKUP(J56,Index!B$3:S$228,16),IF((I56=Index!R$2),VLOOKUP(J56,Index!B$3:S$228,17),IF((I56=Index!S$2),VLOOKUP(J56,Index!B$3:S$228,18),IF((I56=""),CONCATENATE("Custom (",K56,")"),IF((I56="No index"),CONCATENATE("Custom (",Index!T48,")"),"")))))))))))))))))))</f>
        <v>N707-N506 (CTCTCTAC-ACTGCATA)</v>
      </c>
      <c r="M56" s="32" t="s">
        <v>5</v>
      </c>
      <c r="N56" s="10" t="s">
        <v>72</v>
      </c>
      <c r="O56" s="136">
        <f>IF(Table1[[#This Row],[VOLUME]]="","",Table1[[#This Row],[VOLUME]])</f>
        <v>50</v>
      </c>
      <c r="P56" s="110" t="str">
        <f>IF(Table1[[#This Row],[SNP&amp;SEQ SAMPLE ID]]="","",CONCATENATE('Sample information'!$B$16,"_PL1_org_",Table1[[#This Row],[DATE SAMPLE DELIVERY]]))</f>
        <v>TC2486_PL1_org_</v>
      </c>
      <c r="Q56" s="32" t="str">
        <f>IF(Table1[[#This Row],[SNP&amp;SEQ SAMPLE ID]]="","",IF('Sample information'!$B$21="","",'Sample information'!$B$21))</f>
        <v>danio rerio (zebrafish)</v>
      </c>
      <c r="R56" s="10"/>
      <c r="S56" s="32"/>
      <c r="T56" s="55"/>
      <c r="U56" s="25"/>
      <c r="W56" s="30"/>
      <c r="Y56" s="91"/>
      <c r="Z56" s="32"/>
      <c r="AA56" s="28"/>
      <c r="AB56" s="55"/>
      <c r="AC56" s="28" t="str">
        <f>IF(Table1[[#This Row],[DATE SAMPLE DELIVERY]]="","",(CONCATENATE(20,LEFT(Table1[[#This Row],[DATE SAMPLE DELIVERY]],2),"-",(MID(Table1[[#This Row],[DATE SAMPLE DELIVERY]],3,2)),"-",(RIGHT(Table1[[#This Row],[DATE SAMPLE DELIVERY]],2)))))</f>
        <v/>
      </c>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row>
    <row r="57" spans="1:54" s="4" customFormat="1" x14ac:dyDescent="0.2">
      <c r="A57" s="112" t="str">
        <f>IF(D57="","",CONCATENATE('Sample information'!B$16," #1"," ",Table1[[#This Row],[DATE SAMPLE DELIVERY]]))</f>
        <v xml:space="preserve">TC2486 #1 </v>
      </c>
      <c r="B57" s="112" t="str">
        <f>IF(Table1[[#This Row],[LIBRARY ID]]="","",CONCATENATE('Sample information'!B$16,"-",Table1[[#This Row],[LIBRARY ID]]))</f>
        <v>TC2486-TC2486-1047</v>
      </c>
      <c r="C57" s="228" t="s">
        <v>141</v>
      </c>
      <c r="D57" s="228" t="s">
        <v>1793</v>
      </c>
      <c r="E57" s="99" t="s">
        <v>27</v>
      </c>
      <c r="F57" s="113" t="s">
        <v>1711</v>
      </c>
      <c r="G57" s="113">
        <v>14.80654</v>
      </c>
      <c r="H57" s="113">
        <v>50</v>
      </c>
      <c r="I57" s="113" t="s">
        <v>272</v>
      </c>
      <c r="J57" s="228">
        <v>55</v>
      </c>
      <c r="K57" s="98"/>
      <c r="L57" s="112" t="str">
        <f>IF((I57=Index!C$2),VLOOKUP(J57,Index!B$3:S$228,2),IF((I57=Index!D$2),VLOOKUP(J57,Index!B$3:S$228,3),IF((I57=Index!E$2),VLOOKUP(J57,Index!B$3:S$228,4),IF((I57=Index!F$2),VLOOKUP(J57,Index!B$3:S$228,5),IF((I57=Index!G$2),VLOOKUP(J57,Index!B$3:S$228,6),IF((I57=Index!H$2),VLOOKUP(J57,Index!B$3:S$228,7),IF((I57=Index!I$2),VLOOKUP(J57,Index!B$3:S$228,8),IF((I57=Index!J$2),VLOOKUP(J57,Index!B$3:S$228,9),IF((I57=Index!K$2),VLOOKUP(J57,Index!B$3:S$228,10),IF((I57=Index!L$2),VLOOKUP(J57,Index!B$3:S$228,11),IF((I57=Index!M$2),VLOOKUP(J57,Index!B$3:S$228,12),IF((I57=Index!N$2),VLOOKUP(J57,Index!B$3:S$228,13),IF((I57=Index!O$2),VLOOKUP(J57,Index!B$3:S$228,14),IF((I57=Index!P$2),VLOOKUP(J57,Index!B$3:S$228,15),IF((I57=Index!Q$2),VLOOKUP(J57,Index!B$3:S$228,16),IF((I57=Index!R$2),VLOOKUP(J57,Index!B$3:S$228,17),IF((I57=Index!S$2),VLOOKUP(J57,Index!B$3:S$228,18),IF((I57=""),CONCATENATE("Custom (",K57,")"),IF((I57="No index"),CONCATENATE("Custom (",Index!T49,")"),"")))))))))))))))))))</f>
        <v>N707-N507 (CTCTCTAC-AAGGAGTA)</v>
      </c>
      <c r="M57" s="32" t="s">
        <v>5</v>
      </c>
      <c r="N57" s="10" t="s">
        <v>73</v>
      </c>
      <c r="O57" s="136">
        <f>IF(Table1[[#This Row],[VOLUME]]="","",Table1[[#This Row],[VOLUME]])</f>
        <v>50</v>
      </c>
      <c r="P57" s="110" t="str">
        <f>IF(Table1[[#This Row],[SNP&amp;SEQ SAMPLE ID]]="","",CONCATENATE('Sample information'!$B$16,"_PL1_org_",Table1[[#This Row],[DATE SAMPLE DELIVERY]]))</f>
        <v>TC2486_PL1_org_</v>
      </c>
      <c r="Q57" s="32" t="str">
        <f>IF(Table1[[#This Row],[SNP&amp;SEQ SAMPLE ID]]="","",IF('Sample information'!$B$21="","",'Sample information'!$B$21))</f>
        <v>danio rerio (zebrafish)</v>
      </c>
      <c r="R57" s="10"/>
      <c r="S57" s="32"/>
      <c r="T57" s="55"/>
      <c r="U57" s="25"/>
      <c r="W57" s="30"/>
      <c r="Y57" s="91"/>
      <c r="Z57" s="32"/>
      <c r="AA57" s="28"/>
      <c r="AB57" s="55"/>
      <c r="AC57" s="28" t="str">
        <f>IF(Table1[[#This Row],[DATE SAMPLE DELIVERY]]="","",(CONCATENATE(20,LEFT(Table1[[#This Row],[DATE SAMPLE DELIVERY]],2),"-",(MID(Table1[[#This Row],[DATE SAMPLE DELIVERY]],3,2)),"-",(RIGHT(Table1[[#This Row],[DATE SAMPLE DELIVERY]],2)))))</f>
        <v/>
      </c>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row>
    <row r="58" spans="1:54" s="4" customFormat="1" x14ac:dyDescent="0.2">
      <c r="A58" s="112" t="str">
        <f>IF(D58="","",CONCATENATE('Sample information'!B$16," #1"," ",Table1[[#This Row],[DATE SAMPLE DELIVERY]]))</f>
        <v xml:space="preserve">TC2486 #1 </v>
      </c>
      <c r="B58" s="112" t="str">
        <f>IF(Table1[[#This Row],[LIBRARY ID]]="","",CONCATENATE('Sample information'!B$16,"-",Table1[[#This Row],[LIBRARY ID]]))</f>
        <v>TC2486-TC2486-1048</v>
      </c>
      <c r="C58" s="228" t="s">
        <v>141</v>
      </c>
      <c r="D58" s="228" t="s">
        <v>1794</v>
      </c>
      <c r="E58" s="99" t="s">
        <v>27</v>
      </c>
      <c r="F58" s="113" t="s">
        <v>1711</v>
      </c>
      <c r="G58" s="113">
        <v>14.80654</v>
      </c>
      <c r="H58" s="113">
        <v>50</v>
      </c>
      <c r="I58" s="113" t="s">
        <v>272</v>
      </c>
      <c r="J58" s="228">
        <v>56</v>
      </c>
      <c r="K58" s="98"/>
      <c r="L58" s="112" t="str">
        <f>IF((I58=Index!C$2),VLOOKUP(J58,Index!B$3:S$228,2),IF((I58=Index!D$2),VLOOKUP(J58,Index!B$3:S$228,3),IF((I58=Index!E$2),VLOOKUP(J58,Index!B$3:S$228,4),IF((I58=Index!F$2),VLOOKUP(J58,Index!B$3:S$228,5),IF((I58=Index!G$2),VLOOKUP(J58,Index!B$3:S$228,6),IF((I58=Index!H$2),VLOOKUP(J58,Index!B$3:S$228,7),IF((I58=Index!I$2),VLOOKUP(J58,Index!B$3:S$228,8),IF((I58=Index!J$2),VLOOKUP(J58,Index!B$3:S$228,9),IF((I58=Index!K$2),VLOOKUP(J58,Index!B$3:S$228,10),IF((I58=Index!L$2),VLOOKUP(J58,Index!B$3:S$228,11),IF((I58=Index!M$2),VLOOKUP(J58,Index!B$3:S$228,12),IF((I58=Index!N$2),VLOOKUP(J58,Index!B$3:S$228,13),IF((I58=Index!O$2),VLOOKUP(J58,Index!B$3:S$228,14),IF((I58=Index!P$2),VLOOKUP(J58,Index!B$3:S$228,15),IF((I58=Index!Q$2),VLOOKUP(J58,Index!B$3:S$228,16),IF((I58=Index!R$2),VLOOKUP(J58,Index!B$3:S$228,17),IF((I58=Index!S$2),VLOOKUP(J58,Index!B$3:S$228,18),IF((I58=""),CONCATENATE("Custom (",K58,")"),IF((I58="No index"),CONCATENATE("Custom (",Index!T50,")"),"")))))))))))))))))))</f>
        <v>N707-N508 (CTCTCTAC-CTAAGCCT)</v>
      </c>
      <c r="M58" s="32" t="s">
        <v>5</v>
      </c>
      <c r="N58" s="10" t="s">
        <v>74</v>
      </c>
      <c r="O58" s="136">
        <f>IF(Table1[[#This Row],[VOLUME]]="","",Table1[[#This Row],[VOLUME]])</f>
        <v>50</v>
      </c>
      <c r="P58" s="110" t="str">
        <f>IF(Table1[[#This Row],[SNP&amp;SEQ SAMPLE ID]]="","",CONCATENATE('Sample information'!$B$16,"_PL1_org_",Table1[[#This Row],[DATE SAMPLE DELIVERY]]))</f>
        <v>TC2486_PL1_org_</v>
      </c>
      <c r="Q58" s="32" t="str">
        <f>IF(Table1[[#This Row],[SNP&amp;SEQ SAMPLE ID]]="","",IF('Sample information'!$B$21="","",'Sample information'!$B$21))</f>
        <v>danio rerio (zebrafish)</v>
      </c>
      <c r="R58" s="10"/>
      <c r="S58" s="32"/>
      <c r="T58" s="55"/>
      <c r="U58" s="25"/>
      <c r="W58" s="30"/>
      <c r="Y58" s="91"/>
      <c r="Z58" s="32"/>
      <c r="AA58" s="28"/>
      <c r="AB58" s="55"/>
      <c r="AC58" s="28" t="str">
        <f>IF(Table1[[#This Row],[DATE SAMPLE DELIVERY]]="","",(CONCATENATE(20,LEFT(Table1[[#This Row],[DATE SAMPLE DELIVERY]],2),"-",(MID(Table1[[#This Row],[DATE SAMPLE DELIVERY]],3,2)),"-",(RIGHT(Table1[[#This Row],[DATE SAMPLE DELIVERY]],2)))))</f>
        <v/>
      </c>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row>
    <row r="59" spans="1:54" s="4" customFormat="1" x14ac:dyDescent="0.2">
      <c r="A59" s="112" t="str">
        <f>IF(D59="","",CONCATENATE('Sample information'!B$16," #1"," ",Table1[[#This Row],[DATE SAMPLE DELIVERY]]))</f>
        <v xml:space="preserve">TC2486 #1 </v>
      </c>
      <c r="B59" s="112" t="str">
        <f>IF(Table1[[#This Row],[LIBRARY ID]]="","",CONCATENATE('Sample information'!B$16,"-",Table1[[#This Row],[LIBRARY ID]]))</f>
        <v>TC2486-TC2486-1049</v>
      </c>
      <c r="C59" s="228" t="s">
        <v>141</v>
      </c>
      <c r="D59" s="228" t="s">
        <v>1795</v>
      </c>
      <c r="E59" s="99" t="s">
        <v>27</v>
      </c>
      <c r="F59" s="113" t="s">
        <v>1711</v>
      </c>
      <c r="G59" s="113">
        <v>14.80654</v>
      </c>
      <c r="H59" s="113">
        <v>50</v>
      </c>
      <c r="I59" s="113" t="s">
        <v>272</v>
      </c>
      <c r="J59" s="228">
        <v>103</v>
      </c>
      <c r="K59" s="98"/>
      <c r="L59" s="112" t="str">
        <f>IF((I59=Index!C$2),VLOOKUP(J59,Index!B$3:S$228,2),IF((I59=Index!D$2),VLOOKUP(J59,Index!B$3:S$228,3),IF((I59=Index!E$2),VLOOKUP(J59,Index!B$3:S$228,4),IF((I59=Index!F$2),VLOOKUP(J59,Index!B$3:S$228,5),IF((I59=Index!G$2),VLOOKUP(J59,Index!B$3:S$228,6),IF((I59=Index!H$2),VLOOKUP(J59,Index!B$3:S$228,7),IF((I59=Index!I$2),VLOOKUP(J59,Index!B$3:S$228,8),IF((I59=Index!J$2),VLOOKUP(J59,Index!B$3:S$228,9),IF((I59=Index!K$2),VLOOKUP(J59,Index!B$3:S$228,10),IF((I59=Index!L$2),VLOOKUP(J59,Index!B$3:S$228,11),IF((I59=Index!M$2),VLOOKUP(J59,Index!B$3:S$228,12),IF((I59=Index!N$2),VLOOKUP(J59,Index!B$3:S$228,13),IF((I59=Index!O$2),VLOOKUP(J59,Index!B$3:S$228,14),IF((I59=Index!P$2),VLOOKUP(J59,Index!B$3:S$228,15),IF((I59=Index!Q$2),VLOOKUP(J59,Index!B$3:S$228,16),IF((I59=Index!R$2),VLOOKUP(J59,Index!B$3:S$228,17),IF((I59=Index!S$2),VLOOKUP(J59,Index!B$3:S$228,18),IF((I59=""),CONCATENATE("Custom (",K59,")"),IF((I59="No index"),CONCATENATE("Custom (",Index!T51,")"),"")))))))))))))))))))</f>
        <v>N707-N517 (CTCTCTAC-GCGTAAGA)</v>
      </c>
      <c r="M59" s="32" t="s">
        <v>5</v>
      </c>
      <c r="N59" s="10" t="s">
        <v>75</v>
      </c>
      <c r="O59" s="136">
        <f>IF(Table1[[#This Row],[VOLUME]]="","",Table1[[#This Row],[VOLUME]])</f>
        <v>50</v>
      </c>
      <c r="P59" s="110" t="str">
        <f>IF(Table1[[#This Row],[SNP&amp;SEQ SAMPLE ID]]="","",CONCATENATE('Sample information'!$B$16,"_PL1_org_",Table1[[#This Row],[DATE SAMPLE DELIVERY]]))</f>
        <v>TC2486_PL1_org_</v>
      </c>
      <c r="Q59" s="32" t="str">
        <f>IF(Table1[[#This Row],[SNP&amp;SEQ SAMPLE ID]]="","",IF('Sample information'!$B$21="","",'Sample information'!$B$21))</f>
        <v>danio rerio (zebrafish)</v>
      </c>
      <c r="R59" s="10"/>
      <c r="S59" s="32"/>
      <c r="T59" s="55"/>
      <c r="U59" s="25"/>
      <c r="W59" s="30"/>
      <c r="Y59" s="91"/>
      <c r="Z59" s="32"/>
      <c r="AA59" s="28"/>
      <c r="AB59" s="55"/>
      <c r="AC59" s="28" t="str">
        <f>IF(Table1[[#This Row],[DATE SAMPLE DELIVERY]]="","",(CONCATENATE(20,LEFT(Table1[[#This Row],[DATE SAMPLE DELIVERY]],2),"-",(MID(Table1[[#This Row],[DATE SAMPLE DELIVERY]],3,2)),"-",(RIGHT(Table1[[#This Row],[DATE SAMPLE DELIVERY]],2)))))</f>
        <v/>
      </c>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row>
    <row r="60" spans="1:54" s="4" customFormat="1" x14ac:dyDescent="0.2">
      <c r="A60" s="112" t="str">
        <f>IF(D60="","",CONCATENATE('Sample information'!B$16," #1"," ",Table1[[#This Row],[DATE SAMPLE DELIVERY]]))</f>
        <v xml:space="preserve">TC2486 #1 </v>
      </c>
      <c r="B60" s="112" t="str">
        <f>IF(Table1[[#This Row],[LIBRARY ID]]="","",CONCATENATE('Sample information'!B$16,"-",Table1[[#This Row],[LIBRARY ID]]))</f>
        <v>TC2486-TC2486-1050</v>
      </c>
      <c r="C60" s="228" t="s">
        <v>141</v>
      </c>
      <c r="D60" s="228" t="s">
        <v>1796</v>
      </c>
      <c r="E60" s="99" t="s">
        <v>27</v>
      </c>
      <c r="F60" s="113" t="s">
        <v>1711</v>
      </c>
      <c r="G60" s="113">
        <v>14.80654</v>
      </c>
      <c r="H60" s="113">
        <v>50</v>
      </c>
      <c r="I60" s="113" t="s">
        <v>272</v>
      </c>
      <c r="J60" s="228">
        <v>74</v>
      </c>
      <c r="K60" s="98"/>
      <c r="L60" s="112" t="str">
        <f>IF((I60=Index!C$2),VLOOKUP(J60,Index!B$3:S$228,2),IF((I60=Index!D$2),VLOOKUP(J60,Index!B$3:S$228,3),IF((I60=Index!E$2),VLOOKUP(J60,Index!B$3:S$228,4),IF((I60=Index!F$2),VLOOKUP(J60,Index!B$3:S$228,5),IF((I60=Index!G$2),VLOOKUP(J60,Index!B$3:S$228,6),IF((I60=Index!H$2),VLOOKUP(J60,Index!B$3:S$228,7),IF((I60=Index!I$2),VLOOKUP(J60,Index!B$3:S$228,8),IF((I60=Index!J$2),VLOOKUP(J60,Index!B$3:S$228,9),IF((I60=Index!K$2),VLOOKUP(J60,Index!B$3:S$228,10),IF((I60=Index!L$2),VLOOKUP(J60,Index!B$3:S$228,11),IF((I60=Index!M$2),VLOOKUP(J60,Index!B$3:S$228,12),IF((I60=Index!N$2),VLOOKUP(J60,Index!B$3:S$228,13),IF((I60=Index!O$2),VLOOKUP(J60,Index!B$3:S$228,14),IF((I60=Index!P$2),VLOOKUP(J60,Index!B$3:S$228,15),IF((I60=Index!Q$2),VLOOKUP(J60,Index!B$3:S$228,16),IF((I60=Index!R$2),VLOOKUP(J60,Index!B$3:S$228,17),IF((I60=Index!S$2),VLOOKUP(J60,Index!B$3:S$228,18),IF((I60=""),CONCATENATE("Custom (",K60,")"),IF((I60="No index"),CONCATENATE("Custom (",Index!T52,")"),"")))))))))))))))))))</f>
        <v>N710-N502 (CGAGGCTG-CTCTCTAT)</v>
      </c>
      <c r="M60" s="32" t="s">
        <v>5</v>
      </c>
      <c r="N60" s="10" t="s">
        <v>76</v>
      </c>
      <c r="O60" s="136">
        <f>IF(Table1[[#This Row],[VOLUME]]="","",Table1[[#This Row],[VOLUME]])</f>
        <v>50</v>
      </c>
      <c r="P60" s="110" t="str">
        <f>IF(Table1[[#This Row],[SNP&amp;SEQ SAMPLE ID]]="","",CONCATENATE('Sample information'!$B$16,"_PL1_org_",Table1[[#This Row],[DATE SAMPLE DELIVERY]]))</f>
        <v>TC2486_PL1_org_</v>
      </c>
      <c r="Q60" s="32" t="str">
        <f>IF(Table1[[#This Row],[SNP&amp;SEQ SAMPLE ID]]="","",IF('Sample information'!$B$21="","",'Sample information'!$B$21))</f>
        <v>danio rerio (zebrafish)</v>
      </c>
      <c r="R60" s="10"/>
      <c r="S60" s="32"/>
      <c r="T60" s="55"/>
      <c r="U60" s="25"/>
      <c r="W60" s="30"/>
      <c r="Y60" s="91"/>
      <c r="Z60" s="32"/>
      <c r="AA60" s="28"/>
      <c r="AB60" s="55"/>
      <c r="AC60" s="28" t="str">
        <f>IF(Table1[[#This Row],[DATE SAMPLE DELIVERY]]="","",(CONCATENATE(20,LEFT(Table1[[#This Row],[DATE SAMPLE DELIVERY]],2),"-",(MID(Table1[[#This Row],[DATE SAMPLE DELIVERY]],3,2)),"-",(RIGHT(Table1[[#This Row],[DATE SAMPLE DELIVERY]],2)))))</f>
        <v/>
      </c>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row>
    <row r="61" spans="1:54" s="4" customFormat="1" x14ac:dyDescent="0.2">
      <c r="A61" s="112" t="str">
        <f>IF(D61="","",CONCATENATE('Sample information'!B$16," #1"," ",Table1[[#This Row],[DATE SAMPLE DELIVERY]]))</f>
        <v xml:space="preserve">TC2486 #1 </v>
      </c>
      <c r="B61" s="112" t="str">
        <f>IF(Table1[[#This Row],[LIBRARY ID]]="","",CONCATENATE('Sample information'!B$16,"-",Table1[[#This Row],[LIBRARY ID]]))</f>
        <v>TC2486-TC2486-1051</v>
      </c>
      <c r="C61" s="228" t="s">
        <v>141</v>
      </c>
      <c r="D61" s="228" t="s">
        <v>1797</v>
      </c>
      <c r="E61" s="99" t="s">
        <v>27</v>
      </c>
      <c r="F61" s="113" t="s">
        <v>1711</v>
      </c>
      <c r="G61" s="113">
        <v>14.80654</v>
      </c>
      <c r="H61" s="113">
        <v>50</v>
      </c>
      <c r="I61" s="113" t="s">
        <v>272</v>
      </c>
      <c r="J61" s="228">
        <v>75</v>
      </c>
      <c r="K61" s="98"/>
      <c r="L61" s="112" t="str">
        <f>IF((I61=Index!C$2),VLOOKUP(J61,Index!B$3:S$228,2),IF((I61=Index!D$2),VLOOKUP(J61,Index!B$3:S$228,3),IF((I61=Index!E$2),VLOOKUP(J61,Index!B$3:S$228,4),IF((I61=Index!F$2),VLOOKUP(J61,Index!B$3:S$228,5),IF((I61=Index!G$2),VLOOKUP(J61,Index!B$3:S$228,6),IF((I61=Index!H$2),VLOOKUP(J61,Index!B$3:S$228,7),IF((I61=Index!I$2),VLOOKUP(J61,Index!B$3:S$228,8),IF((I61=Index!J$2),VLOOKUP(J61,Index!B$3:S$228,9),IF((I61=Index!K$2),VLOOKUP(J61,Index!B$3:S$228,10),IF((I61=Index!L$2),VLOOKUP(J61,Index!B$3:S$228,11),IF((I61=Index!M$2),VLOOKUP(J61,Index!B$3:S$228,12),IF((I61=Index!N$2),VLOOKUP(J61,Index!B$3:S$228,13),IF((I61=Index!O$2),VLOOKUP(J61,Index!B$3:S$228,14),IF((I61=Index!P$2),VLOOKUP(J61,Index!B$3:S$228,15),IF((I61=Index!Q$2),VLOOKUP(J61,Index!B$3:S$228,16),IF((I61=Index!R$2),VLOOKUP(J61,Index!B$3:S$228,17),IF((I61=Index!S$2),VLOOKUP(J61,Index!B$3:S$228,18),IF((I61=""),CONCATENATE("Custom (",K61,")"),IF((I61="No index"),CONCATENATE("Custom (",Index!T53,")"),"")))))))))))))))))))</f>
        <v>N710-N503 (CGAGGCTG-TATCCTCT)</v>
      </c>
      <c r="M61" s="32" t="s">
        <v>5</v>
      </c>
      <c r="N61" s="10" t="s">
        <v>77</v>
      </c>
      <c r="O61" s="136">
        <f>IF(Table1[[#This Row],[VOLUME]]="","",Table1[[#This Row],[VOLUME]])</f>
        <v>50</v>
      </c>
      <c r="P61" s="110" t="str">
        <f>IF(Table1[[#This Row],[SNP&amp;SEQ SAMPLE ID]]="","",CONCATENATE('Sample information'!$B$16,"_PL1_org_",Table1[[#This Row],[DATE SAMPLE DELIVERY]]))</f>
        <v>TC2486_PL1_org_</v>
      </c>
      <c r="Q61" s="32" t="str">
        <f>IF(Table1[[#This Row],[SNP&amp;SEQ SAMPLE ID]]="","",IF('Sample information'!$B$21="","",'Sample information'!$B$21))</f>
        <v>danio rerio (zebrafish)</v>
      </c>
      <c r="R61" s="10"/>
      <c r="S61" s="32"/>
      <c r="T61" s="55"/>
      <c r="U61" s="25"/>
      <c r="W61" s="30"/>
      <c r="Y61" s="91"/>
      <c r="Z61" s="32"/>
      <c r="AA61" s="28"/>
      <c r="AB61" s="55"/>
      <c r="AC61" s="28" t="str">
        <f>IF(Table1[[#This Row],[DATE SAMPLE DELIVERY]]="","",(CONCATENATE(20,LEFT(Table1[[#This Row],[DATE SAMPLE DELIVERY]],2),"-",(MID(Table1[[#This Row],[DATE SAMPLE DELIVERY]],3,2)),"-",(RIGHT(Table1[[#This Row],[DATE SAMPLE DELIVERY]],2)))))</f>
        <v/>
      </c>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row>
    <row r="62" spans="1:54" s="4" customFormat="1" x14ac:dyDescent="0.2">
      <c r="A62" s="112" t="str">
        <f>IF(D62="","",CONCATENATE('Sample information'!B$16," #1"," ",Table1[[#This Row],[DATE SAMPLE DELIVERY]]))</f>
        <v xml:space="preserve">TC2486 #1 </v>
      </c>
      <c r="B62" s="112" t="str">
        <f>IF(Table1[[#This Row],[LIBRARY ID]]="","",CONCATENATE('Sample information'!B$16,"-",Table1[[#This Row],[LIBRARY ID]]))</f>
        <v>TC2486-TC2486-1052</v>
      </c>
      <c r="C62" s="228" t="s">
        <v>141</v>
      </c>
      <c r="D62" s="228" t="s">
        <v>1798</v>
      </c>
      <c r="E62" s="99" t="s">
        <v>27</v>
      </c>
      <c r="F62" s="113" t="s">
        <v>1711</v>
      </c>
      <c r="G62" s="113">
        <v>14.80654</v>
      </c>
      <c r="H62" s="113">
        <v>50</v>
      </c>
      <c r="I62" s="113" t="s">
        <v>272</v>
      </c>
      <c r="J62" s="228">
        <v>77</v>
      </c>
      <c r="K62" s="98"/>
      <c r="L62" s="112" t="str">
        <f>IF((I62=Index!C$2),VLOOKUP(J62,Index!B$3:S$228,2),IF((I62=Index!D$2),VLOOKUP(J62,Index!B$3:S$228,3),IF((I62=Index!E$2),VLOOKUP(J62,Index!B$3:S$228,4),IF((I62=Index!F$2),VLOOKUP(J62,Index!B$3:S$228,5),IF((I62=Index!G$2),VLOOKUP(J62,Index!B$3:S$228,6),IF((I62=Index!H$2),VLOOKUP(J62,Index!B$3:S$228,7),IF((I62=Index!I$2),VLOOKUP(J62,Index!B$3:S$228,8),IF((I62=Index!J$2),VLOOKUP(J62,Index!B$3:S$228,9),IF((I62=Index!K$2),VLOOKUP(J62,Index!B$3:S$228,10),IF((I62=Index!L$2),VLOOKUP(J62,Index!B$3:S$228,11),IF((I62=Index!M$2),VLOOKUP(J62,Index!B$3:S$228,12),IF((I62=Index!N$2),VLOOKUP(J62,Index!B$3:S$228,13),IF((I62=Index!O$2),VLOOKUP(J62,Index!B$3:S$228,14),IF((I62=Index!P$2),VLOOKUP(J62,Index!B$3:S$228,15),IF((I62=Index!Q$2),VLOOKUP(J62,Index!B$3:S$228,16),IF((I62=Index!R$2),VLOOKUP(J62,Index!B$3:S$228,17),IF((I62=Index!S$2),VLOOKUP(J62,Index!B$3:S$228,18),IF((I62=""),CONCATENATE("Custom (",K62,")"),IF((I62="No index"),CONCATENATE("Custom (",Index!T54,")"),"")))))))))))))))))))</f>
        <v>N710-N505 (CGAGGCTG-GTAAGGAG)</v>
      </c>
      <c r="M62" s="32" t="s">
        <v>5</v>
      </c>
      <c r="N62" s="10" t="s">
        <v>78</v>
      </c>
      <c r="O62" s="136">
        <f>IF(Table1[[#This Row],[VOLUME]]="","",Table1[[#This Row],[VOLUME]])</f>
        <v>50</v>
      </c>
      <c r="P62" s="110" t="str">
        <f>IF(Table1[[#This Row],[SNP&amp;SEQ SAMPLE ID]]="","",CONCATENATE('Sample information'!$B$16,"_PL1_org_",Table1[[#This Row],[DATE SAMPLE DELIVERY]]))</f>
        <v>TC2486_PL1_org_</v>
      </c>
      <c r="Q62" s="32" t="str">
        <f>IF(Table1[[#This Row],[SNP&amp;SEQ SAMPLE ID]]="","",IF('Sample information'!$B$21="","",'Sample information'!$B$21))</f>
        <v>danio rerio (zebrafish)</v>
      </c>
      <c r="R62" s="10"/>
      <c r="S62" s="32"/>
      <c r="T62" s="55"/>
      <c r="U62" s="25"/>
      <c r="W62" s="30"/>
      <c r="Y62" s="91"/>
      <c r="Z62" s="32"/>
      <c r="AA62" s="28"/>
      <c r="AB62" s="55"/>
      <c r="AC62" s="28" t="str">
        <f>IF(Table1[[#This Row],[DATE SAMPLE DELIVERY]]="","",(CONCATENATE(20,LEFT(Table1[[#This Row],[DATE SAMPLE DELIVERY]],2),"-",(MID(Table1[[#This Row],[DATE SAMPLE DELIVERY]],3,2)),"-",(RIGHT(Table1[[#This Row],[DATE SAMPLE DELIVERY]],2)))))</f>
        <v/>
      </c>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row>
    <row r="63" spans="1:54" s="4" customFormat="1" x14ac:dyDescent="0.2">
      <c r="A63" s="112" t="str">
        <f>IF(D63="","",CONCATENATE('Sample information'!B$16," #1"," ",Table1[[#This Row],[DATE SAMPLE DELIVERY]]))</f>
        <v xml:space="preserve">TC2486 #1 </v>
      </c>
      <c r="B63" s="112" t="str">
        <f>IF(Table1[[#This Row],[LIBRARY ID]]="","",CONCATENATE('Sample information'!B$16,"-",Table1[[#This Row],[LIBRARY ID]]))</f>
        <v>TC2486-TC2486-1053</v>
      </c>
      <c r="C63" s="228" t="s">
        <v>141</v>
      </c>
      <c r="D63" s="228" t="s">
        <v>1799</v>
      </c>
      <c r="E63" s="99" t="s">
        <v>27</v>
      </c>
      <c r="F63" s="113" t="s">
        <v>1711</v>
      </c>
      <c r="G63" s="113">
        <v>14.80654</v>
      </c>
      <c r="H63" s="113">
        <v>50</v>
      </c>
      <c r="I63" s="113" t="s">
        <v>272</v>
      </c>
      <c r="J63" s="228">
        <v>78</v>
      </c>
      <c r="K63" s="98"/>
      <c r="L63" s="112" t="str">
        <f>IF((I63=Index!C$2),VLOOKUP(J63,Index!B$3:S$228,2),IF((I63=Index!D$2),VLOOKUP(J63,Index!B$3:S$228,3),IF((I63=Index!E$2),VLOOKUP(J63,Index!B$3:S$228,4),IF((I63=Index!F$2),VLOOKUP(J63,Index!B$3:S$228,5),IF((I63=Index!G$2),VLOOKUP(J63,Index!B$3:S$228,6),IF((I63=Index!H$2),VLOOKUP(J63,Index!B$3:S$228,7),IF((I63=Index!I$2),VLOOKUP(J63,Index!B$3:S$228,8),IF((I63=Index!J$2),VLOOKUP(J63,Index!B$3:S$228,9),IF((I63=Index!K$2),VLOOKUP(J63,Index!B$3:S$228,10),IF((I63=Index!L$2),VLOOKUP(J63,Index!B$3:S$228,11),IF((I63=Index!M$2),VLOOKUP(J63,Index!B$3:S$228,12),IF((I63=Index!N$2),VLOOKUP(J63,Index!B$3:S$228,13),IF((I63=Index!O$2),VLOOKUP(J63,Index!B$3:S$228,14),IF((I63=Index!P$2),VLOOKUP(J63,Index!B$3:S$228,15),IF((I63=Index!Q$2),VLOOKUP(J63,Index!B$3:S$228,16),IF((I63=Index!R$2),VLOOKUP(J63,Index!B$3:S$228,17),IF((I63=Index!S$2),VLOOKUP(J63,Index!B$3:S$228,18),IF((I63=""),CONCATENATE("Custom (",K63,")"),IF((I63="No index"),CONCATENATE("Custom (",Index!T55,")"),"")))))))))))))))))))</f>
        <v>N710-N506 (CGAGGCTG-ACTGCATA)</v>
      </c>
      <c r="M63" s="32" t="s">
        <v>5</v>
      </c>
      <c r="N63" s="10" t="s">
        <v>79</v>
      </c>
      <c r="O63" s="136">
        <f>IF(Table1[[#This Row],[VOLUME]]="","",Table1[[#This Row],[VOLUME]])</f>
        <v>50</v>
      </c>
      <c r="P63" s="110" t="str">
        <f>IF(Table1[[#This Row],[SNP&amp;SEQ SAMPLE ID]]="","",CONCATENATE('Sample information'!$B$16,"_PL1_org_",Table1[[#This Row],[DATE SAMPLE DELIVERY]]))</f>
        <v>TC2486_PL1_org_</v>
      </c>
      <c r="Q63" s="32" t="str">
        <f>IF(Table1[[#This Row],[SNP&amp;SEQ SAMPLE ID]]="","",IF('Sample information'!$B$21="","",'Sample information'!$B$21))</f>
        <v>danio rerio (zebrafish)</v>
      </c>
      <c r="R63" s="10"/>
      <c r="S63" s="32"/>
      <c r="T63" s="55"/>
      <c r="U63" s="25"/>
      <c r="W63" s="30"/>
      <c r="Y63" s="91"/>
      <c r="Z63" s="32"/>
      <c r="AA63" s="28"/>
      <c r="AB63" s="55"/>
      <c r="AC63" s="28" t="str">
        <f>IF(Table1[[#This Row],[DATE SAMPLE DELIVERY]]="","",(CONCATENATE(20,LEFT(Table1[[#This Row],[DATE SAMPLE DELIVERY]],2),"-",(MID(Table1[[#This Row],[DATE SAMPLE DELIVERY]],3,2)),"-",(RIGHT(Table1[[#This Row],[DATE SAMPLE DELIVERY]],2)))))</f>
        <v/>
      </c>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row>
    <row r="64" spans="1:54" s="4" customFormat="1" x14ac:dyDescent="0.2">
      <c r="A64" s="112" t="str">
        <f>IF(D64="","",CONCATENATE('Sample information'!B$16," #1"," ",Table1[[#This Row],[DATE SAMPLE DELIVERY]]))</f>
        <v xml:space="preserve">TC2486 #1 </v>
      </c>
      <c r="B64" s="112" t="str">
        <f>IF(Table1[[#This Row],[LIBRARY ID]]="","",CONCATENATE('Sample information'!B$16,"-",Table1[[#This Row],[LIBRARY ID]]))</f>
        <v>TC2486-TC2486-1054</v>
      </c>
      <c r="C64" s="228" t="s">
        <v>141</v>
      </c>
      <c r="D64" s="228" t="s">
        <v>1800</v>
      </c>
      <c r="E64" s="99" t="s">
        <v>27</v>
      </c>
      <c r="F64" s="113" t="s">
        <v>1711</v>
      </c>
      <c r="G64" s="113">
        <v>14.80654</v>
      </c>
      <c r="H64" s="113">
        <v>50</v>
      </c>
      <c r="I64" s="113" t="s">
        <v>272</v>
      </c>
      <c r="J64" s="228">
        <v>79</v>
      </c>
      <c r="K64" s="98"/>
      <c r="L64" s="112" t="str">
        <f>IF((I64=Index!C$2),VLOOKUP(J64,Index!B$3:S$228,2),IF((I64=Index!D$2),VLOOKUP(J64,Index!B$3:S$228,3),IF((I64=Index!E$2),VLOOKUP(J64,Index!B$3:S$228,4),IF((I64=Index!F$2),VLOOKUP(J64,Index!B$3:S$228,5),IF((I64=Index!G$2),VLOOKUP(J64,Index!B$3:S$228,6),IF((I64=Index!H$2),VLOOKUP(J64,Index!B$3:S$228,7),IF((I64=Index!I$2),VLOOKUP(J64,Index!B$3:S$228,8),IF((I64=Index!J$2),VLOOKUP(J64,Index!B$3:S$228,9),IF((I64=Index!K$2),VLOOKUP(J64,Index!B$3:S$228,10),IF((I64=Index!L$2),VLOOKUP(J64,Index!B$3:S$228,11),IF((I64=Index!M$2),VLOOKUP(J64,Index!B$3:S$228,12),IF((I64=Index!N$2),VLOOKUP(J64,Index!B$3:S$228,13),IF((I64=Index!O$2),VLOOKUP(J64,Index!B$3:S$228,14),IF((I64=Index!P$2),VLOOKUP(J64,Index!B$3:S$228,15),IF((I64=Index!Q$2),VLOOKUP(J64,Index!B$3:S$228,16),IF((I64=Index!R$2),VLOOKUP(J64,Index!B$3:S$228,17),IF((I64=Index!S$2),VLOOKUP(J64,Index!B$3:S$228,18),IF((I64=""),CONCATENATE("Custom (",K64,")"),IF((I64="No index"),CONCATENATE("Custom (",Index!T56,")"),"")))))))))))))))))))</f>
        <v>N710-N507 (CGAGGCTG-AAGGAGTA)</v>
      </c>
      <c r="M64" s="32" t="s">
        <v>5</v>
      </c>
      <c r="N64" s="10" t="s">
        <v>80</v>
      </c>
      <c r="O64" s="136">
        <f>IF(Table1[[#This Row],[VOLUME]]="","",Table1[[#This Row],[VOLUME]])</f>
        <v>50</v>
      </c>
      <c r="P64" s="110" t="str">
        <f>IF(Table1[[#This Row],[SNP&amp;SEQ SAMPLE ID]]="","",CONCATENATE('Sample information'!$B$16,"_PL1_org_",Table1[[#This Row],[DATE SAMPLE DELIVERY]]))</f>
        <v>TC2486_PL1_org_</v>
      </c>
      <c r="Q64" s="32" t="str">
        <f>IF(Table1[[#This Row],[SNP&amp;SEQ SAMPLE ID]]="","",IF('Sample information'!$B$21="","",'Sample information'!$B$21))</f>
        <v>danio rerio (zebrafish)</v>
      </c>
      <c r="R64" s="10"/>
      <c r="S64" s="32"/>
      <c r="T64" s="55"/>
      <c r="U64" s="25"/>
      <c r="W64" s="30"/>
      <c r="Y64" s="91"/>
      <c r="Z64" s="32"/>
      <c r="AA64" s="28"/>
      <c r="AB64" s="55"/>
      <c r="AC64" s="28" t="str">
        <f>IF(Table1[[#This Row],[DATE SAMPLE DELIVERY]]="","",(CONCATENATE(20,LEFT(Table1[[#This Row],[DATE SAMPLE DELIVERY]],2),"-",(MID(Table1[[#This Row],[DATE SAMPLE DELIVERY]],3,2)),"-",(RIGHT(Table1[[#This Row],[DATE SAMPLE DELIVERY]],2)))))</f>
        <v/>
      </c>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row>
    <row r="65" spans="1:54" s="4" customFormat="1" x14ac:dyDescent="0.2">
      <c r="A65" s="112" t="str">
        <f>IF(D65="","",CONCATENATE('Sample information'!B$16," #1"," ",Table1[[#This Row],[DATE SAMPLE DELIVERY]]))</f>
        <v xml:space="preserve">TC2486 #1 </v>
      </c>
      <c r="B65" s="112" t="str">
        <f>IF(Table1[[#This Row],[LIBRARY ID]]="","",CONCATENATE('Sample information'!B$16,"-",Table1[[#This Row],[LIBRARY ID]]))</f>
        <v>TC2486-TC2486-1055</v>
      </c>
      <c r="C65" s="228" t="s">
        <v>141</v>
      </c>
      <c r="D65" s="228" t="s">
        <v>1801</v>
      </c>
      <c r="E65" s="99" t="s">
        <v>27</v>
      </c>
      <c r="F65" s="113" t="s">
        <v>1711</v>
      </c>
      <c r="G65" s="113">
        <v>14.80654</v>
      </c>
      <c r="H65" s="113">
        <v>50</v>
      </c>
      <c r="I65" s="113" t="s">
        <v>272</v>
      </c>
      <c r="J65" s="228">
        <v>80</v>
      </c>
      <c r="K65" s="98"/>
      <c r="L65" s="112" t="str">
        <f>IF((I65=Index!C$2),VLOOKUP(J65,Index!B$3:S$228,2),IF((I65=Index!D$2),VLOOKUP(J65,Index!B$3:S$228,3),IF((I65=Index!E$2),VLOOKUP(J65,Index!B$3:S$228,4),IF((I65=Index!F$2),VLOOKUP(J65,Index!B$3:S$228,5),IF((I65=Index!G$2),VLOOKUP(J65,Index!B$3:S$228,6),IF((I65=Index!H$2),VLOOKUP(J65,Index!B$3:S$228,7),IF((I65=Index!I$2),VLOOKUP(J65,Index!B$3:S$228,8),IF((I65=Index!J$2),VLOOKUP(J65,Index!B$3:S$228,9),IF((I65=Index!K$2),VLOOKUP(J65,Index!B$3:S$228,10),IF((I65=Index!L$2),VLOOKUP(J65,Index!B$3:S$228,11),IF((I65=Index!M$2),VLOOKUP(J65,Index!B$3:S$228,12),IF((I65=Index!N$2),VLOOKUP(J65,Index!B$3:S$228,13),IF((I65=Index!O$2),VLOOKUP(J65,Index!B$3:S$228,14),IF((I65=Index!P$2),VLOOKUP(J65,Index!B$3:S$228,15),IF((I65=Index!Q$2),VLOOKUP(J65,Index!B$3:S$228,16),IF((I65=Index!R$2),VLOOKUP(J65,Index!B$3:S$228,17),IF((I65=Index!S$2),VLOOKUP(J65,Index!B$3:S$228,18),IF((I65=""),CONCATENATE("Custom (",K65,")"),IF((I65="No index"),CONCATENATE("Custom (",Index!T57,")"),"")))))))))))))))))))</f>
        <v>N710-N508 (CGAGGCTG-CTAAGCCT)</v>
      </c>
      <c r="M65" s="32" t="s">
        <v>5</v>
      </c>
      <c r="N65" s="10" t="s">
        <v>81</v>
      </c>
      <c r="O65" s="136">
        <f>IF(Table1[[#This Row],[VOLUME]]="","",Table1[[#This Row],[VOLUME]])</f>
        <v>50</v>
      </c>
      <c r="P65" s="110" t="str">
        <f>IF(Table1[[#This Row],[SNP&amp;SEQ SAMPLE ID]]="","",CONCATENATE('Sample information'!$B$16,"_PL1_org_",Table1[[#This Row],[DATE SAMPLE DELIVERY]]))</f>
        <v>TC2486_PL1_org_</v>
      </c>
      <c r="Q65" s="32" t="str">
        <f>IF(Table1[[#This Row],[SNP&amp;SEQ SAMPLE ID]]="","",IF('Sample information'!$B$21="","",'Sample information'!$B$21))</f>
        <v>danio rerio (zebrafish)</v>
      </c>
      <c r="R65" s="10"/>
      <c r="S65" s="32"/>
      <c r="T65" s="55"/>
      <c r="U65" s="25"/>
      <c r="W65" s="30"/>
      <c r="Y65" s="91"/>
      <c r="Z65" s="32"/>
      <c r="AA65" s="28"/>
      <c r="AB65" s="55"/>
      <c r="AC65" s="28" t="str">
        <f>IF(Table1[[#This Row],[DATE SAMPLE DELIVERY]]="","",(CONCATENATE(20,LEFT(Table1[[#This Row],[DATE SAMPLE DELIVERY]],2),"-",(MID(Table1[[#This Row],[DATE SAMPLE DELIVERY]],3,2)),"-",(RIGHT(Table1[[#This Row],[DATE SAMPLE DELIVERY]],2)))))</f>
        <v/>
      </c>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row>
    <row r="66" spans="1:54" s="4" customFormat="1" x14ac:dyDescent="0.2">
      <c r="A66" s="112" t="str">
        <f>IF(D66="","",CONCATENATE('Sample information'!B$16," #1"," ",Table1[[#This Row],[DATE SAMPLE DELIVERY]]))</f>
        <v xml:space="preserve">TC2486 #1 </v>
      </c>
      <c r="B66" s="112" t="str">
        <f>IF(Table1[[#This Row],[LIBRARY ID]]="","",CONCATENATE('Sample information'!B$16,"-",Table1[[#This Row],[LIBRARY ID]]))</f>
        <v>TC2486-TC2486-1056</v>
      </c>
      <c r="C66" s="228" t="s">
        <v>141</v>
      </c>
      <c r="D66" s="228" t="s">
        <v>1802</v>
      </c>
      <c r="E66" s="99" t="s">
        <v>27</v>
      </c>
      <c r="F66" s="113" t="s">
        <v>1711</v>
      </c>
      <c r="G66" s="113">
        <v>14.80654</v>
      </c>
      <c r="H66" s="113">
        <v>50</v>
      </c>
      <c r="I66" s="113" t="s">
        <v>272</v>
      </c>
      <c r="J66" s="228">
        <v>106</v>
      </c>
      <c r="K66" s="98"/>
      <c r="L66" s="112" t="str">
        <f>IF((I66=Index!C$2),VLOOKUP(J66,Index!B$3:S$228,2),IF((I66=Index!D$2),VLOOKUP(J66,Index!B$3:S$228,3),IF((I66=Index!E$2),VLOOKUP(J66,Index!B$3:S$228,4),IF((I66=Index!F$2),VLOOKUP(J66,Index!B$3:S$228,5),IF((I66=Index!G$2),VLOOKUP(J66,Index!B$3:S$228,6),IF((I66=Index!H$2),VLOOKUP(J66,Index!B$3:S$228,7),IF((I66=Index!I$2),VLOOKUP(J66,Index!B$3:S$228,8),IF((I66=Index!J$2),VLOOKUP(J66,Index!B$3:S$228,9),IF((I66=Index!K$2),VLOOKUP(J66,Index!B$3:S$228,10),IF((I66=Index!L$2),VLOOKUP(J66,Index!B$3:S$228,11),IF((I66=Index!M$2),VLOOKUP(J66,Index!B$3:S$228,12),IF((I66=Index!N$2),VLOOKUP(J66,Index!B$3:S$228,13),IF((I66=Index!O$2),VLOOKUP(J66,Index!B$3:S$228,14),IF((I66=Index!P$2),VLOOKUP(J66,Index!B$3:S$228,15),IF((I66=Index!Q$2),VLOOKUP(J66,Index!B$3:S$228,16),IF((I66=Index!R$2),VLOOKUP(J66,Index!B$3:S$228,17),IF((I66=Index!S$2),VLOOKUP(J66,Index!B$3:S$228,18),IF((I66=""),CONCATENATE("Custom (",K66,")"),IF((I66="No index"),CONCATENATE("Custom (",Index!T58,")"),"")))))))))))))))))))</f>
        <v>N710-N517 (CGAGGCTG-GCGTAAGA)</v>
      </c>
      <c r="M66" s="32" t="s">
        <v>5</v>
      </c>
      <c r="N66" s="10" t="s">
        <v>82</v>
      </c>
      <c r="O66" s="136">
        <f>IF(Table1[[#This Row],[VOLUME]]="","",Table1[[#This Row],[VOLUME]])</f>
        <v>50</v>
      </c>
      <c r="P66" s="110" t="str">
        <f>IF(Table1[[#This Row],[SNP&amp;SEQ SAMPLE ID]]="","",CONCATENATE('Sample information'!$B$16,"_PL1_org_",Table1[[#This Row],[DATE SAMPLE DELIVERY]]))</f>
        <v>TC2486_PL1_org_</v>
      </c>
      <c r="Q66" s="32" t="str">
        <f>IF(Table1[[#This Row],[SNP&amp;SEQ SAMPLE ID]]="","",IF('Sample information'!$B$21="","",'Sample information'!$B$21))</f>
        <v>danio rerio (zebrafish)</v>
      </c>
      <c r="R66" s="10"/>
      <c r="S66" s="32"/>
      <c r="T66" s="55"/>
      <c r="U66" s="25"/>
      <c r="W66" s="30"/>
      <c r="Y66" s="91"/>
      <c r="Z66" s="32"/>
      <c r="AA66" s="28"/>
      <c r="AB66" s="55"/>
      <c r="AC66" s="28" t="str">
        <f>IF(Table1[[#This Row],[DATE SAMPLE DELIVERY]]="","",(CONCATENATE(20,LEFT(Table1[[#This Row],[DATE SAMPLE DELIVERY]],2),"-",(MID(Table1[[#This Row],[DATE SAMPLE DELIVERY]],3,2)),"-",(RIGHT(Table1[[#This Row],[DATE SAMPLE DELIVERY]],2)))))</f>
        <v/>
      </c>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row>
    <row r="67" spans="1:54" s="4" customFormat="1" x14ac:dyDescent="0.2">
      <c r="A67" s="112" t="str">
        <f>IF(D67="","",CONCATENATE('Sample information'!B$16," #1"," ",Table1[[#This Row],[DATE SAMPLE DELIVERY]]))</f>
        <v xml:space="preserve">TC2486 #1 </v>
      </c>
      <c r="B67" s="112" t="str">
        <f>IF(Table1[[#This Row],[LIBRARY ID]]="","",CONCATENATE('Sample information'!B$16,"-",Table1[[#This Row],[LIBRARY ID]]))</f>
        <v>TC2486-TC2486-1057</v>
      </c>
      <c r="C67" s="228" t="s">
        <v>141</v>
      </c>
      <c r="D67" s="228" t="s">
        <v>1803</v>
      </c>
      <c r="E67" s="99" t="s">
        <v>27</v>
      </c>
      <c r="F67" s="113" t="s">
        <v>1711</v>
      </c>
      <c r="G67" s="113">
        <v>14.80654</v>
      </c>
      <c r="H67" s="113">
        <v>50</v>
      </c>
      <c r="I67" s="113" t="s">
        <v>272</v>
      </c>
      <c r="J67" s="228">
        <v>82</v>
      </c>
      <c r="K67" s="98"/>
      <c r="L67" s="112" t="str">
        <f>IF((I67=Index!C$2),VLOOKUP(J67,Index!B$3:S$228,2),IF((I67=Index!D$2),VLOOKUP(J67,Index!B$3:S$228,3),IF((I67=Index!E$2),VLOOKUP(J67,Index!B$3:S$228,4),IF((I67=Index!F$2),VLOOKUP(J67,Index!B$3:S$228,5),IF((I67=Index!G$2),VLOOKUP(J67,Index!B$3:S$228,6),IF((I67=Index!H$2),VLOOKUP(J67,Index!B$3:S$228,7),IF((I67=Index!I$2),VLOOKUP(J67,Index!B$3:S$228,8),IF((I67=Index!J$2),VLOOKUP(J67,Index!B$3:S$228,9),IF((I67=Index!K$2),VLOOKUP(J67,Index!B$3:S$228,10),IF((I67=Index!L$2),VLOOKUP(J67,Index!B$3:S$228,11),IF((I67=Index!M$2),VLOOKUP(J67,Index!B$3:S$228,12),IF((I67=Index!N$2),VLOOKUP(J67,Index!B$3:S$228,13),IF((I67=Index!O$2),VLOOKUP(J67,Index!B$3:S$228,14),IF((I67=Index!P$2),VLOOKUP(J67,Index!B$3:S$228,15),IF((I67=Index!Q$2),VLOOKUP(J67,Index!B$3:S$228,16),IF((I67=Index!R$2),VLOOKUP(J67,Index!B$3:S$228,17),IF((I67=Index!S$2),VLOOKUP(J67,Index!B$3:S$228,18),IF((I67=""),CONCATENATE("Custom (",K67,")"),IF((I67="No index"),CONCATENATE("Custom (",Index!T59,")"),"")))))))))))))))))))</f>
        <v>N711-N502 (AAGAGGCA-CTCTCTAT)</v>
      </c>
      <c r="M67" s="32" t="s">
        <v>5</v>
      </c>
      <c r="N67" s="10" t="s">
        <v>83</v>
      </c>
      <c r="O67" s="136">
        <f>IF(Table1[[#This Row],[VOLUME]]="","",Table1[[#This Row],[VOLUME]])</f>
        <v>50</v>
      </c>
      <c r="P67" s="110" t="str">
        <f>IF(Table1[[#This Row],[SNP&amp;SEQ SAMPLE ID]]="","",CONCATENATE('Sample information'!$B$16,"_PL1_org_",Table1[[#This Row],[DATE SAMPLE DELIVERY]]))</f>
        <v>TC2486_PL1_org_</v>
      </c>
      <c r="Q67" s="32" t="str">
        <f>IF(Table1[[#This Row],[SNP&amp;SEQ SAMPLE ID]]="","",IF('Sample information'!$B$21="","",'Sample information'!$B$21))</f>
        <v>danio rerio (zebrafish)</v>
      </c>
      <c r="R67" s="10"/>
      <c r="S67" s="32"/>
      <c r="T67" s="55"/>
      <c r="U67" s="25"/>
      <c r="W67" s="30"/>
      <c r="Y67" s="91"/>
      <c r="Z67" s="32"/>
      <c r="AA67" s="28"/>
      <c r="AB67" s="55"/>
      <c r="AC67" s="28" t="str">
        <f>IF(Table1[[#This Row],[DATE SAMPLE DELIVERY]]="","",(CONCATENATE(20,LEFT(Table1[[#This Row],[DATE SAMPLE DELIVERY]],2),"-",(MID(Table1[[#This Row],[DATE SAMPLE DELIVERY]],3,2)),"-",(RIGHT(Table1[[#This Row],[DATE SAMPLE DELIVERY]],2)))))</f>
        <v/>
      </c>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row>
    <row r="68" spans="1:54" s="4" customFormat="1" x14ac:dyDescent="0.2">
      <c r="A68" s="112" t="str">
        <f>IF(D68="","",CONCATENATE('Sample information'!B$16," #1"," ",Table1[[#This Row],[DATE SAMPLE DELIVERY]]))</f>
        <v xml:space="preserve">TC2486 #1 </v>
      </c>
      <c r="B68" s="112" t="str">
        <f>IF(Table1[[#This Row],[LIBRARY ID]]="","",CONCATENATE('Sample information'!B$16,"-",Table1[[#This Row],[LIBRARY ID]]))</f>
        <v>TC2486-TC2486-1058</v>
      </c>
      <c r="C68" s="228" t="s">
        <v>141</v>
      </c>
      <c r="D68" s="228" t="s">
        <v>1804</v>
      </c>
      <c r="E68" s="99" t="s">
        <v>27</v>
      </c>
      <c r="F68" s="113" t="s">
        <v>1711</v>
      </c>
      <c r="G68" s="113">
        <v>14.80654</v>
      </c>
      <c r="H68" s="113">
        <v>50</v>
      </c>
      <c r="I68" s="113" t="s">
        <v>272</v>
      </c>
      <c r="J68" s="228">
        <v>83</v>
      </c>
      <c r="K68" s="98"/>
      <c r="L68" s="112" t="str">
        <f>IF((I68=Index!C$2),VLOOKUP(J68,Index!B$3:S$228,2),IF((I68=Index!D$2),VLOOKUP(J68,Index!B$3:S$228,3),IF((I68=Index!E$2),VLOOKUP(J68,Index!B$3:S$228,4),IF((I68=Index!F$2),VLOOKUP(J68,Index!B$3:S$228,5),IF((I68=Index!G$2),VLOOKUP(J68,Index!B$3:S$228,6),IF((I68=Index!H$2),VLOOKUP(J68,Index!B$3:S$228,7),IF((I68=Index!I$2),VLOOKUP(J68,Index!B$3:S$228,8),IF((I68=Index!J$2),VLOOKUP(J68,Index!B$3:S$228,9),IF((I68=Index!K$2),VLOOKUP(J68,Index!B$3:S$228,10),IF((I68=Index!L$2),VLOOKUP(J68,Index!B$3:S$228,11),IF((I68=Index!M$2),VLOOKUP(J68,Index!B$3:S$228,12),IF((I68=Index!N$2),VLOOKUP(J68,Index!B$3:S$228,13),IF((I68=Index!O$2),VLOOKUP(J68,Index!B$3:S$228,14),IF((I68=Index!P$2),VLOOKUP(J68,Index!B$3:S$228,15),IF((I68=Index!Q$2),VLOOKUP(J68,Index!B$3:S$228,16),IF((I68=Index!R$2),VLOOKUP(J68,Index!B$3:S$228,17),IF((I68=Index!S$2),VLOOKUP(J68,Index!B$3:S$228,18),IF((I68=""),CONCATENATE("Custom (",K68,")"),IF((I68="No index"),CONCATENATE("Custom (",Index!T60,")"),"")))))))))))))))))))</f>
        <v>N711-N503 (AAGAGGCA-TATCCTCT)</v>
      </c>
      <c r="M68" s="32" t="s">
        <v>5</v>
      </c>
      <c r="N68" s="10" t="s">
        <v>84</v>
      </c>
      <c r="O68" s="136">
        <f>IF(Table1[[#This Row],[VOLUME]]="","",Table1[[#This Row],[VOLUME]])</f>
        <v>50</v>
      </c>
      <c r="P68" s="110" t="str">
        <f>IF(Table1[[#This Row],[SNP&amp;SEQ SAMPLE ID]]="","",CONCATENATE('Sample information'!$B$16,"_PL1_org_",Table1[[#This Row],[DATE SAMPLE DELIVERY]]))</f>
        <v>TC2486_PL1_org_</v>
      </c>
      <c r="Q68" s="32" t="str">
        <f>IF(Table1[[#This Row],[SNP&amp;SEQ SAMPLE ID]]="","",IF('Sample information'!$B$21="","",'Sample information'!$B$21))</f>
        <v>danio rerio (zebrafish)</v>
      </c>
      <c r="R68" s="10"/>
      <c r="S68" s="32"/>
      <c r="T68" s="55"/>
      <c r="U68" s="25"/>
      <c r="W68" s="30"/>
      <c r="Y68" s="91"/>
      <c r="Z68" s="32"/>
      <c r="AA68" s="28"/>
      <c r="AB68" s="55"/>
      <c r="AC68" s="28" t="str">
        <f>IF(Table1[[#This Row],[DATE SAMPLE DELIVERY]]="","",(CONCATENATE(20,LEFT(Table1[[#This Row],[DATE SAMPLE DELIVERY]],2),"-",(MID(Table1[[#This Row],[DATE SAMPLE DELIVERY]],3,2)),"-",(RIGHT(Table1[[#This Row],[DATE SAMPLE DELIVERY]],2)))))</f>
        <v/>
      </c>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row>
    <row r="69" spans="1:54" s="4" customFormat="1" x14ac:dyDescent="0.2">
      <c r="A69" s="112" t="str">
        <f>IF(D69="","",CONCATENATE('Sample information'!B$16," #1"," ",Table1[[#This Row],[DATE SAMPLE DELIVERY]]))</f>
        <v xml:space="preserve">TC2486 #1 </v>
      </c>
      <c r="B69" s="112" t="str">
        <f>IF(Table1[[#This Row],[LIBRARY ID]]="","",CONCATENATE('Sample information'!B$16,"-",Table1[[#This Row],[LIBRARY ID]]))</f>
        <v>TC2486-TC2486-1059</v>
      </c>
      <c r="C69" s="228" t="s">
        <v>141</v>
      </c>
      <c r="D69" s="228" t="s">
        <v>1805</v>
      </c>
      <c r="E69" s="99" t="s">
        <v>27</v>
      </c>
      <c r="F69" s="113" t="s">
        <v>1711</v>
      </c>
      <c r="G69" s="113">
        <v>14.80654</v>
      </c>
      <c r="H69" s="113">
        <v>50</v>
      </c>
      <c r="I69" s="113" t="s">
        <v>272</v>
      </c>
      <c r="J69" s="228">
        <v>85</v>
      </c>
      <c r="K69" s="98"/>
      <c r="L69" s="112" t="str">
        <f>IF((I69=Index!C$2),VLOOKUP(J69,Index!B$3:S$228,2),IF((I69=Index!D$2),VLOOKUP(J69,Index!B$3:S$228,3),IF((I69=Index!E$2),VLOOKUP(J69,Index!B$3:S$228,4),IF((I69=Index!F$2),VLOOKUP(J69,Index!B$3:S$228,5),IF((I69=Index!G$2),VLOOKUP(J69,Index!B$3:S$228,6),IF((I69=Index!H$2),VLOOKUP(J69,Index!B$3:S$228,7),IF((I69=Index!I$2),VLOOKUP(J69,Index!B$3:S$228,8),IF((I69=Index!J$2),VLOOKUP(J69,Index!B$3:S$228,9),IF((I69=Index!K$2),VLOOKUP(J69,Index!B$3:S$228,10),IF((I69=Index!L$2),VLOOKUP(J69,Index!B$3:S$228,11),IF((I69=Index!M$2),VLOOKUP(J69,Index!B$3:S$228,12),IF((I69=Index!N$2),VLOOKUP(J69,Index!B$3:S$228,13),IF((I69=Index!O$2),VLOOKUP(J69,Index!B$3:S$228,14),IF((I69=Index!P$2),VLOOKUP(J69,Index!B$3:S$228,15),IF((I69=Index!Q$2),VLOOKUP(J69,Index!B$3:S$228,16),IF((I69=Index!R$2),VLOOKUP(J69,Index!B$3:S$228,17),IF((I69=Index!S$2),VLOOKUP(J69,Index!B$3:S$228,18),IF((I69=""),CONCATENATE("Custom (",K69,")"),IF((I69="No index"),CONCATENATE("Custom (",Index!T61,")"),"")))))))))))))))))))</f>
        <v>N711-N505 (AAGAGGCA-GTAAGGAG)</v>
      </c>
      <c r="M69" s="32" t="s">
        <v>5</v>
      </c>
      <c r="N69" s="10" t="s">
        <v>85</v>
      </c>
      <c r="O69" s="136">
        <f>IF(Table1[[#This Row],[VOLUME]]="","",Table1[[#This Row],[VOLUME]])</f>
        <v>50</v>
      </c>
      <c r="P69" s="110" t="str">
        <f>IF(Table1[[#This Row],[SNP&amp;SEQ SAMPLE ID]]="","",CONCATENATE('Sample information'!$B$16,"_PL1_org_",Table1[[#This Row],[DATE SAMPLE DELIVERY]]))</f>
        <v>TC2486_PL1_org_</v>
      </c>
      <c r="Q69" s="32" t="str">
        <f>IF(Table1[[#This Row],[SNP&amp;SEQ SAMPLE ID]]="","",IF('Sample information'!$B$21="","",'Sample information'!$B$21))</f>
        <v>danio rerio (zebrafish)</v>
      </c>
      <c r="R69" s="10"/>
      <c r="S69" s="32"/>
      <c r="T69" s="55"/>
      <c r="U69" s="25"/>
      <c r="W69" s="30"/>
      <c r="Y69" s="91"/>
      <c r="Z69" s="32"/>
      <c r="AA69" s="28"/>
      <c r="AB69" s="55"/>
      <c r="AC69" s="28" t="str">
        <f>IF(Table1[[#This Row],[DATE SAMPLE DELIVERY]]="","",(CONCATENATE(20,LEFT(Table1[[#This Row],[DATE SAMPLE DELIVERY]],2),"-",(MID(Table1[[#This Row],[DATE SAMPLE DELIVERY]],3,2)),"-",(RIGHT(Table1[[#This Row],[DATE SAMPLE DELIVERY]],2)))))</f>
        <v/>
      </c>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row>
    <row r="70" spans="1:54" s="4" customFormat="1" x14ac:dyDescent="0.2">
      <c r="A70" s="112" t="str">
        <f>IF(D70="","",CONCATENATE('Sample information'!B$16," #1"," ",Table1[[#This Row],[DATE SAMPLE DELIVERY]]))</f>
        <v xml:space="preserve">TC2486 #1 </v>
      </c>
      <c r="B70" s="112" t="str">
        <f>IF(Table1[[#This Row],[LIBRARY ID]]="","",CONCATENATE('Sample information'!B$16,"-",Table1[[#This Row],[LIBRARY ID]]))</f>
        <v>TC2486-TC2486-1060</v>
      </c>
      <c r="C70" s="228" t="s">
        <v>141</v>
      </c>
      <c r="D70" s="228" t="s">
        <v>1806</v>
      </c>
      <c r="E70" s="99" t="s">
        <v>27</v>
      </c>
      <c r="F70" s="113" t="s">
        <v>1711</v>
      </c>
      <c r="G70" s="113">
        <v>14.80654</v>
      </c>
      <c r="H70" s="113">
        <v>50</v>
      </c>
      <c r="I70" s="113" t="s">
        <v>272</v>
      </c>
      <c r="J70" s="228">
        <v>86</v>
      </c>
      <c r="K70" s="98"/>
      <c r="L70" s="112" t="str">
        <f>IF((I70=Index!C$2),VLOOKUP(J70,Index!B$3:S$228,2),IF((I70=Index!D$2),VLOOKUP(J70,Index!B$3:S$228,3),IF((I70=Index!E$2),VLOOKUP(J70,Index!B$3:S$228,4),IF((I70=Index!F$2),VLOOKUP(J70,Index!B$3:S$228,5),IF((I70=Index!G$2),VLOOKUP(J70,Index!B$3:S$228,6),IF((I70=Index!H$2),VLOOKUP(J70,Index!B$3:S$228,7),IF((I70=Index!I$2),VLOOKUP(J70,Index!B$3:S$228,8),IF((I70=Index!J$2),VLOOKUP(J70,Index!B$3:S$228,9),IF((I70=Index!K$2),VLOOKUP(J70,Index!B$3:S$228,10),IF((I70=Index!L$2),VLOOKUP(J70,Index!B$3:S$228,11),IF((I70=Index!M$2),VLOOKUP(J70,Index!B$3:S$228,12),IF((I70=Index!N$2),VLOOKUP(J70,Index!B$3:S$228,13),IF((I70=Index!O$2),VLOOKUP(J70,Index!B$3:S$228,14),IF((I70=Index!P$2),VLOOKUP(J70,Index!B$3:S$228,15),IF((I70=Index!Q$2),VLOOKUP(J70,Index!B$3:S$228,16),IF((I70=Index!R$2),VLOOKUP(J70,Index!B$3:S$228,17),IF((I70=Index!S$2),VLOOKUP(J70,Index!B$3:S$228,18),IF((I70=""),CONCATENATE("Custom (",K70,")"),IF((I70="No index"),CONCATENATE("Custom (",Index!T62,")"),"")))))))))))))))))))</f>
        <v>N711-N506 (AAGAGGCA-ACTGCATA)</v>
      </c>
      <c r="M70" s="32" t="s">
        <v>5</v>
      </c>
      <c r="N70" s="10" t="s">
        <v>86</v>
      </c>
      <c r="O70" s="136">
        <f>IF(Table1[[#This Row],[VOLUME]]="","",Table1[[#This Row],[VOLUME]])</f>
        <v>50</v>
      </c>
      <c r="P70" s="110" t="str">
        <f>IF(Table1[[#This Row],[SNP&amp;SEQ SAMPLE ID]]="","",CONCATENATE('Sample information'!$B$16,"_PL1_org_",Table1[[#This Row],[DATE SAMPLE DELIVERY]]))</f>
        <v>TC2486_PL1_org_</v>
      </c>
      <c r="Q70" s="32" t="str">
        <f>IF(Table1[[#This Row],[SNP&amp;SEQ SAMPLE ID]]="","",IF('Sample information'!$B$21="","",'Sample information'!$B$21))</f>
        <v>danio rerio (zebrafish)</v>
      </c>
      <c r="R70" s="10"/>
      <c r="S70" s="32"/>
      <c r="T70" s="55"/>
      <c r="U70" s="25"/>
      <c r="W70" s="30"/>
      <c r="Y70" s="91"/>
      <c r="Z70" s="32"/>
      <c r="AA70" s="28"/>
      <c r="AB70" s="55"/>
      <c r="AC70" s="28" t="str">
        <f>IF(Table1[[#This Row],[DATE SAMPLE DELIVERY]]="","",(CONCATENATE(20,LEFT(Table1[[#This Row],[DATE SAMPLE DELIVERY]],2),"-",(MID(Table1[[#This Row],[DATE SAMPLE DELIVERY]],3,2)),"-",(RIGHT(Table1[[#This Row],[DATE SAMPLE DELIVERY]],2)))))</f>
        <v/>
      </c>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row>
    <row r="71" spans="1:54" s="4" customFormat="1" x14ac:dyDescent="0.2">
      <c r="A71" s="112" t="str">
        <f>IF(D71="","",CONCATENATE('Sample information'!B$16," #1"," ",Table1[[#This Row],[DATE SAMPLE DELIVERY]]))</f>
        <v xml:space="preserve">TC2486 #1 </v>
      </c>
      <c r="B71" s="112" t="str">
        <f>IF(Table1[[#This Row],[LIBRARY ID]]="","",CONCATENATE('Sample information'!B$16,"-",Table1[[#This Row],[LIBRARY ID]]))</f>
        <v>TC2486-TC2486-1061</v>
      </c>
      <c r="C71" s="228" t="s">
        <v>141</v>
      </c>
      <c r="D71" s="228" t="s">
        <v>1807</v>
      </c>
      <c r="E71" s="99" t="s">
        <v>27</v>
      </c>
      <c r="F71" s="113" t="s">
        <v>1711</v>
      </c>
      <c r="G71" s="113">
        <v>14.80654</v>
      </c>
      <c r="H71" s="113">
        <v>50</v>
      </c>
      <c r="I71" s="113" t="s">
        <v>272</v>
      </c>
      <c r="J71" s="228">
        <v>87</v>
      </c>
      <c r="K71" s="98"/>
      <c r="L71" s="112" t="str">
        <f>IF((I71=Index!C$2),VLOOKUP(J71,Index!B$3:S$228,2),IF((I71=Index!D$2),VLOOKUP(J71,Index!B$3:S$228,3),IF((I71=Index!E$2),VLOOKUP(J71,Index!B$3:S$228,4),IF((I71=Index!F$2),VLOOKUP(J71,Index!B$3:S$228,5),IF((I71=Index!G$2),VLOOKUP(J71,Index!B$3:S$228,6),IF((I71=Index!H$2),VLOOKUP(J71,Index!B$3:S$228,7),IF((I71=Index!I$2),VLOOKUP(J71,Index!B$3:S$228,8),IF((I71=Index!J$2),VLOOKUP(J71,Index!B$3:S$228,9),IF((I71=Index!K$2),VLOOKUP(J71,Index!B$3:S$228,10),IF((I71=Index!L$2),VLOOKUP(J71,Index!B$3:S$228,11),IF((I71=Index!M$2),VLOOKUP(J71,Index!B$3:S$228,12),IF((I71=Index!N$2),VLOOKUP(J71,Index!B$3:S$228,13),IF((I71=Index!O$2),VLOOKUP(J71,Index!B$3:S$228,14),IF((I71=Index!P$2),VLOOKUP(J71,Index!B$3:S$228,15),IF((I71=Index!Q$2),VLOOKUP(J71,Index!B$3:S$228,16),IF((I71=Index!R$2),VLOOKUP(J71,Index!B$3:S$228,17),IF((I71=Index!S$2),VLOOKUP(J71,Index!B$3:S$228,18),IF((I71=""),CONCATENATE("Custom (",K71,")"),IF((I71="No index"),CONCATENATE("Custom (",Index!T63,")"),"")))))))))))))))))))</f>
        <v>N711-N507 (AAGAGGCA-AAGGAGTA)</v>
      </c>
      <c r="M71" s="32" t="s">
        <v>5</v>
      </c>
      <c r="N71" s="10" t="s">
        <v>87</v>
      </c>
      <c r="O71" s="136">
        <f>IF(Table1[[#This Row],[VOLUME]]="","",Table1[[#This Row],[VOLUME]])</f>
        <v>50</v>
      </c>
      <c r="P71" s="110" t="str">
        <f>IF(Table1[[#This Row],[SNP&amp;SEQ SAMPLE ID]]="","",CONCATENATE('Sample information'!$B$16,"_PL1_org_",Table1[[#This Row],[DATE SAMPLE DELIVERY]]))</f>
        <v>TC2486_PL1_org_</v>
      </c>
      <c r="Q71" s="32" t="str">
        <f>IF(Table1[[#This Row],[SNP&amp;SEQ SAMPLE ID]]="","",IF('Sample information'!$B$21="","",'Sample information'!$B$21))</f>
        <v>danio rerio (zebrafish)</v>
      </c>
      <c r="R71" s="10"/>
      <c r="S71" s="32"/>
      <c r="T71" s="55"/>
      <c r="U71" s="25"/>
      <c r="W71" s="30"/>
      <c r="Y71" s="91"/>
      <c r="Z71" s="32"/>
      <c r="AA71" s="28"/>
      <c r="AB71" s="55"/>
      <c r="AC71" s="28" t="str">
        <f>IF(Table1[[#This Row],[DATE SAMPLE DELIVERY]]="","",(CONCATENATE(20,LEFT(Table1[[#This Row],[DATE SAMPLE DELIVERY]],2),"-",(MID(Table1[[#This Row],[DATE SAMPLE DELIVERY]],3,2)),"-",(RIGHT(Table1[[#This Row],[DATE SAMPLE DELIVERY]],2)))))</f>
        <v/>
      </c>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row>
    <row r="72" spans="1:54" s="4" customFormat="1" x14ac:dyDescent="0.2">
      <c r="A72" s="112" t="str">
        <f>IF(D72="","",CONCATENATE('Sample information'!B$16," #1"," ",Table1[[#This Row],[DATE SAMPLE DELIVERY]]))</f>
        <v xml:space="preserve">TC2486 #1 </v>
      </c>
      <c r="B72" s="112" t="str">
        <f>IF(Table1[[#This Row],[LIBRARY ID]]="","",CONCATENATE('Sample information'!B$16,"-",Table1[[#This Row],[LIBRARY ID]]))</f>
        <v>TC2486-TC2486-1062</v>
      </c>
      <c r="C72" s="228" t="s">
        <v>141</v>
      </c>
      <c r="D72" s="228" t="s">
        <v>1808</v>
      </c>
      <c r="E72" s="99" t="s">
        <v>27</v>
      </c>
      <c r="F72" s="113" t="s">
        <v>1711</v>
      </c>
      <c r="G72" s="113">
        <v>14.80654</v>
      </c>
      <c r="H72" s="113">
        <v>50</v>
      </c>
      <c r="I72" s="113" t="s">
        <v>272</v>
      </c>
      <c r="J72" s="228">
        <v>88</v>
      </c>
      <c r="K72" s="98"/>
      <c r="L72" s="112" t="str">
        <f>IF((I72=Index!C$2),VLOOKUP(J72,Index!B$3:S$228,2),IF((I72=Index!D$2),VLOOKUP(J72,Index!B$3:S$228,3),IF((I72=Index!E$2),VLOOKUP(J72,Index!B$3:S$228,4),IF((I72=Index!F$2),VLOOKUP(J72,Index!B$3:S$228,5),IF((I72=Index!G$2),VLOOKUP(J72,Index!B$3:S$228,6),IF((I72=Index!H$2),VLOOKUP(J72,Index!B$3:S$228,7),IF((I72=Index!I$2),VLOOKUP(J72,Index!B$3:S$228,8),IF((I72=Index!J$2),VLOOKUP(J72,Index!B$3:S$228,9),IF((I72=Index!K$2),VLOOKUP(J72,Index!B$3:S$228,10),IF((I72=Index!L$2),VLOOKUP(J72,Index!B$3:S$228,11),IF((I72=Index!M$2),VLOOKUP(J72,Index!B$3:S$228,12),IF((I72=Index!N$2),VLOOKUP(J72,Index!B$3:S$228,13),IF((I72=Index!O$2),VLOOKUP(J72,Index!B$3:S$228,14),IF((I72=Index!P$2),VLOOKUP(J72,Index!B$3:S$228,15),IF((I72=Index!Q$2),VLOOKUP(J72,Index!B$3:S$228,16),IF((I72=Index!R$2),VLOOKUP(J72,Index!B$3:S$228,17),IF((I72=Index!S$2),VLOOKUP(J72,Index!B$3:S$228,18),IF((I72=""),CONCATENATE("Custom (",K72,")"),IF((I72="No index"),CONCATENATE("Custom (",Index!T64,")"),"")))))))))))))))))))</f>
        <v>N711-N508 (AAGAGGCA-CTAAGCCT)</v>
      </c>
      <c r="M72" s="32" t="s">
        <v>5</v>
      </c>
      <c r="N72" s="10" t="s">
        <v>88</v>
      </c>
      <c r="O72" s="136">
        <f>IF(Table1[[#This Row],[VOLUME]]="","",Table1[[#This Row],[VOLUME]])</f>
        <v>50</v>
      </c>
      <c r="P72" s="110" t="str">
        <f>IF(Table1[[#This Row],[SNP&amp;SEQ SAMPLE ID]]="","",CONCATENATE('Sample information'!$B$16,"_PL1_org_",Table1[[#This Row],[DATE SAMPLE DELIVERY]]))</f>
        <v>TC2486_PL1_org_</v>
      </c>
      <c r="Q72" s="32" t="str">
        <f>IF(Table1[[#This Row],[SNP&amp;SEQ SAMPLE ID]]="","",IF('Sample information'!$B$21="","",'Sample information'!$B$21))</f>
        <v>danio rerio (zebrafish)</v>
      </c>
      <c r="R72" s="10"/>
      <c r="S72" s="32"/>
      <c r="T72" s="55"/>
      <c r="U72" s="25"/>
      <c r="W72" s="30"/>
      <c r="Y72" s="91"/>
      <c r="Z72" s="32"/>
      <c r="AA72" s="28"/>
      <c r="AB72" s="55"/>
      <c r="AC72" s="28" t="str">
        <f>IF(Table1[[#This Row],[DATE SAMPLE DELIVERY]]="","",(CONCATENATE(20,LEFT(Table1[[#This Row],[DATE SAMPLE DELIVERY]],2),"-",(MID(Table1[[#This Row],[DATE SAMPLE DELIVERY]],3,2)),"-",(RIGHT(Table1[[#This Row],[DATE SAMPLE DELIVERY]],2)))))</f>
        <v/>
      </c>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row>
    <row r="73" spans="1:54" s="4" customFormat="1" x14ac:dyDescent="0.2">
      <c r="A73" s="112" t="str">
        <f>IF(D73="","",CONCATENATE('Sample information'!B$16," #1"," ",Table1[[#This Row],[DATE SAMPLE DELIVERY]]))</f>
        <v xml:space="preserve">TC2486 #1 </v>
      </c>
      <c r="B73" s="112" t="str">
        <f>IF(Table1[[#This Row],[LIBRARY ID]]="","",CONCATENATE('Sample information'!B$16,"-",Table1[[#This Row],[LIBRARY ID]]))</f>
        <v>TC2486-TC2486-1063</v>
      </c>
      <c r="C73" s="228" t="s">
        <v>141</v>
      </c>
      <c r="D73" s="228" t="s">
        <v>1809</v>
      </c>
      <c r="E73" s="99" t="s">
        <v>27</v>
      </c>
      <c r="F73" s="113" t="s">
        <v>1711</v>
      </c>
      <c r="G73" s="113">
        <v>14.80654</v>
      </c>
      <c r="H73" s="113">
        <v>50</v>
      </c>
      <c r="I73" s="113" t="s">
        <v>272</v>
      </c>
      <c r="J73" s="228">
        <v>107</v>
      </c>
      <c r="K73" s="98"/>
      <c r="L73" s="112" t="str">
        <f>IF((I73=Index!C$2),VLOOKUP(J73,Index!B$3:S$228,2),IF((I73=Index!D$2),VLOOKUP(J73,Index!B$3:S$228,3),IF((I73=Index!E$2),VLOOKUP(J73,Index!B$3:S$228,4),IF((I73=Index!F$2),VLOOKUP(J73,Index!B$3:S$228,5),IF((I73=Index!G$2),VLOOKUP(J73,Index!B$3:S$228,6),IF((I73=Index!H$2),VLOOKUP(J73,Index!B$3:S$228,7),IF((I73=Index!I$2),VLOOKUP(J73,Index!B$3:S$228,8),IF((I73=Index!J$2),VLOOKUP(J73,Index!B$3:S$228,9),IF((I73=Index!K$2),VLOOKUP(J73,Index!B$3:S$228,10),IF((I73=Index!L$2),VLOOKUP(J73,Index!B$3:S$228,11),IF((I73=Index!M$2),VLOOKUP(J73,Index!B$3:S$228,12),IF((I73=Index!N$2),VLOOKUP(J73,Index!B$3:S$228,13),IF((I73=Index!O$2),VLOOKUP(J73,Index!B$3:S$228,14),IF((I73=Index!P$2),VLOOKUP(J73,Index!B$3:S$228,15),IF((I73=Index!Q$2),VLOOKUP(J73,Index!B$3:S$228,16),IF((I73=Index!R$2),VLOOKUP(J73,Index!B$3:S$228,17),IF((I73=Index!S$2),VLOOKUP(J73,Index!B$3:S$228,18),IF((I73=""),CONCATENATE("Custom (",K73,")"),IF((I73="No index"),CONCATENATE("Custom (",Index!T65,")"),"")))))))))))))))))))</f>
        <v>N711-N517 (AAGAGGCA-GCGTAAGA)</v>
      </c>
      <c r="M73" s="32" t="s">
        <v>5</v>
      </c>
      <c r="N73" s="10" t="s">
        <v>89</v>
      </c>
      <c r="O73" s="136">
        <f>IF(Table1[[#This Row],[VOLUME]]="","",Table1[[#This Row],[VOLUME]])</f>
        <v>50</v>
      </c>
      <c r="P73" s="110" t="str">
        <f>IF(Table1[[#This Row],[SNP&amp;SEQ SAMPLE ID]]="","",CONCATENATE('Sample information'!$B$16,"_PL1_org_",Table1[[#This Row],[DATE SAMPLE DELIVERY]]))</f>
        <v>TC2486_PL1_org_</v>
      </c>
      <c r="Q73" s="32" t="str">
        <f>IF(Table1[[#This Row],[SNP&amp;SEQ SAMPLE ID]]="","",IF('Sample information'!$B$21="","",'Sample information'!$B$21))</f>
        <v>danio rerio (zebrafish)</v>
      </c>
      <c r="R73" s="10"/>
      <c r="S73" s="32"/>
      <c r="T73" s="55"/>
      <c r="U73" s="25"/>
      <c r="W73" s="30"/>
      <c r="Y73" s="91"/>
      <c r="Z73" s="32"/>
      <c r="AA73" s="28"/>
      <c r="AB73" s="55"/>
      <c r="AC73" s="28" t="str">
        <f>IF(Table1[[#This Row],[DATE SAMPLE DELIVERY]]="","",(CONCATENATE(20,LEFT(Table1[[#This Row],[DATE SAMPLE DELIVERY]],2),"-",(MID(Table1[[#This Row],[DATE SAMPLE DELIVERY]],3,2)),"-",(RIGHT(Table1[[#This Row],[DATE SAMPLE DELIVERY]],2)))))</f>
        <v/>
      </c>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row>
    <row r="74" spans="1:54" s="4" customFormat="1" x14ac:dyDescent="0.2">
      <c r="A74" s="112" t="str">
        <f>IF(D74="","",CONCATENATE('Sample information'!B$16," #1"," ",Table1[[#This Row],[DATE SAMPLE DELIVERY]]))</f>
        <v xml:space="preserve">TC2486 #1 </v>
      </c>
      <c r="B74" s="112" t="str">
        <f>IF(Table1[[#This Row],[LIBRARY ID]]="","",CONCATENATE('Sample information'!B$16,"-",Table1[[#This Row],[LIBRARY ID]]))</f>
        <v>TC2486-TC2486-1064</v>
      </c>
      <c r="C74" s="228" t="s">
        <v>141</v>
      </c>
      <c r="D74" s="228" t="s">
        <v>1810</v>
      </c>
      <c r="E74" s="99" t="s">
        <v>27</v>
      </c>
      <c r="F74" s="113" t="s">
        <v>1711</v>
      </c>
      <c r="G74" s="113">
        <v>14.80654</v>
      </c>
      <c r="H74" s="113">
        <v>50</v>
      </c>
      <c r="I74" s="113" t="s">
        <v>272</v>
      </c>
      <c r="J74" s="228">
        <v>90</v>
      </c>
      <c r="K74" s="98"/>
      <c r="L74" s="112" t="str">
        <f>IF((I74=Index!C$2),VLOOKUP(J74,Index!B$3:S$228,2),IF((I74=Index!D$2),VLOOKUP(J74,Index!B$3:S$228,3),IF((I74=Index!E$2),VLOOKUP(J74,Index!B$3:S$228,4),IF((I74=Index!F$2),VLOOKUP(J74,Index!B$3:S$228,5),IF((I74=Index!G$2),VLOOKUP(J74,Index!B$3:S$228,6),IF((I74=Index!H$2),VLOOKUP(J74,Index!B$3:S$228,7),IF((I74=Index!I$2),VLOOKUP(J74,Index!B$3:S$228,8),IF((I74=Index!J$2),VLOOKUP(J74,Index!B$3:S$228,9),IF((I74=Index!K$2),VLOOKUP(J74,Index!B$3:S$228,10),IF((I74=Index!L$2),VLOOKUP(J74,Index!B$3:S$228,11),IF((I74=Index!M$2),VLOOKUP(J74,Index!B$3:S$228,12),IF((I74=Index!N$2),VLOOKUP(J74,Index!B$3:S$228,13),IF((I74=Index!O$2),VLOOKUP(J74,Index!B$3:S$228,14),IF((I74=Index!P$2),VLOOKUP(J74,Index!B$3:S$228,15),IF((I74=Index!Q$2),VLOOKUP(J74,Index!B$3:S$228,16),IF((I74=Index!R$2),VLOOKUP(J74,Index!B$3:S$228,17),IF((I74=Index!S$2),VLOOKUP(J74,Index!B$3:S$228,18),IF((I74=""),CONCATENATE("Custom (",K74,")"),IF((I74="No index"),CONCATENATE("Custom (",Index!T66,")"),"")))))))))))))))))))</f>
        <v>N712-N502 (GTAGAGGA-CTCTCTAT)</v>
      </c>
      <c r="M74" s="32" t="s">
        <v>5</v>
      </c>
      <c r="N74" s="10" t="s">
        <v>90</v>
      </c>
      <c r="O74" s="136">
        <f>IF(Table1[[#This Row],[VOLUME]]="","",Table1[[#This Row],[VOLUME]])</f>
        <v>50</v>
      </c>
      <c r="P74" s="110" t="str">
        <f>IF(Table1[[#This Row],[SNP&amp;SEQ SAMPLE ID]]="","",CONCATENATE('Sample information'!$B$16,"_PL1_org_",Table1[[#This Row],[DATE SAMPLE DELIVERY]]))</f>
        <v>TC2486_PL1_org_</v>
      </c>
      <c r="Q74" s="32" t="str">
        <f>IF(Table1[[#This Row],[SNP&amp;SEQ SAMPLE ID]]="","",IF('Sample information'!$B$21="","",'Sample information'!$B$21))</f>
        <v>danio rerio (zebrafish)</v>
      </c>
      <c r="R74" s="10"/>
      <c r="S74" s="32"/>
      <c r="T74" s="55"/>
      <c r="U74" s="25"/>
      <c r="W74" s="30"/>
      <c r="Y74" s="91"/>
      <c r="Z74" s="32"/>
      <c r="AA74" s="28"/>
      <c r="AB74" s="55"/>
      <c r="AC74" s="28" t="str">
        <f>IF(Table1[[#This Row],[DATE SAMPLE DELIVERY]]="","",(CONCATENATE(20,LEFT(Table1[[#This Row],[DATE SAMPLE DELIVERY]],2),"-",(MID(Table1[[#This Row],[DATE SAMPLE DELIVERY]],3,2)),"-",(RIGHT(Table1[[#This Row],[DATE SAMPLE DELIVERY]],2)))))</f>
        <v/>
      </c>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row>
    <row r="75" spans="1:54" s="4" customFormat="1" x14ac:dyDescent="0.2">
      <c r="A75" s="112" t="str">
        <f>IF(D75="","",CONCATENATE('Sample information'!B$16," #1"," ",Table1[[#This Row],[DATE SAMPLE DELIVERY]]))</f>
        <v xml:space="preserve">TC2486 #1 </v>
      </c>
      <c r="B75" s="112" t="str">
        <f>IF(Table1[[#This Row],[LIBRARY ID]]="","",CONCATENATE('Sample information'!B$16,"-",Table1[[#This Row],[LIBRARY ID]]))</f>
        <v>TC2486-TC2486-1065</v>
      </c>
      <c r="C75" s="228" t="s">
        <v>141</v>
      </c>
      <c r="D75" s="228" t="s">
        <v>1811</v>
      </c>
      <c r="E75" s="99" t="s">
        <v>27</v>
      </c>
      <c r="F75" s="113" t="s">
        <v>1711</v>
      </c>
      <c r="G75" s="113">
        <v>14.80654</v>
      </c>
      <c r="H75" s="113">
        <v>50</v>
      </c>
      <c r="I75" s="113" t="s">
        <v>272</v>
      </c>
      <c r="J75" s="228">
        <v>91</v>
      </c>
      <c r="K75" s="98"/>
      <c r="L75" s="112" t="str">
        <f>IF((I75=Index!C$2),VLOOKUP(J75,Index!B$3:S$228,2),IF((I75=Index!D$2),VLOOKUP(J75,Index!B$3:S$228,3),IF((I75=Index!E$2),VLOOKUP(J75,Index!B$3:S$228,4),IF((I75=Index!F$2),VLOOKUP(J75,Index!B$3:S$228,5),IF((I75=Index!G$2),VLOOKUP(J75,Index!B$3:S$228,6),IF((I75=Index!H$2),VLOOKUP(J75,Index!B$3:S$228,7),IF((I75=Index!I$2),VLOOKUP(J75,Index!B$3:S$228,8),IF((I75=Index!J$2),VLOOKUP(J75,Index!B$3:S$228,9),IF((I75=Index!K$2),VLOOKUP(J75,Index!B$3:S$228,10),IF((I75=Index!L$2),VLOOKUP(J75,Index!B$3:S$228,11),IF((I75=Index!M$2),VLOOKUP(J75,Index!B$3:S$228,12),IF((I75=Index!N$2),VLOOKUP(J75,Index!B$3:S$228,13),IF((I75=Index!O$2),VLOOKUP(J75,Index!B$3:S$228,14),IF((I75=Index!P$2),VLOOKUP(J75,Index!B$3:S$228,15),IF((I75=Index!Q$2),VLOOKUP(J75,Index!B$3:S$228,16),IF((I75=Index!R$2),VLOOKUP(J75,Index!B$3:S$228,17),IF((I75=Index!S$2),VLOOKUP(J75,Index!B$3:S$228,18),IF((I75=""),CONCATENATE("Custom (",K75,")"),IF((I75="No index"),CONCATENATE("Custom (",Index!T67,")"),"")))))))))))))))))))</f>
        <v>N712-N503 (GTAGAGGA-TATCCTCT)</v>
      </c>
      <c r="M75" s="32" t="s">
        <v>5</v>
      </c>
      <c r="N75" s="10" t="s">
        <v>91</v>
      </c>
      <c r="O75" s="136">
        <f>IF(Table1[[#This Row],[VOLUME]]="","",Table1[[#This Row],[VOLUME]])</f>
        <v>50</v>
      </c>
      <c r="P75" s="110" t="str">
        <f>IF(Table1[[#This Row],[SNP&amp;SEQ SAMPLE ID]]="","",CONCATENATE('Sample information'!$B$16,"_PL1_org_",Table1[[#This Row],[DATE SAMPLE DELIVERY]]))</f>
        <v>TC2486_PL1_org_</v>
      </c>
      <c r="Q75" s="32" t="str">
        <f>IF(Table1[[#This Row],[SNP&amp;SEQ SAMPLE ID]]="","",IF('Sample information'!$B$21="","",'Sample information'!$B$21))</f>
        <v>danio rerio (zebrafish)</v>
      </c>
      <c r="R75" s="10"/>
      <c r="S75" s="32"/>
      <c r="T75" s="55"/>
      <c r="U75" s="25"/>
      <c r="W75" s="30"/>
      <c r="Y75" s="91"/>
      <c r="Z75" s="32"/>
      <c r="AA75" s="28"/>
      <c r="AB75" s="55"/>
      <c r="AC75" s="28" t="str">
        <f>IF(Table1[[#This Row],[DATE SAMPLE DELIVERY]]="","",(CONCATENATE(20,LEFT(Table1[[#This Row],[DATE SAMPLE DELIVERY]],2),"-",(MID(Table1[[#This Row],[DATE SAMPLE DELIVERY]],3,2)),"-",(RIGHT(Table1[[#This Row],[DATE SAMPLE DELIVERY]],2)))))</f>
        <v/>
      </c>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row>
    <row r="76" spans="1:54" s="4" customFormat="1" x14ac:dyDescent="0.2">
      <c r="A76" s="112" t="str">
        <f>IF(D76="","",CONCATENATE('Sample information'!B$16," #1"," ",Table1[[#This Row],[DATE SAMPLE DELIVERY]]))</f>
        <v xml:space="preserve">TC2486 #1 </v>
      </c>
      <c r="B76" s="112" t="str">
        <f>IF(Table1[[#This Row],[LIBRARY ID]]="","",CONCATENATE('Sample information'!B$16,"-",Table1[[#This Row],[LIBRARY ID]]))</f>
        <v>TC2486-TC2486-1066</v>
      </c>
      <c r="C76" s="228" t="s">
        <v>141</v>
      </c>
      <c r="D76" s="228" t="s">
        <v>1812</v>
      </c>
      <c r="E76" s="99" t="s">
        <v>27</v>
      </c>
      <c r="F76" s="113" t="s">
        <v>1711</v>
      </c>
      <c r="G76" s="113">
        <v>14.80654</v>
      </c>
      <c r="H76" s="113">
        <v>50</v>
      </c>
      <c r="I76" s="113" t="s">
        <v>272</v>
      </c>
      <c r="J76" s="228">
        <v>93</v>
      </c>
      <c r="K76" s="98"/>
      <c r="L76" s="112" t="str">
        <f>IF((I76=Index!C$2),VLOOKUP(J76,Index!B$3:S$228,2),IF((I76=Index!D$2),VLOOKUP(J76,Index!B$3:S$228,3),IF((I76=Index!E$2),VLOOKUP(J76,Index!B$3:S$228,4),IF((I76=Index!F$2),VLOOKUP(J76,Index!B$3:S$228,5),IF((I76=Index!G$2),VLOOKUP(J76,Index!B$3:S$228,6),IF((I76=Index!H$2),VLOOKUP(J76,Index!B$3:S$228,7),IF((I76=Index!I$2),VLOOKUP(J76,Index!B$3:S$228,8),IF((I76=Index!J$2),VLOOKUP(J76,Index!B$3:S$228,9),IF((I76=Index!K$2),VLOOKUP(J76,Index!B$3:S$228,10),IF((I76=Index!L$2),VLOOKUP(J76,Index!B$3:S$228,11),IF((I76=Index!M$2),VLOOKUP(J76,Index!B$3:S$228,12),IF((I76=Index!N$2),VLOOKUP(J76,Index!B$3:S$228,13),IF((I76=Index!O$2),VLOOKUP(J76,Index!B$3:S$228,14),IF((I76=Index!P$2),VLOOKUP(J76,Index!B$3:S$228,15),IF((I76=Index!Q$2),VLOOKUP(J76,Index!B$3:S$228,16),IF((I76=Index!R$2),VLOOKUP(J76,Index!B$3:S$228,17),IF((I76=Index!S$2),VLOOKUP(J76,Index!B$3:S$228,18),IF((I76=""),CONCATENATE("Custom (",K76,")"),IF((I76="No index"),CONCATENATE("Custom (",Index!T68,")"),"")))))))))))))))))))</f>
        <v>N712-N505 (GTAGAGGA-GTAAGGAG)</v>
      </c>
      <c r="M76" s="32" t="s">
        <v>5</v>
      </c>
      <c r="N76" s="10" t="s">
        <v>92</v>
      </c>
      <c r="O76" s="136">
        <f>IF(Table1[[#This Row],[VOLUME]]="","",Table1[[#This Row],[VOLUME]])</f>
        <v>50</v>
      </c>
      <c r="P76" s="110" t="str">
        <f>IF(Table1[[#This Row],[SNP&amp;SEQ SAMPLE ID]]="","",CONCATENATE('Sample information'!$B$16,"_PL1_org_",Table1[[#This Row],[DATE SAMPLE DELIVERY]]))</f>
        <v>TC2486_PL1_org_</v>
      </c>
      <c r="Q76" s="32" t="str">
        <f>IF(Table1[[#This Row],[SNP&amp;SEQ SAMPLE ID]]="","",IF('Sample information'!$B$21="","",'Sample information'!$B$21))</f>
        <v>danio rerio (zebrafish)</v>
      </c>
      <c r="R76" s="10"/>
      <c r="S76" s="32"/>
      <c r="T76" s="55"/>
      <c r="U76" s="25"/>
      <c r="W76" s="30"/>
      <c r="Y76" s="91"/>
      <c r="Z76" s="32"/>
      <c r="AA76" s="28"/>
      <c r="AB76" s="55"/>
      <c r="AC76" s="28" t="str">
        <f>IF(Table1[[#This Row],[DATE SAMPLE DELIVERY]]="","",(CONCATENATE(20,LEFT(Table1[[#This Row],[DATE SAMPLE DELIVERY]],2),"-",(MID(Table1[[#This Row],[DATE SAMPLE DELIVERY]],3,2)),"-",(RIGHT(Table1[[#This Row],[DATE SAMPLE DELIVERY]],2)))))</f>
        <v/>
      </c>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row>
    <row r="77" spans="1:54" s="4" customFormat="1" x14ac:dyDescent="0.2">
      <c r="A77" s="112" t="str">
        <f>IF(D77="","",CONCATENATE('Sample information'!B$16," #1"," ",Table1[[#This Row],[DATE SAMPLE DELIVERY]]))</f>
        <v xml:space="preserve">TC2486 #1 </v>
      </c>
      <c r="B77" s="112" t="str">
        <f>IF(Table1[[#This Row],[LIBRARY ID]]="","",CONCATENATE('Sample information'!B$16,"-",Table1[[#This Row],[LIBRARY ID]]))</f>
        <v>TC2486-TC2486-1067</v>
      </c>
      <c r="C77" s="228" t="s">
        <v>141</v>
      </c>
      <c r="D77" s="228" t="s">
        <v>1813</v>
      </c>
      <c r="E77" s="99" t="s">
        <v>27</v>
      </c>
      <c r="F77" s="113" t="s">
        <v>1711</v>
      </c>
      <c r="G77" s="113">
        <v>14.80654</v>
      </c>
      <c r="H77" s="113">
        <v>50</v>
      </c>
      <c r="I77" s="113" t="s">
        <v>272</v>
      </c>
      <c r="J77" s="228">
        <v>94</v>
      </c>
      <c r="K77" s="98"/>
      <c r="L77" s="112" t="str">
        <f>IF((I77=Index!C$2),VLOOKUP(J77,Index!B$3:S$228,2),IF((I77=Index!D$2),VLOOKUP(J77,Index!B$3:S$228,3),IF((I77=Index!E$2),VLOOKUP(J77,Index!B$3:S$228,4),IF((I77=Index!F$2),VLOOKUP(J77,Index!B$3:S$228,5),IF((I77=Index!G$2),VLOOKUP(J77,Index!B$3:S$228,6),IF((I77=Index!H$2),VLOOKUP(J77,Index!B$3:S$228,7),IF((I77=Index!I$2),VLOOKUP(J77,Index!B$3:S$228,8),IF((I77=Index!J$2),VLOOKUP(J77,Index!B$3:S$228,9),IF((I77=Index!K$2),VLOOKUP(J77,Index!B$3:S$228,10),IF((I77=Index!L$2),VLOOKUP(J77,Index!B$3:S$228,11),IF((I77=Index!M$2),VLOOKUP(J77,Index!B$3:S$228,12),IF((I77=Index!N$2),VLOOKUP(J77,Index!B$3:S$228,13),IF((I77=Index!O$2),VLOOKUP(J77,Index!B$3:S$228,14),IF((I77=Index!P$2),VLOOKUP(J77,Index!B$3:S$228,15),IF((I77=Index!Q$2),VLOOKUP(J77,Index!B$3:S$228,16),IF((I77=Index!R$2),VLOOKUP(J77,Index!B$3:S$228,17),IF((I77=Index!S$2),VLOOKUP(J77,Index!B$3:S$228,18),IF((I77=""),CONCATENATE("Custom (",K77,")"),IF((I77="No index"),CONCATENATE("Custom (",Index!T69,")"),"")))))))))))))))))))</f>
        <v>N712-N506 (GTAGAGGA-ACTGCATA)</v>
      </c>
      <c r="M77" s="32" t="s">
        <v>5</v>
      </c>
      <c r="N77" s="10" t="s">
        <v>93</v>
      </c>
      <c r="O77" s="136">
        <f>IF(Table1[[#This Row],[VOLUME]]="","",Table1[[#This Row],[VOLUME]])</f>
        <v>50</v>
      </c>
      <c r="P77" s="110" t="str">
        <f>IF(Table1[[#This Row],[SNP&amp;SEQ SAMPLE ID]]="","",CONCATENATE('Sample information'!$B$16,"_PL1_org_",Table1[[#This Row],[DATE SAMPLE DELIVERY]]))</f>
        <v>TC2486_PL1_org_</v>
      </c>
      <c r="Q77" s="32" t="str">
        <f>IF(Table1[[#This Row],[SNP&amp;SEQ SAMPLE ID]]="","",IF('Sample information'!$B$21="","",'Sample information'!$B$21))</f>
        <v>danio rerio (zebrafish)</v>
      </c>
      <c r="R77" s="10"/>
      <c r="S77" s="32"/>
      <c r="T77" s="55"/>
      <c r="U77" s="25"/>
      <c r="W77" s="30"/>
      <c r="Y77" s="91"/>
      <c r="Z77" s="32"/>
      <c r="AA77" s="28"/>
      <c r="AB77" s="55"/>
      <c r="AC77" s="28" t="str">
        <f>IF(Table1[[#This Row],[DATE SAMPLE DELIVERY]]="","",(CONCATENATE(20,LEFT(Table1[[#This Row],[DATE SAMPLE DELIVERY]],2),"-",(MID(Table1[[#This Row],[DATE SAMPLE DELIVERY]],3,2)),"-",(RIGHT(Table1[[#This Row],[DATE SAMPLE DELIVERY]],2)))))</f>
        <v/>
      </c>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row>
    <row r="78" spans="1:54" s="4" customFormat="1" x14ac:dyDescent="0.2">
      <c r="A78" s="112" t="str">
        <f>IF(D78="","",CONCATENATE('Sample information'!B$16," #1"," ",Table1[[#This Row],[DATE SAMPLE DELIVERY]]))</f>
        <v xml:space="preserve">TC2486 #1 </v>
      </c>
      <c r="B78" s="112" t="str">
        <f>IF(Table1[[#This Row],[LIBRARY ID]]="","",CONCATENATE('Sample information'!B$16,"-",Table1[[#This Row],[LIBRARY ID]]))</f>
        <v>TC2486-TC2486-1068</v>
      </c>
      <c r="C78" s="228" t="s">
        <v>141</v>
      </c>
      <c r="D78" s="228" t="s">
        <v>1814</v>
      </c>
      <c r="E78" s="99" t="s">
        <v>27</v>
      </c>
      <c r="F78" s="113" t="s">
        <v>1711</v>
      </c>
      <c r="G78" s="113">
        <v>14.80654</v>
      </c>
      <c r="H78" s="113">
        <v>50</v>
      </c>
      <c r="I78" s="113" t="s">
        <v>272</v>
      </c>
      <c r="J78" s="228">
        <v>95</v>
      </c>
      <c r="K78" s="98"/>
      <c r="L78" s="112" t="str">
        <f>IF((I78=Index!C$2),VLOOKUP(J78,Index!B$3:S$228,2),IF((I78=Index!D$2),VLOOKUP(J78,Index!B$3:S$228,3),IF((I78=Index!E$2),VLOOKUP(J78,Index!B$3:S$228,4),IF((I78=Index!F$2),VLOOKUP(J78,Index!B$3:S$228,5),IF((I78=Index!G$2),VLOOKUP(J78,Index!B$3:S$228,6),IF((I78=Index!H$2),VLOOKUP(J78,Index!B$3:S$228,7),IF((I78=Index!I$2),VLOOKUP(J78,Index!B$3:S$228,8),IF((I78=Index!J$2),VLOOKUP(J78,Index!B$3:S$228,9),IF((I78=Index!K$2),VLOOKUP(J78,Index!B$3:S$228,10),IF((I78=Index!L$2),VLOOKUP(J78,Index!B$3:S$228,11),IF((I78=Index!M$2),VLOOKUP(J78,Index!B$3:S$228,12),IF((I78=Index!N$2),VLOOKUP(J78,Index!B$3:S$228,13),IF((I78=Index!O$2),VLOOKUP(J78,Index!B$3:S$228,14),IF((I78=Index!P$2),VLOOKUP(J78,Index!B$3:S$228,15),IF((I78=Index!Q$2),VLOOKUP(J78,Index!B$3:S$228,16),IF((I78=Index!R$2),VLOOKUP(J78,Index!B$3:S$228,17),IF((I78=Index!S$2),VLOOKUP(J78,Index!B$3:S$228,18),IF((I78=""),CONCATENATE("Custom (",K78,")"),IF((I78="No index"),CONCATENATE("Custom (",Index!T70,")"),"")))))))))))))))))))</f>
        <v>N712-N507 (GTAGAGGA-AAGGAGTA)</v>
      </c>
      <c r="M78" s="32" t="s">
        <v>5</v>
      </c>
      <c r="N78" s="10" t="s">
        <v>94</v>
      </c>
      <c r="O78" s="136">
        <f>IF(Table1[[#This Row],[VOLUME]]="","",Table1[[#This Row],[VOLUME]])</f>
        <v>50</v>
      </c>
      <c r="P78" s="110" t="str">
        <f>IF(Table1[[#This Row],[SNP&amp;SEQ SAMPLE ID]]="","",CONCATENATE('Sample information'!$B$16,"_PL1_org_",Table1[[#This Row],[DATE SAMPLE DELIVERY]]))</f>
        <v>TC2486_PL1_org_</v>
      </c>
      <c r="Q78" s="32" t="str">
        <f>IF(Table1[[#This Row],[SNP&amp;SEQ SAMPLE ID]]="","",IF('Sample information'!$B$21="","",'Sample information'!$B$21))</f>
        <v>danio rerio (zebrafish)</v>
      </c>
      <c r="R78" s="10"/>
      <c r="S78" s="32"/>
      <c r="T78" s="55"/>
      <c r="U78" s="25"/>
      <c r="W78" s="30"/>
      <c r="Y78" s="91"/>
      <c r="Z78" s="32"/>
      <c r="AA78" s="28"/>
      <c r="AB78" s="55"/>
      <c r="AC78" s="28" t="str">
        <f>IF(Table1[[#This Row],[DATE SAMPLE DELIVERY]]="","",(CONCATENATE(20,LEFT(Table1[[#This Row],[DATE SAMPLE DELIVERY]],2),"-",(MID(Table1[[#This Row],[DATE SAMPLE DELIVERY]],3,2)),"-",(RIGHT(Table1[[#This Row],[DATE SAMPLE DELIVERY]],2)))))</f>
        <v/>
      </c>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row>
    <row r="79" spans="1:54" s="4" customFormat="1" x14ac:dyDescent="0.2">
      <c r="A79" s="112" t="str">
        <f>IF(D79="","",CONCATENATE('Sample information'!B$16," #1"," ",Table1[[#This Row],[DATE SAMPLE DELIVERY]]))</f>
        <v xml:space="preserve">TC2486 #1 </v>
      </c>
      <c r="B79" s="112" t="str">
        <f>IF(Table1[[#This Row],[LIBRARY ID]]="","",CONCATENATE('Sample information'!B$16,"-",Table1[[#This Row],[LIBRARY ID]]))</f>
        <v>TC2486-TC2486-1069</v>
      </c>
      <c r="C79" s="228" t="s">
        <v>141</v>
      </c>
      <c r="D79" s="228" t="s">
        <v>1815</v>
      </c>
      <c r="E79" s="99" t="s">
        <v>27</v>
      </c>
      <c r="F79" s="113" t="s">
        <v>1711</v>
      </c>
      <c r="G79" s="113">
        <v>14.80654</v>
      </c>
      <c r="H79" s="113">
        <v>50</v>
      </c>
      <c r="I79" s="113" t="s">
        <v>272</v>
      </c>
      <c r="J79" s="228">
        <v>96</v>
      </c>
      <c r="K79" s="98"/>
      <c r="L79" s="112" t="str">
        <f>IF((I79=Index!C$2),VLOOKUP(J79,Index!B$3:S$228,2),IF((I79=Index!D$2),VLOOKUP(J79,Index!B$3:S$228,3),IF((I79=Index!E$2),VLOOKUP(J79,Index!B$3:S$228,4),IF((I79=Index!F$2),VLOOKUP(J79,Index!B$3:S$228,5),IF((I79=Index!G$2),VLOOKUP(J79,Index!B$3:S$228,6),IF((I79=Index!H$2),VLOOKUP(J79,Index!B$3:S$228,7),IF((I79=Index!I$2),VLOOKUP(J79,Index!B$3:S$228,8),IF((I79=Index!J$2),VLOOKUP(J79,Index!B$3:S$228,9),IF((I79=Index!K$2),VLOOKUP(J79,Index!B$3:S$228,10),IF((I79=Index!L$2),VLOOKUP(J79,Index!B$3:S$228,11),IF((I79=Index!M$2),VLOOKUP(J79,Index!B$3:S$228,12),IF((I79=Index!N$2),VLOOKUP(J79,Index!B$3:S$228,13),IF((I79=Index!O$2),VLOOKUP(J79,Index!B$3:S$228,14),IF((I79=Index!P$2),VLOOKUP(J79,Index!B$3:S$228,15),IF((I79=Index!Q$2),VLOOKUP(J79,Index!B$3:S$228,16),IF((I79=Index!R$2),VLOOKUP(J79,Index!B$3:S$228,17),IF((I79=Index!S$2),VLOOKUP(J79,Index!B$3:S$228,18),IF((I79=""),CONCATENATE("Custom (",K79,")"),IF((I79="No index"),CONCATENATE("Custom (",Index!T71,")"),"")))))))))))))))))))</f>
        <v>N712-N508 (GTAGAGGA-CTAAGCCT)</v>
      </c>
      <c r="M79" s="32" t="s">
        <v>5</v>
      </c>
      <c r="N79" s="10" t="s">
        <v>95</v>
      </c>
      <c r="O79" s="136">
        <f>IF(Table1[[#This Row],[VOLUME]]="","",Table1[[#This Row],[VOLUME]])</f>
        <v>50</v>
      </c>
      <c r="P79" s="110" t="str">
        <f>IF(Table1[[#This Row],[SNP&amp;SEQ SAMPLE ID]]="","",CONCATENATE('Sample information'!$B$16,"_PL1_org_",Table1[[#This Row],[DATE SAMPLE DELIVERY]]))</f>
        <v>TC2486_PL1_org_</v>
      </c>
      <c r="Q79" s="32" t="str">
        <f>IF(Table1[[#This Row],[SNP&amp;SEQ SAMPLE ID]]="","",IF('Sample information'!$B$21="","",'Sample information'!$B$21))</f>
        <v>danio rerio (zebrafish)</v>
      </c>
      <c r="R79" s="10"/>
      <c r="S79" s="32"/>
      <c r="T79" s="55"/>
      <c r="U79" s="25"/>
      <c r="W79" s="30"/>
      <c r="Y79" s="91"/>
      <c r="Z79" s="32"/>
      <c r="AA79" s="28"/>
      <c r="AB79" s="55"/>
      <c r="AC79" s="28" t="str">
        <f>IF(Table1[[#This Row],[DATE SAMPLE DELIVERY]]="","",(CONCATENATE(20,LEFT(Table1[[#This Row],[DATE SAMPLE DELIVERY]],2),"-",(MID(Table1[[#This Row],[DATE SAMPLE DELIVERY]],3,2)),"-",(RIGHT(Table1[[#This Row],[DATE SAMPLE DELIVERY]],2)))))</f>
        <v/>
      </c>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row>
    <row r="80" spans="1:54" s="4" customFormat="1" x14ac:dyDescent="0.2">
      <c r="A80" s="112" t="str">
        <f>IF(D80="","",CONCATENATE('Sample information'!B$16," #1"," ",Table1[[#This Row],[DATE SAMPLE DELIVERY]]))</f>
        <v xml:space="preserve">TC2486 #1 </v>
      </c>
      <c r="B80" s="112" t="str">
        <f>IF(Table1[[#This Row],[LIBRARY ID]]="","",CONCATENATE('Sample information'!B$16,"-",Table1[[#This Row],[LIBRARY ID]]))</f>
        <v>TC2486-TC2486-1070</v>
      </c>
      <c r="C80" s="228" t="s">
        <v>141</v>
      </c>
      <c r="D80" s="228" t="s">
        <v>1816</v>
      </c>
      <c r="E80" s="99" t="s">
        <v>27</v>
      </c>
      <c r="F80" s="113" t="s">
        <v>1711</v>
      </c>
      <c r="G80" s="113">
        <v>14.80654</v>
      </c>
      <c r="H80" s="113">
        <v>50</v>
      </c>
      <c r="I80" s="113" t="s">
        <v>272</v>
      </c>
      <c r="J80" s="228">
        <v>108</v>
      </c>
      <c r="K80" s="98"/>
      <c r="L80" s="112" t="str">
        <f>IF((I80=Index!C$2),VLOOKUP(J80,Index!B$3:S$228,2),IF((I80=Index!D$2),VLOOKUP(J80,Index!B$3:S$228,3),IF((I80=Index!E$2),VLOOKUP(J80,Index!B$3:S$228,4),IF((I80=Index!F$2),VLOOKUP(J80,Index!B$3:S$228,5),IF((I80=Index!G$2),VLOOKUP(J80,Index!B$3:S$228,6),IF((I80=Index!H$2),VLOOKUP(J80,Index!B$3:S$228,7),IF((I80=Index!I$2),VLOOKUP(J80,Index!B$3:S$228,8),IF((I80=Index!J$2),VLOOKUP(J80,Index!B$3:S$228,9),IF((I80=Index!K$2),VLOOKUP(J80,Index!B$3:S$228,10),IF((I80=Index!L$2),VLOOKUP(J80,Index!B$3:S$228,11),IF((I80=Index!M$2),VLOOKUP(J80,Index!B$3:S$228,12),IF((I80=Index!N$2),VLOOKUP(J80,Index!B$3:S$228,13),IF((I80=Index!O$2),VLOOKUP(J80,Index!B$3:S$228,14),IF((I80=Index!P$2),VLOOKUP(J80,Index!B$3:S$228,15),IF((I80=Index!Q$2),VLOOKUP(J80,Index!B$3:S$228,16),IF((I80=Index!R$2),VLOOKUP(J80,Index!B$3:S$228,17),IF((I80=Index!S$2),VLOOKUP(J80,Index!B$3:S$228,18),IF((I80=""),CONCATENATE("Custom (",K80,")"),IF((I80="No index"),CONCATENATE("Custom (",Index!T72,")"),"")))))))))))))))))))</f>
        <v>N712-N517 (GTAGAGGA-GCGTAAGA)</v>
      </c>
      <c r="M80" s="32" t="s">
        <v>5</v>
      </c>
      <c r="N80" s="10" t="s">
        <v>96</v>
      </c>
      <c r="O80" s="136">
        <f>IF(Table1[[#This Row],[VOLUME]]="","",Table1[[#This Row],[VOLUME]])</f>
        <v>50</v>
      </c>
      <c r="P80" s="110" t="str">
        <f>IF(Table1[[#This Row],[SNP&amp;SEQ SAMPLE ID]]="","",CONCATENATE('Sample information'!$B$16,"_PL1_org_",Table1[[#This Row],[DATE SAMPLE DELIVERY]]))</f>
        <v>TC2486_PL1_org_</v>
      </c>
      <c r="Q80" s="32" t="str">
        <f>IF(Table1[[#This Row],[SNP&amp;SEQ SAMPLE ID]]="","",IF('Sample information'!$B$21="","",'Sample information'!$B$21))</f>
        <v>danio rerio (zebrafish)</v>
      </c>
      <c r="R80" s="10"/>
      <c r="S80" s="32"/>
      <c r="T80" s="55"/>
      <c r="U80" s="25"/>
      <c r="W80" s="30"/>
      <c r="Y80" s="91"/>
      <c r="Z80" s="32"/>
      <c r="AA80" s="28"/>
      <c r="AB80" s="55"/>
      <c r="AC80" s="28" t="str">
        <f>IF(Table1[[#This Row],[DATE SAMPLE DELIVERY]]="","",(CONCATENATE(20,LEFT(Table1[[#This Row],[DATE SAMPLE DELIVERY]],2),"-",(MID(Table1[[#This Row],[DATE SAMPLE DELIVERY]],3,2)),"-",(RIGHT(Table1[[#This Row],[DATE SAMPLE DELIVERY]],2)))))</f>
        <v/>
      </c>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row>
    <row r="81" spans="1:54" s="4" customFormat="1" x14ac:dyDescent="0.2">
      <c r="A81" s="112" t="str">
        <f>IF(D81="","",CONCATENATE('Sample information'!B$16," #1"," ",Table1[[#This Row],[DATE SAMPLE DELIVERY]]))</f>
        <v xml:space="preserve">TC2486 #1 </v>
      </c>
      <c r="B81" s="112" t="str">
        <f>IF(Table1[[#This Row],[LIBRARY ID]]="","",CONCATENATE('Sample information'!B$16,"-",Table1[[#This Row],[LIBRARY ID]]))</f>
        <v>TC2486-TC2486-1071</v>
      </c>
      <c r="C81" s="228" t="s">
        <v>141</v>
      </c>
      <c r="D81" s="228" t="s">
        <v>1817</v>
      </c>
      <c r="E81" s="99" t="s">
        <v>27</v>
      </c>
      <c r="F81" s="113" t="s">
        <v>1711</v>
      </c>
      <c r="G81" s="113">
        <v>14.80654</v>
      </c>
      <c r="H81" s="113">
        <v>50</v>
      </c>
      <c r="I81" s="113"/>
      <c r="J81" s="228"/>
      <c r="K81" s="229" t="s">
        <v>2515</v>
      </c>
      <c r="L81" s="112" t="str">
        <f>IF((I81=Index!C$2),VLOOKUP(J81,Index!B$3:S$228,2),IF((I81=Index!D$2),VLOOKUP(J81,Index!B$3:S$228,3),IF((I81=Index!E$2),VLOOKUP(J81,Index!B$3:S$228,4),IF((I81=Index!F$2),VLOOKUP(J81,Index!B$3:S$228,5),IF((I81=Index!G$2),VLOOKUP(J81,Index!B$3:S$228,6),IF((I81=Index!H$2),VLOOKUP(J81,Index!B$3:S$228,7),IF((I81=Index!I$2),VLOOKUP(J81,Index!B$3:S$228,8),IF((I81=Index!J$2),VLOOKUP(J81,Index!B$3:S$228,9),IF((I81=Index!K$2),VLOOKUP(J81,Index!B$3:S$228,10),IF((I81=Index!L$2),VLOOKUP(J81,Index!B$3:S$228,11),IF((I81=Index!M$2),VLOOKUP(J81,Index!B$3:S$228,12),IF((I81=Index!N$2),VLOOKUP(J81,Index!B$3:S$228,13),IF((I81=Index!O$2),VLOOKUP(J81,Index!B$3:S$228,14),IF((I81=Index!P$2),VLOOKUP(J81,Index!B$3:S$228,15),IF((I81=Index!Q$2),VLOOKUP(J81,Index!B$3:S$228,16),IF((I81=Index!R$2),VLOOKUP(J81,Index!B$3:S$228,17),IF((I81=Index!S$2),VLOOKUP(J81,Index!B$3:S$228,18),IF((I81=""),CONCATENATE("Custom (",K81,")"),IF((I81="No index"),CONCATENATE("Custom (",Index!T73,")"),"")))))))))))))))))))</f>
        <v>Custom (GCTCATGA-CGTCTAAT)</v>
      </c>
      <c r="M81" s="32" t="s">
        <v>5</v>
      </c>
      <c r="N81" s="10" t="s">
        <v>97</v>
      </c>
      <c r="O81" s="136">
        <f>IF(Table1[[#This Row],[VOLUME]]="","",Table1[[#This Row],[VOLUME]])</f>
        <v>50</v>
      </c>
      <c r="P81" s="110" t="str">
        <f>IF(Table1[[#This Row],[SNP&amp;SEQ SAMPLE ID]]="","",CONCATENATE('Sample information'!$B$16,"_PL1_org_",Table1[[#This Row],[DATE SAMPLE DELIVERY]]))</f>
        <v>TC2486_PL1_org_</v>
      </c>
      <c r="Q81" s="32" t="str">
        <f>IF(Table1[[#This Row],[SNP&amp;SEQ SAMPLE ID]]="","",IF('Sample information'!$B$21="","",'Sample information'!$B$21))</f>
        <v>danio rerio (zebrafish)</v>
      </c>
      <c r="R81" s="10"/>
      <c r="S81" s="32"/>
      <c r="T81" s="55"/>
      <c r="U81" s="25"/>
      <c r="W81" s="30"/>
      <c r="Y81" s="91"/>
      <c r="Z81" s="32"/>
      <c r="AA81" s="28"/>
      <c r="AB81" s="55"/>
      <c r="AC81" s="28" t="str">
        <f>IF(Table1[[#This Row],[DATE SAMPLE DELIVERY]]="","",(CONCATENATE(20,LEFT(Table1[[#This Row],[DATE SAMPLE DELIVERY]],2),"-",(MID(Table1[[#This Row],[DATE SAMPLE DELIVERY]],3,2)),"-",(RIGHT(Table1[[#This Row],[DATE SAMPLE DELIVERY]],2)))))</f>
        <v/>
      </c>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row>
    <row r="82" spans="1:54" s="4" customFormat="1" x14ac:dyDescent="0.2">
      <c r="A82" s="112" t="str">
        <f>IF(D82="","",CONCATENATE('Sample information'!B$16," #1"," ",Table1[[#This Row],[DATE SAMPLE DELIVERY]]))</f>
        <v xml:space="preserve">TC2486 #1 </v>
      </c>
      <c r="B82" s="112" t="str">
        <f>IF(Table1[[#This Row],[LIBRARY ID]]="","",CONCATENATE('Sample information'!B$16,"-",Table1[[#This Row],[LIBRARY ID]]))</f>
        <v>TC2486-TC2486-1072</v>
      </c>
      <c r="C82" s="228" t="s">
        <v>141</v>
      </c>
      <c r="D82" s="228" t="s">
        <v>1818</v>
      </c>
      <c r="E82" s="99" t="s">
        <v>27</v>
      </c>
      <c r="F82" s="113" t="s">
        <v>1711</v>
      </c>
      <c r="G82" s="113">
        <v>14.80654</v>
      </c>
      <c r="H82" s="113">
        <v>50</v>
      </c>
      <c r="I82" s="98"/>
      <c r="J82" s="228"/>
      <c r="K82" s="230" t="s">
        <v>2516</v>
      </c>
      <c r="L82" s="112" t="str">
        <f>IF((I82=Index!C$2),VLOOKUP(J82,Index!B$3:S$228,2),IF((I82=Index!D$2),VLOOKUP(J82,Index!B$3:S$228,3),IF((I82=Index!E$2),VLOOKUP(J82,Index!B$3:S$228,4),IF((I82=Index!F$2),VLOOKUP(J82,Index!B$3:S$228,5),IF((I82=Index!G$2),VLOOKUP(J82,Index!B$3:S$228,6),IF((I82=Index!H$2),VLOOKUP(J82,Index!B$3:S$228,7),IF((I82=Index!I$2),VLOOKUP(J82,Index!B$3:S$228,8),IF((I82=Index!J$2),VLOOKUP(J82,Index!B$3:S$228,9),IF((I82=Index!K$2),VLOOKUP(J82,Index!B$3:S$228,10),IF((I82=Index!L$2),VLOOKUP(J82,Index!B$3:S$228,11),IF((I82=Index!M$2),VLOOKUP(J82,Index!B$3:S$228,12),IF((I82=Index!N$2),VLOOKUP(J82,Index!B$3:S$228,13),IF((I82=Index!O$2),VLOOKUP(J82,Index!B$3:S$228,14),IF((I82=Index!P$2),VLOOKUP(J82,Index!B$3:S$228,15),IF((I82=Index!Q$2),VLOOKUP(J82,Index!B$3:S$228,16),IF((I82=Index!R$2),VLOOKUP(J82,Index!B$3:S$228,17),IF((I82=Index!S$2),VLOOKUP(J82,Index!B$3:S$228,18),IF((I82=""),CONCATENATE("Custom (",K82,")"),IF((I82="No index"),CONCATENATE("Custom (",Index!T74,")"),"")))))))))))))))))))</f>
        <v>Custom (GCTCATGA-TCTCTCCG)</v>
      </c>
      <c r="M82" s="32" t="s">
        <v>5</v>
      </c>
      <c r="N82" s="10" t="s">
        <v>98</v>
      </c>
      <c r="O82" s="136">
        <f>IF(Table1[[#This Row],[VOLUME]]="","",Table1[[#This Row],[VOLUME]])</f>
        <v>50</v>
      </c>
      <c r="P82" s="110" t="str">
        <f>IF(Table1[[#This Row],[SNP&amp;SEQ SAMPLE ID]]="","",CONCATENATE('Sample information'!$B$16,"_PL1_org_",Table1[[#This Row],[DATE SAMPLE DELIVERY]]))</f>
        <v>TC2486_PL1_org_</v>
      </c>
      <c r="Q82" s="32" t="str">
        <f>IF(Table1[[#This Row],[SNP&amp;SEQ SAMPLE ID]]="","",IF('Sample information'!$B$21="","",'Sample information'!$B$21))</f>
        <v>danio rerio (zebrafish)</v>
      </c>
      <c r="R82" s="10"/>
      <c r="S82" s="32"/>
      <c r="T82" s="55"/>
      <c r="U82" s="25"/>
      <c r="W82" s="30"/>
      <c r="Y82" s="91"/>
      <c r="Z82" s="32"/>
      <c r="AA82" s="28"/>
      <c r="AB82" s="55"/>
      <c r="AC82" s="28" t="str">
        <f>IF(Table1[[#This Row],[DATE SAMPLE DELIVERY]]="","",(CONCATENATE(20,LEFT(Table1[[#This Row],[DATE SAMPLE DELIVERY]],2),"-",(MID(Table1[[#This Row],[DATE SAMPLE DELIVERY]],3,2)),"-",(RIGHT(Table1[[#This Row],[DATE SAMPLE DELIVERY]],2)))))</f>
        <v/>
      </c>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row>
    <row r="83" spans="1:54" s="4" customFormat="1" x14ac:dyDescent="0.2">
      <c r="A83" s="112" t="str">
        <f>IF(D83="","",CONCATENATE('Sample information'!B$16," #1"," ",Table1[[#This Row],[DATE SAMPLE DELIVERY]]))</f>
        <v xml:space="preserve">TC2486 #1 </v>
      </c>
      <c r="B83" s="112" t="str">
        <f>IF(Table1[[#This Row],[LIBRARY ID]]="","",CONCATENATE('Sample information'!B$16,"-",Table1[[#This Row],[LIBRARY ID]]))</f>
        <v>TC2486-TC2486-1073</v>
      </c>
      <c r="C83" s="228" t="s">
        <v>141</v>
      </c>
      <c r="D83" s="228" t="s">
        <v>1819</v>
      </c>
      <c r="E83" s="99" t="s">
        <v>27</v>
      </c>
      <c r="F83" s="113" t="s">
        <v>1711</v>
      </c>
      <c r="G83" s="113">
        <v>14.80654</v>
      </c>
      <c r="H83" s="113">
        <v>50</v>
      </c>
      <c r="I83" s="98"/>
      <c r="J83" s="228"/>
      <c r="K83" s="230" t="s">
        <v>2517</v>
      </c>
      <c r="L83" s="112" t="str">
        <f>IF((I83=Index!C$2),VLOOKUP(J83,Index!B$3:S$228,2),IF((I83=Index!D$2),VLOOKUP(J83,Index!B$3:S$228,3),IF((I83=Index!E$2),VLOOKUP(J83,Index!B$3:S$228,4),IF((I83=Index!F$2),VLOOKUP(J83,Index!B$3:S$228,5),IF((I83=Index!G$2),VLOOKUP(J83,Index!B$3:S$228,6),IF((I83=Index!H$2),VLOOKUP(J83,Index!B$3:S$228,7),IF((I83=Index!I$2),VLOOKUP(J83,Index!B$3:S$228,8),IF((I83=Index!J$2),VLOOKUP(J83,Index!B$3:S$228,9),IF((I83=Index!K$2),VLOOKUP(J83,Index!B$3:S$228,10),IF((I83=Index!L$2),VLOOKUP(J83,Index!B$3:S$228,11),IF((I83=Index!M$2),VLOOKUP(J83,Index!B$3:S$228,12),IF((I83=Index!N$2),VLOOKUP(J83,Index!B$3:S$228,13),IF((I83=Index!O$2),VLOOKUP(J83,Index!B$3:S$228,14),IF((I83=Index!P$2),VLOOKUP(J83,Index!B$3:S$228,15),IF((I83=Index!Q$2),VLOOKUP(J83,Index!B$3:S$228,16),IF((I83=Index!R$2),VLOOKUP(J83,Index!B$3:S$228,17),IF((I83=Index!S$2),VLOOKUP(J83,Index!B$3:S$228,18),IF((I83=""),CONCATENATE("Custom (",K83,")"),IF((I83="No index"),CONCATENATE("Custom (",Index!T75,")"),"")))))))))))))))))))</f>
        <v>Custom (GCTCATGA-TCGACTAG)</v>
      </c>
      <c r="M83" s="32" t="s">
        <v>5</v>
      </c>
      <c r="N83" s="10" t="s">
        <v>99</v>
      </c>
      <c r="O83" s="136">
        <f>IF(Table1[[#This Row],[VOLUME]]="","",Table1[[#This Row],[VOLUME]])</f>
        <v>50</v>
      </c>
      <c r="P83" s="110" t="str">
        <f>IF(Table1[[#This Row],[SNP&amp;SEQ SAMPLE ID]]="","",CONCATENATE('Sample information'!$B$16,"_PL1_org_",Table1[[#This Row],[DATE SAMPLE DELIVERY]]))</f>
        <v>TC2486_PL1_org_</v>
      </c>
      <c r="Q83" s="32" t="str">
        <f>IF(Table1[[#This Row],[SNP&amp;SEQ SAMPLE ID]]="","",IF('Sample information'!$B$21="","",'Sample information'!$B$21))</f>
        <v>danio rerio (zebrafish)</v>
      </c>
      <c r="R83" s="10"/>
      <c r="S83" s="32"/>
      <c r="T83" s="55"/>
      <c r="U83" s="25"/>
      <c r="W83" s="30"/>
      <c r="Y83" s="91"/>
      <c r="Z83" s="32"/>
      <c r="AA83" s="28"/>
      <c r="AB83" s="55"/>
      <c r="AC83" s="28" t="str">
        <f>IF(Table1[[#This Row],[DATE SAMPLE DELIVERY]]="","",(CONCATENATE(20,LEFT(Table1[[#This Row],[DATE SAMPLE DELIVERY]],2),"-",(MID(Table1[[#This Row],[DATE SAMPLE DELIVERY]],3,2)),"-",(RIGHT(Table1[[#This Row],[DATE SAMPLE DELIVERY]],2)))))</f>
        <v/>
      </c>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row>
    <row r="84" spans="1:54" s="4" customFormat="1" x14ac:dyDescent="0.2">
      <c r="A84" s="112" t="str">
        <f>IF(D84="","",CONCATENATE('Sample information'!B$16," #1"," ",Table1[[#This Row],[DATE SAMPLE DELIVERY]]))</f>
        <v xml:space="preserve">TC2486 #1 </v>
      </c>
      <c r="B84" s="112" t="str">
        <f>IF(Table1[[#This Row],[LIBRARY ID]]="","",CONCATENATE('Sample information'!B$16,"-",Table1[[#This Row],[LIBRARY ID]]))</f>
        <v>TC2486-TC2486-1074</v>
      </c>
      <c r="C84" s="228" t="s">
        <v>141</v>
      </c>
      <c r="D84" s="228" t="s">
        <v>1820</v>
      </c>
      <c r="E84" s="99" t="s">
        <v>27</v>
      </c>
      <c r="F84" s="113" t="s">
        <v>1711</v>
      </c>
      <c r="G84" s="113">
        <v>14.80654</v>
      </c>
      <c r="H84" s="113">
        <v>50</v>
      </c>
      <c r="I84" s="98"/>
      <c r="J84" s="228"/>
      <c r="K84" s="230" t="s">
        <v>2518</v>
      </c>
      <c r="L84" s="112" t="str">
        <f>IF((I84=Index!C$2),VLOOKUP(J84,Index!B$3:S$228,2),IF((I84=Index!D$2),VLOOKUP(J84,Index!B$3:S$228,3),IF((I84=Index!E$2),VLOOKUP(J84,Index!B$3:S$228,4),IF((I84=Index!F$2),VLOOKUP(J84,Index!B$3:S$228,5),IF((I84=Index!G$2),VLOOKUP(J84,Index!B$3:S$228,6),IF((I84=Index!H$2),VLOOKUP(J84,Index!B$3:S$228,7),IF((I84=Index!I$2),VLOOKUP(J84,Index!B$3:S$228,8),IF((I84=Index!J$2),VLOOKUP(J84,Index!B$3:S$228,9),IF((I84=Index!K$2),VLOOKUP(J84,Index!B$3:S$228,10),IF((I84=Index!L$2),VLOOKUP(J84,Index!B$3:S$228,11),IF((I84=Index!M$2),VLOOKUP(J84,Index!B$3:S$228,12),IF((I84=Index!N$2),VLOOKUP(J84,Index!B$3:S$228,13),IF((I84=Index!O$2),VLOOKUP(J84,Index!B$3:S$228,14),IF((I84=Index!P$2),VLOOKUP(J84,Index!B$3:S$228,15),IF((I84=Index!Q$2),VLOOKUP(J84,Index!B$3:S$228,16),IF((I84=Index!R$2),VLOOKUP(J84,Index!B$3:S$228,17),IF((I84=Index!S$2),VLOOKUP(J84,Index!B$3:S$228,18),IF((I84=""),CONCATENATE("Custom (",K84,")"),IF((I84="No index"),CONCATENATE("Custom (",Index!T76,")"),"")))))))))))))))))))</f>
        <v>Custom (GCTCATGA-TTCTAGCT)</v>
      </c>
      <c r="M84" s="32" t="s">
        <v>5</v>
      </c>
      <c r="N84" s="10" t="s">
        <v>100</v>
      </c>
      <c r="O84" s="136">
        <f>IF(Table1[[#This Row],[VOLUME]]="","",Table1[[#This Row],[VOLUME]])</f>
        <v>50</v>
      </c>
      <c r="P84" s="110" t="str">
        <f>IF(Table1[[#This Row],[SNP&amp;SEQ SAMPLE ID]]="","",CONCATENATE('Sample information'!$B$16,"_PL1_org_",Table1[[#This Row],[DATE SAMPLE DELIVERY]]))</f>
        <v>TC2486_PL1_org_</v>
      </c>
      <c r="Q84" s="32" t="str">
        <f>IF(Table1[[#This Row],[SNP&amp;SEQ SAMPLE ID]]="","",IF('Sample information'!$B$21="","",'Sample information'!$B$21))</f>
        <v>danio rerio (zebrafish)</v>
      </c>
      <c r="R84" s="10"/>
      <c r="S84" s="32"/>
      <c r="T84" s="55"/>
      <c r="U84" s="25"/>
      <c r="W84" s="30"/>
      <c r="Y84" s="91"/>
      <c r="Z84" s="32"/>
      <c r="AA84" s="28"/>
      <c r="AB84" s="55"/>
      <c r="AC84" s="28" t="str">
        <f>IF(Table1[[#This Row],[DATE SAMPLE DELIVERY]]="","",(CONCATENATE(20,LEFT(Table1[[#This Row],[DATE SAMPLE DELIVERY]],2),"-",(MID(Table1[[#This Row],[DATE SAMPLE DELIVERY]],3,2)),"-",(RIGHT(Table1[[#This Row],[DATE SAMPLE DELIVERY]],2)))))</f>
        <v/>
      </c>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row>
    <row r="85" spans="1:54" s="4" customFormat="1" x14ac:dyDescent="0.2">
      <c r="A85" s="112" t="str">
        <f>IF(D85="","",CONCATENATE('Sample information'!B$16," #1"," ",Table1[[#This Row],[DATE SAMPLE DELIVERY]]))</f>
        <v xml:space="preserve">TC2486 #1 </v>
      </c>
      <c r="B85" s="112" t="str">
        <f>IF(Table1[[#This Row],[LIBRARY ID]]="","",CONCATENATE('Sample information'!B$16,"-",Table1[[#This Row],[LIBRARY ID]]))</f>
        <v>TC2486-TC2486-1075</v>
      </c>
      <c r="C85" s="228" t="s">
        <v>141</v>
      </c>
      <c r="D85" s="228" t="s">
        <v>1821</v>
      </c>
      <c r="E85" s="99" t="s">
        <v>27</v>
      </c>
      <c r="F85" s="113" t="s">
        <v>1711</v>
      </c>
      <c r="G85" s="113">
        <v>14.80654</v>
      </c>
      <c r="H85" s="113">
        <v>50</v>
      </c>
      <c r="I85" s="98"/>
      <c r="J85" s="228"/>
      <c r="K85" s="230" t="s">
        <v>2519</v>
      </c>
      <c r="L85" s="112" t="str">
        <f>IF((I85=Index!C$2),VLOOKUP(J85,Index!B$3:S$228,2),IF((I85=Index!D$2),VLOOKUP(J85,Index!B$3:S$228,3),IF((I85=Index!E$2),VLOOKUP(J85,Index!B$3:S$228,4),IF((I85=Index!F$2),VLOOKUP(J85,Index!B$3:S$228,5),IF((I85=Index!G$2),VLOOKUP(J85,Index!B$3:S$228,6),IF((I85=Index!H$2),VLOOKUP(J85,Index!B$3:S$228,7),IF((I85=Index!I$2),VLOOKUP(J85,Index!B$3:S$228,8),IF((I85=Index!J$2),VLOOKUP(J85,Index!B$3:S$228,9),IF((I85=Index!K$2),VLOOKUP(J85,Index!B$3:S$228,10),IF((I85=Index!L$2),VLOOKUP(J85,Index!B$3:S$228,11),IF((I85=Index!M$2),VLOOKUP(J85,Index!B$3:S$228,12),IF((I85=Index!N$2),VLOOKUP(J85,Index!B$3:S$228,13),IF((I85=Index!O$2),VLOOKUP(J85,Index!B$3:S$228,14),IF((I85=Index!P$2),VLOOKUP(J85,Index!B$3:S$228,15),IF((I85=Index!Q$2),VLOOKUP(J85,Index!B$3:S$228,16),IF((I85=Index!R$2),VLOOKUP(J85,Index!B$3:S$228,17),IF((I85=Index!S$2),VLOOKUP(J85,Index!B$3:S$228,18),IF((I85=""),CONCATENATE("Custom (",K85,")"),IF((I85="No index"),CONCATENATE("Custom (",Index!T77,")"),"")))))))))))))))))))</f>
        <v>Custom (GCTCATGA-CCTAGAGT)</v>
      </c>
      <c r="M85" s="32" t="s">
        <v>5</v>
      </c>
      <c r="N85" s="10" t="s">
        <v>101</v>
      </c>
      <c r="O85" s="136">
        <f>IF(Table1[[#This Row],[VOLUME]]="","",Table1[[#This Row],[VOLUME]])</f>
        <v>50</v>
      </c>
      <c r="P85" s="110" t="str">
        <f>IF(Table1[[#This Row],[SNP&amp;SEQ SAMPLE ID]]="","",CONCATENATE('Sample information'!$B$16,"_PL1_org_",Table1[[#This Row],[DATE SAMPLE DELIVERY]]))</f>
        <v>TC2486_PL1_org_</v>
      </c>
      <c r="Q85" s="32" t="str">
        <f>IF(Table1[[#This Row],[SNP&amp;SEQ SAMPLE ID]]="","",IF('Sample information'!$B$21="","",'Sample information'!$B$21))</f>
        <v>danio rerio (zebrafish)</v>
      </c>
      <c r="R85" s="10"/>
      <c r="S85" s="32"/>
      <c r="T85" s="55"/>
      <c r="U85" s="25"/>
      <c r="W85" s="30"/>
      <c r="Y85" s="91"/>
      <c r="Z85" s="32"/>
      <c r="AA85" s="28"/>
      <c r="AB85" s="55"/>
      <c r="AC85" s="28" t="str">
        <f>IF(Table1[[#This Row],[DATE SAMPLE DELIVERY]]="","",(CONCATENATE(20,LEFT(Table1[[#This Row],[DATE SAMPLE DELIVERY]],2),"-",(MID(Table1[[#This Row],[DATE SAMPLE DELIVERY]],3,2)),"-",(RIGHT(Table1[[#This Row],[DATE SAMPLE DELIVERY]],2)))))</f>
        <v/>
      </c>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row>
    <row r="86" spans="1:54" s="4" customFormat="1" x14ac:dyDescent="0.2">
      <c r="A86" s="112" t="str">
        <f>IF(D86="","",CONCATENATE('Sample information'!B$16," #1"," ",Table1[[#This Row],[DATE SAMPLE DELIVERY]]))</f>
        <v xml:space="preserve">TC2486 #1 </v>
      </c>
      <c r="B86" s="112" t="str">
        <f>IF(Table1[[#This Row],[LIBRARY ID]]="","",CONCATENATE('Sample information'!B$16,"-",Table1[[#This Row],[LIBRARY ID]]))</f>
        <v>TC2486-TC2486-1076</v>
      </c>
      <c r="C86" s="228" t="s">
        <v>141</v>
      </c>
      <c r="D86" s="228" t="s">
        <v>1822</v>
      </c>
      <c r="E86" s="99" t="s">
        <v>27</v>
      </c>
      <c r="F86" s="113" t="s">
        <v>1711</v>
      </c>
      <c r="G86" s="113">
        <v>14.80654</v>
      </c>
      <c r="H86" s="113">
        <v>50</v>
      </c>
      <c r="I86" s="98"/>
      <c r="J86" s="228"/>
      <c r="K86" s="230" t="s">
        <v>2520</v>
      </c>
      <c r="L86" s="112" t="str">
        <f>IF((I86=Index!C$2),VLOOKUP(J86,Index!B$3:S$228,2),IF((I86=Index!D$2),VLOOKUP(J86,Index!B$3:S$228,3),IF((I86=Index!E$2),VLOOKUP(J86,Index!B$3:S$228,4),IF((I86=Index!F$2),VLOOKUP(J86,Index!B$3:S$228,5),IF((I86=Index!G$2),VLOOKUP(J86,Index!B$3:S$228,6),IF((I86=Index!H$2),VLOOKUP(J86,Index!B$3:S$228,7),IF((I86=Index!I$2),VLOOKUP(J86,Index!B$3:S$228,8),IF((I86=Index!J$2),VLOOKUP(J86,Index!B$3:S$228,9),IF((I86=Index!K$2),VLOOKUP(J86,Index!B$3:S$228,10),IF((I86=Index!L$2),VLOOKUP(J86,Index!B$3:S$228,11),IF((I86=Index!M$2),VLOOKUP(J86,Index!B$3:S$228,12),IF((I86=Index!N$2),VLOOKUP(J86,Index!B$3:S$228,13),IF((I86=Index!O$2),VLOOKUP(J86,Index!B$3:S$228,14),IF((I86=Index!P$2),VLOOKUP(J86,Index!B$3:S$228,15),IF((I86=Index!Q$2),VLOOKUP(J86,Index!B$3:S$228,16),IF((I86=Index!R$2),VLOOKUP(J86,Index!B$3:S$228,17),IF((I86=Index!S$2),VLOOKUP(J86,Index!B$3:S$228,18),IF((I86=""),CONCATENATE("Custom (",K86,")"),IF((I86="No index"),CONCATENATE("Custom (",Index!T78,")"),"")))))))))))))))))))</f>
        <v>Custom (GCTCATGA-CTATTAAG)</v>
      </c>
      <c r="M86" s="32" t="s">
        <v>5</v>
      </c>
      <c r="N86" s="10" t="s">
        <v>102</v>
      </c>
      <c r="O86" s="136">
        <f>IF(Table1[[#This Row],[VOLUME]]="","",Table1[[#This Row],[VOLUME]])</f>
        <v>50</v>
      </c>
      <c r="P86" s="110" t="str">
        <f>IF(Table1[[#This Row],[SNP&amp;SEQ SAMPLE ID]]="","",CONCATENATE('Sample information'!$B$16,"_PL1_org_",Table1[[#This Row],[DATE SAMPLE DELIVERY]]))</f>
        <v>TC2486_PL1_org_</v>
      </c>
      <c r="Q86" s="32" t="str">
        <f>IF(Table1[[#This Row],[SNP&amp;SEQ SAMPLE ID]]="","",IF('Sample information'!$B$21="","",'Sample information'!$B$21))</f>
        <v>danio rerio (zebrafish)</v>
      </c>
      <c r="R86" s="10"/>
      <c r="S86" s="32"/>
      <c r="T86" s="55"/>
      <c r="U86" s="25"/>
      <c r="W86" s="30"/>
      <c r="Y86" s="91"/>
      <c r="Z86" s="32"/>
      <c r="AA86" s="28"/>
      <c r="AB86" s="55"/>
      <c r="AC86" s="28" t="str">
        <f>IF(Table1[[#This Row],[DATE SAMPLE DELIVERY]]="","",(CONCATENATE(20,LEFT(Table1[[#This Row],[DATE SAMPLE DELIVERY]],2),"-",(MID(Table1[[#This Row],[DATE SAMPLE DELIVERY]],3,2)),"-",(RIGHT(Table1[[#This Row],[DATE SAMPLE DELIVERY]],2)))))</f>
        <v/>
      </c>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row>
    <row r="87" spans="1:54" s="4" customFormat="1" x14ac:dyDescent="0.2">
      <c r="A87" s="112" t="str">
        <f>IF(D87="","",CONCATENATE('Sample information'!B$16," #1"," ",Table1[[#This Row],[DATE SAMPLE DELIVERY]]))</f>
        <v xml:space="preserve">TC2486 #1 </v>
      </c>
      <c r="B87" s="112" t="str">
        <f>IF(Table1[[#This Row],[LIBRARY ID]]="","",CONCATENATE('Sample information'!B$16,"-",Table1[[#This Row],[LIBRARY ID]]))</f>
        <v>TC2486-TC2486-1077</v>
      </c>
      <c r="C87" s="228" t="s">
        <v>141</v>
      </c>
      <c r="D87" s="228" t="s">
        <v>1823</v>
      </c>
      <c r="E87" s="99" t="s">
        <v>27</v>
      </c>
      <c r="F87" s="113" t="s">
        <v>1711</v>
      </c>
      <c r="G87" s="113">
        <v>14.80654</v>
      </c>
      <c r="H87" s="113">
        <v>50</v>
      </c>
      <c r="I87" s="98"/>
      <c r="J87" s="228"/>
      <c r="K87" s="230" t="s">
        <v>2521</v>
      </c>
      <c r="L87" s="112" t="str">
        <f>IF((I87=Index!C$2),VLOOKUP(J87,Index!B$3:S$228,2),IF((I87=Index!D$2),VLOOKUP(J87,Index!B$3:S$228,3),IF((I87=Index!E$2),VLOOKUP(J87,Index!B$3:S$228,4),IF((I87=Index!F$2),VLOOKUP(J87,Index!B$3:S$228,5),IF((I87=Index!G$2),VLOOKUP(J87,Index!B$3:S$228,6),IF((I87=Index!H$2),VLOOKUP(J87,Index!B$3:S$228,7),IF((I87=Index!I$2),VLOOKUP(J87,Index!B$3:S$228,8),IF((I87=Index!J$2),VLOOKUP(J87,Index!B$3:S$228,9),IF((I87=Index!K$2),VLOOKUP(J87,Index!B$3:S$228,10),IF((I87=Index!L$2),VLOOKUP(J87,Index!B$3:S$228,11),IF((I87=Index!M$2),VLOOKUP(J87,Index!B$3:S$228,12),IF((I87=Index!N$2),VLOOKUP(J87,Index!B$3:S$228,13),IF((I87=Index!O$2),VLOOKUP(J87,Index!B$3:S$228,14),IF((I87=Index!P$2),VLOOKUP(J87,Index!B$3:S$228,15),IF((I87=Index!Q$2),VLOOKUP(J87,Index!B$3:S$228,16),IF((I87=Index!R$2),VLOOKUP(J87,Index!B$3:S$228,17),IF((I87=Index!S$2),VLOOKUP(J87,Index!B$3:S$228,18),IF((I87=""),CONCATENATE("Custom (",K87,")"),IF((I87="No index"),CONCATENATE("Custom (",Index!T79,")"),"")))))))))))))))))))</f>
        <v>Custom (GCTCATGA-AAGGCTAT)</v>
      </c>
      <c r="M87" s="32" t="s">
        <v>5</v>
      </c>
      <c r="N87" s="10" t="s">
        <v>103</v>
      </c>
      <c r="O87" s="136">
        <f>IF(Table1[[#This Row],[VOLUME]]="","",Table1[[#This Row],[VOLUME]])</f>
        <v>50</v>
      </c>
      <c r="P87" s="110" t="str">
        <f>IF(Table1[[#This Row],[SNP&amp;SEQ SAMPLE ID]]="","",CONCATENATE('Sample information'!$B$16,"_PL1_org_",Table1[[#This Row],[DATE SAMPLE DELIVERY]]))</f>
        <v>TC2486_PL1_org_</v>
      </c>
      <c r="Q87" s="32" t="str">
        <f>IF(Table1[[#This Row],[SNP&amp;SEQ SAMPLE ID]]="","",IF('Sample information'!$B$21="","",'Sample information'!$B$21))</f>
        <v>danio rerio (zebrafish)</v>
      </c>
      <c r="R87" s="10"/>
      <c r="S87" s="32"/>
      <c r="T87" s="55"/>
      <c r="U87" s="25"/>
      <c r="W87" s="30"/>
      <c r="Y87" s="91"/>
      <c r="Z87" s="32"/>
      <c r="AA87" s="28"/>
      <c r="AB87" s="55"/>
      <c r="AC87" s="28" t="str">
        <f>IF(Table1[[#This Row],[DATE SAMPLE DELIVERY]]="","",(CONCATENATE(20,LEFT(Table1[[#This Row],[DATE SAMPLE DELIVERY]],2),"-",(MID(Table1[[#This Row],[DATE SAMPLE DELIVERY]],3,2)),"-",(RIGHT(Table1[[#This Row],[DATE SAMPLE DELIVERY]],2)))))</f>
        <v/>
      </c>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row>
    <row r="88" spans="1:54" s="4" customFormat="1" x14ac:dyDescent="0.2">
      <c r="A88" s="112" t="str">
        <f>IF(D88="","",CONCATENATE('Sample information'!B$16," #1"," ",Table1[[#This Row],[DATE SAMPLE DELIVERY]]))</f>
        <v xml:space="preserve">TC2486 #1 </v>
      </c>
      <c r="B88" s="112" t="str">
        <f>IF(Table1[[#This Row],[LIBRARY ID]]="","",CONCATENATE('Sample information'!B$16,"-",Table1[[#This Row],[LIBRARY ID]]))</f>
        <v>TC2486-TC2486-1078</v>
      </c>
      <c r="C88" s="228" t="s">
        <v>141</v>
      </c>
      <c r="D88" s="228" t="s">
        <v>1824</v>
      </c>
      <c r="E88" s="99" t="s">
        <v>27</v>
      </c>
      <c r="F88" s="113" t="s">
        <v>1711</v>
      </c>
      <c r="G88" s="113">
        <v>14.80654</v>
      </c>
      <c r="H88" s="113">
        <v>50</v>
      </c>
      <c r="I88" s="98"/>
      <c r="J88" s="228"/>
      <c r="K88" s="230" t="s">
        <v>2522</v>
      </c>
      <c r="L88" s="112" t="str">
        <f>IF((I88=Index!C$2),VLOOKUP(J88,Index!B$3:S$228,2),IF((I88=Index!D$2),VLOOKUP(J88,Index!B$3:S$228,3),IF((I88=Index!E$2),VLOOKUP(J88,Index!B$3:S$228,4),IF((I88=Index!F$2),VLOOKUP(J88,Index!B$3:S$228,5),IF((I88=Index!G$2),VLOOKUP(J88,Index!B$3:S$228,6),IF((I88=Index!H$2),VLOOKUP(J88,Index!B$3:S$228,7),IF((I88=Index!I$2),VLOOKUP(J88,Index!B$3:S$228,8),IF((I88=Index!J$2),VLOOKUP(J88,Index!B$3:S$228,9),IF((I88=Index!K$2),VLOOKUP(J88,Index!B$3:S$228,10),IF((I88=Index!L$2),VLOOKUP(J88,Index!B$3:S$228,11),IF((I88=Index!M$2),VLOOKUP(J88,Index!B$3:S$228,12),IF((I88=Index!N$2),VLOOKUP(J88,Index!B$3:S$228,13),IF((I88=Index!O$2),VLOOKUP(J88,Index!B$3:S$228,14),IF((I88=Index!P$2),VLOOKUP(J88,Index!B$3:S$228,15),IF((I88=Index!Q$2),VLOOKUP(J88,Index!B$3:S$228,16),IF((I88=Index!R$2),VLOOKUP(J88,Index!B$3:S$228,17),IF((I88=Index!S$2),VLOOKUP(J88,Index!B$3:S$228,18),IF((I88=""),CONCATENATE("Custom (",K88,")"),IF((I88="No index"),CONCATENATE("Custom (",Index!T80,")"),"")))))))))))))))))))</f>
        <v>Custom (GCTCATGA-GAGCCTTA)</v>
      </c>
      <c r="M88" s="32" t="s">
        <v>5</v>
      </c>
      <c r="N88" s="10" t="s">
        <v>104</v>
      </c>
      <c r="O88" s="136">
        <f>IF(Table1[[#This Row],[VOLUME]]="","",Table1[[#This Row],[VOLUME]])</f>
        <v>50</v>
      </c>
      <c r="P88" s="110" t="str">
        <f>IF(Table1[[#This Row],[SNP&amp;SEQ SAMPLE ID]]="","",CONCATENATE('Sample information'!$B$16,"_PL1_org_",Table1[[#This Row],[DATE SAMPLE DELIVERY]]))</f>
        <v>TC2486_PL1_org_</v>
      </c>
      <c r="Q88" s="32" t="str">
        <f>IF(Table1[[#This Row],[SNP&amp;SEQ SAMPLE ID]]="","",IF('Sample information'!$B$21="","",'Sample information'!$B$21))</f>
        <v>danio rerio (zebrafish)</v>
      </c>
      <c r="R88" s="10"/>
      <c r="S88" s="32"/>
      <c r="T88" s="55"/>
      <c r="U88" s="25"/>
      <c r="W88" s="30"/>
      <c r="Y88" s="91"/>
      <c r="Z88" s="32"/>
      <c r="AA88" s="28"/>
      <c r="AB88" s="55"/>
      <c r="AC88" s="28" t="str">
        <f>IF(Table1[[#This Row],[DATE SAMPLE DELIVERY]]="","",(CONCATENATE(20,LEFT(Table1[[#This Row],[DATE SAMPLE DELIVERY]],2),"-",(MID(Table1[[#This Row],[DATE SAMPLE DELIVERY]],3,2)),"-",(RIGHT(Table1[[#This Row],[DATE SAMPLE DELIVERY]],2)))))</f>
        <v/>
      </c>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row>
    <row r="89" spans="1:54" s="4" customFormat="1" x14ac:dyDescent="0.2">
      <c r="A89" s="112" t="str">
        <f>IF(D89="","",CONCATENATE('Sample information'!B$16," #1"," ",Table1[[#This Row],[DATE SAMPLE DELIVERY]]))</f>
        <v xml:space="preserve">TC2486 #1 </v>
      </c>
      <c r="B89" s="112" t="str">
        <f>IF(Table1[[#This Row],[LIBRARY ID]]="","",CONCATENATE('Sample information'!B$16,"-",Table1[[#This Row],[LIBRARY ID]]))</f>
        <v>TC2486-TC2486-1079</v>
      </c>
      <c r="C89" s="228" t="s">
        <v>141</v>
      </c>
      <c r="D89" s="228" t="s">
        <v>1825</v>
      </c>
      <c r="E89" s="99" t="s">
        <v>27</v>
      </c>
      <c r="F89" s="113" t="s">
        <v>1711</v>
      </c>
      <c r="G89" s="113">
        <v>14.80654</v>
      </c>
      <c r="H89" s="113">
        <v>50</v>
      </c>
      <c r="I89" s="98"/>
      <c r="J89" s="228"/>
      <c r="K89" s="230" t="s">
        <v>2523</v>
      </c>
      <c r="L89" s="112" t="str">
        <f>IF((I89=Index!C$2),VLOOKUP(J89,Index!B$3:S$228,2),IF((I89=Index!D$2),VLOOKUP(J89,Index!B$3:S$228,3),IF((I89=Index!E$2),VLOOKUP(J89,Index!B$3:S$228,4),IF((I89=Index!F$2),VLOOKUP(J89,Index!B$3:S$228,5),IF((I89=Index!G$2),VLOOKUP(J89,Index!B$3:S$228,6),IF((I89=Index!H$2),VLOOKUP(J89,Index!B$3:S$228,7),IF((I89=Index!I$2),VLOOKUP(J89,Index!B$3:S$228,8),IF((I89=Index!J$2),VLOOKUP(J89,Index!B$3:S$228,9),IF((I89=Index!K$2),VLOOKUP(J89,Index!B$3:S$228,10),IF((I89=Index!L$2),VLOOKUP(J89,Index!B$3:S$228,11),IF((I89=Index!M$2),VLOOKUP(J89,Index!B$3:S$228,12),IF((I89=Index!N$2),VLOOKUP(J89,Index!B$3:S$228,13),IF((I89=Index!O$2),VLOOKUP(J89,Index!B$3:S$228,14),IF((I89=Index!P$2),VLOOKUP(J89,Index!B$3:S$228,15),IF((I89=Index!Q$2),VLOOKUP(J89,Index!B$3:S$228,16),IF((I89=Index!R$2),VLOOKUP(J89,Index!B$3:S$228,17),IF((I89=Index!S$2),VLOOKUP(J89,Index!B$3:S$228,18),IF((I89=""),CONCATENATE("Custom (",K89,")"),IF((I89="No index"),CONCATENATE("Custom (",Index!T81,")"),"")))))))))))))))))))</f>
        <v>Custom (GCTCATGA-TTATGCGA)</v>
      </c>
      <c r="M89" s="32" t="s">
        <v>5</v>
      </c>
      <c r="N89" s="10" t="s">
        <v>105</v>
      </c>
      <c r="O89" s="136">
        <f>IF(Table1[[#This Row],[VOLUME]]="","",Table1[[#This Row],[VOLUME]])</f>
        <v>50</v>
      </c>
      <c r="P89" s="110" t="str">
        <f>IF(Table1[[#This Row],[SNP&amp;SEQ SAMPLE ID]]="","",CONCATENATE('Sample information'!$B$16,"_PL1_org_",Table1[[#This Row],[DATE SAMPLE DELIVERY]]))</f>
        <v>TC2486_PL1_org_</v>
      </c>
      <c r="Q89" s="32" t="str">
        <f>IF(Table1[[#This Row],[SNP&amp;SEQ SAMPLE ID]]="","",IF('Sample information'!$B$21="","",'Sample information'!$B$21))</f>
        <v>danio rerio (zebrafish)</v>
      </c>
      <c r="R89" s="10"/>
      <c r="S89" s="32"/>
      <c r="T89" s="55"/>
      <c r="U89" s="25"/>
      <c r="W89" s="30"/>
      <c r="Y89" s="91"/>
      <c r="Z89" s="32"/>
      <c r="AA89" s="28"/>
      <c r="AB89" s="55"/>
      <c r="AC89" s="28" t="str">
        <f>IF(Table1[[#This Row],[DATE SAMPLE DELIVERY]]="","",(CONCATENATE(20,LEFT(Table1[[#This Row],[DATE SAMPLE DELIVERY]],2),"-",(MID(Table1[[#This Row],[DATE SAMPLE DELIVERY]],3,2)),"-",(RIGHT(Table1[[#This Row],[DATE SAMPLE DELIVERY]],2)))))</f>
        <v/>
      </c>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row>
    <row r="90" spans="1:54" s="4" customFormat="1" x14ac:dyDescent="0.2">
      <c r="A90" s="112" t="str">
        <f>IF(D90="","",CONCATENATE('Sample information'!B$16," #1"," ",Table1[[#This Row],[DATE SAMPLE DELIVERY]]))</f>
        <v xml:space="preserve">TC2486 #1 </v>
      </c>
      <c r="B90" s="112" t="str">
        <f>IF(Table1[[#This Row],[LIBRARY ID]]="","",CONCATENATE('Sample information'!B$16,"-",Table1[[#This Row],[LIBRARY ID]]))</f>
        <v>TC2486-TC2486-1080</v>
      </c>
      <c r="C90" s="228" t="s">
        <v>141</v>
      </c>
      <c r="D90" s="228" t="s">
        <v>1826</v>
      </c>
      <c r="E90" s="99" t="s">
        <v>27</v>
      </c>
      <c r="F90" s="113" t="s">
        <v>1711</v>
      </c>
      <c r="G90" s="113">
        <v>14.80654</v>
      </c>
      <c r="H90" s="113">
        <v>50</v>
      </c>
      <c r="I90" s="98"/>
      <c r="J90" s="228"/>
      <c r="K90" s="230" t="s">
        <v>2524</v>
      </c>
      <c r="L90" s="112" t="str">
        <f>IF((I90=Index!C$2),VLOOKUP(J90,Index!B$3:S$228,2),IF((I90=Index!D$2),VLOOKUP(J90,Index!B$3:S$228,3),IF((I90=Index!E$2),VLOOKUP(J90,Index!B$3:S$228,4),IF((I90=Index!F$2),VLOOKUP(J90,Index!B$3:S$228,5),IF((I90=Index!G$2),VLOOKUP(J90,Index!B$3:S$228,6),IF((I90=Index!H$2),VLOOKUP(J90,Index!B$3:S$228,7),IF((I90=Index!I$2),VLOOKUP(J90,Index!B$3:S$228,8),IF((I90=Index!J$2),VLOOKUP(J90,Index!B$3:S$228,9),IF((I90=Index!K$2),VLOOKUP(J90,Index!B$3:S$228,10),IF((I90=Index!L$2),VLOOKUP(J90,Index!B$3:S$228,11),IF((I90=Index!M$2),VLOOKUP(J90,Index!B$3:S$228,12),IF((I90=Index!N$2),VLOOKUP(J90,Index!B$3:S$228,13),IF((I90=Index!O$2),VLOOKUP(J90,Index!B$3:S$228,14),IF((I90=Index!P$2),VLOOKUP(J90,Index!B$3:S$228,15),IF((I90=Index!Q$2),VLOOKUP(J90,Index!B$3:S$228,16),IF((I90=Index!R$2),VLOOKUP(J90,Index!B$3:S$228,17),IF((I90=Index!S$2),VLOOKUP(J90,Index!B$3:S$228,18),IF((I90=""),CONCATENATE("Custom (",K90,")"),IF((I90="No index"),CONCATENATE("Custom (",Index!T82,")"),"")))))))))))))))))))</f>
        <v>Custom (ATCTCAGG-CGTCTAAT)</v>
      </c>
      <c r="M90" s="32" t="s">
        <v>5</v>
      </c>
      <c r="N90" s="10" t="s">
        <v>106</v>
      </c>
      <c r="O90" s="136">
        <f>IF(Table1[[#This Row],[VOLUME]]="","",Table1[[#This Row],[VOLUME]])</f>
        <v>50</v>
      </c>
      <c r="P90" s="110" t="str">
        <f>IF(Table1[[#This Row],[SNP&amp;SEQ SAMPLE ID]]="","",CONCATENATE('Sample information'!$B$16,"_PL1_org_",Table1[[#This Row],[DATE SAMPLE DELIVERY]]))</f>
        <v>TC2486_PL1_org_</v>
      </c>
      <c r="Q90" s="32" t="str">
        <f>IF(Table1[[#This Row],[SNP&amp;SEQ SAMPLE ID]]="","",IF('Sample information'!$B$21="","",'Sample information'!$B$21))</f>
        <v>danio rerio (zebrafish)</v>
      </c>
      <c r="R90" s="10"/>
      <c r="S90" s="32"/>
      <c r="T90" s="55"/>
      <c r="U90" s="25"/>
      <c r="W90" s="30"/>
      <c r="Y90" s="91"/>
      <c r="Z90" s="32"/>
      <c r="AA90" s="28"/>
      <c r="AB90" s="55"/>
      <c r="AC90" s="28" t="str">
        <f>IF(Table1[[#This Row],[DATE SAMPLE DELIVERY]]="","",(CONCATENATE(20,LEFT(Table1[[#This Row],[DATE SAMPLE DELIVERY]],2),"-",(MID(Table1[[#This Row],[DATE SAMPLE DELIVERY]],3,2)),"-",(RIGHT(Table1[[#This Row],[DATE SAMPLE DELIVERY]],2)))))</f>
        <v/>
      </c>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row>
    <row r="91" spans="1:54" s="4" customFormat="1" x14ac:dyDescent="0.2">
      <c r="A91" s="112" t="str">
        <f>IF(D91="","",CONCATENATE('Sample information'!B$16," #1"," ",Table1[[#This Row],[DATE SAMPLE DELIVERY]]))</f>
        <v xml:space="preserve">TC2486 #1 </v>
      </c>
      <c r="B91" s="112" t="str">
        <f>IF(Table1[[#This Row],[LIBRARY ID]]="","",CONCATENATE('Sample information'!B$16,"-",Table1[[#This Row],[LIBRARY ID]]))</f>
        <v>TC2486-TC2486-1081</v>
      </c>
      <c r="C91" s="228" t="s">
        <v>141</v>
      </c>
      <c r="D91" s="228" t="s">
        <v>1827</v>
      </c>
      <c r="E91" s="99" t="s">
        <v>27</v>
      </c>
      <c r="F91" s="113" t="s">
        <v>1711</v>
      </c>
      <c r="G91" s="113">
        <v>14.80654</v>
      </c>
      <c r="H91" s="113">
        <v>50</v>
      </c>
      <c r="I91" s="98"/>
      <c r="J91" s="228"/>
      <c r="K91" s="230" t="s">
        <v>2525</v>
      </c>
      <c r="L91" s="112" t="str">
        <f>IF((I91=Index!C$2),VLOOKUP(J91,Index!B$3:S$228,2),IF((I91=Index!D$2),VLOOKUP(J91,Index!B$3:S$228,3),IF((I91=Index!E$2),VLOOKUP(J91,Index!B$3:S$228,4),IF((I91=Index!F$2),VLOOKUP(J91,Index!B$3:S$228,5),IF((I91=Index!G$2),VLOOKUP(J91,Index!B$3:S$228,6),IF((I91=Index!H$2),VLOOKUP(J91,Index!B$3:S$228,7),IF((I91=Index!I$2),VLOOKUP(J91,Index!B$3:S$228,8),IF((I91=Index!J$2),VLOOKUP(J91,Index!B$3:S$228,9),IF((I91=Index!K$2),VLOOKUP(J91,Index!B$3:S$228,10),IF((I91=Index!L$2),VLOOKUP(J91,Index!B$3:S$228,11),IF((I91=Index!M$2),VLOOKUP(J91,Index!B$3:S$228,12),IF((I91=Index!N$2),VLOOKUP(J91,Index!B$3:S$228,13),IF((I91=Index!O$2),VLOOKUP(J91,Index!B$3:S$228,14),IF((I91=Index!P$2),VLOOKUP(J91,Index!B$3:S$228,15),IF((I91=Index!Q$2),VLOOKUP(J91,Index!B$3:S$228,16),IF((I91=Index!R$2),VLOOKUP(J91,Index!B$3:S$228,17),IF((I91=Index!S$2),VLOOKUP(J91,Index!B$3:S$228,18),IF((I91=""),CONCATENATE("Custom (",K91,")"),IF((I91="No index"),CONCATENATE("Custom (",Index!T83,")"),"")))))))))))))))))))</f>
        <v>Custom (ATCTCAGG-TCTCTCCG)</v>
      </c>
      <c r="M91" s="32" t="s">
        <v>5</v>
      </c>
      <c r="N91" s="10" t="s">
        <v>107</v>
      </c>
      <c r="O91" s="136">
        <f>IF(Table1[[#This Row],[VOLUME]]="","",Table1[[#This Row],[VOLUME]])</f>
        <v>50</v>
      </c>
      <c r="P91" s="110" t="str">
        <f>IF(Table1[[#This Row],[SNP&amp;SEQ SAMPLE ID]]="","",CONCATENATE('Sample information'!$B$16,"_PL1_org_",Table1[[#This Row],[DATE SAMPLE DELIVERY]]))</f>
        <v>TC2486_PL1_org_</v>
      </c>
      <c r="Q91" s="32" t="str">
        <f>IF(Table1[[#This Row],[SNP&amp;SEQ SAMPLE ID]]="","",IF('Sample information'!$B$21="","",'Sample information'!$B$21))</f>
        <v>danio rerio (zebrafish)</v>
      </c>
      <c r="R91" s="10"/>
      <c r="S91" s="32"/>
      <c r="T91" s="55"/>
      <c r="U91" s="25"/>
      <c r="W91" s="30"/>
      <c r="Y91" s="91"/>
      <c r="Z91" s="32"/>
      <c r="AA91" s="28"/>
      <c r="AB91" s="55"/>
      <c r="AC91" s="28" t="str">
        <f>IF(Table1[[#This Row],[DATE SAMPLE DELIVERY]]="","",(CONCATENATE(20,LEFT(Table1[[#This Row],[DATE SAMPLE DELIVERY]],2),"-",(MID(Table1[[#This Row],[DATE SAMPLE DELIVERY]],3,2)),"-",(RIGHT(Table1[[#This Row],[DATE SAMPLE DELIVERY]],2)))))</f>
        <v/>
      </c>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row>
    <row r="92" spans="1:54" s="4" customFormat="1" x14ac:dyDescent="0.2">
      <c r="A92" s="112" t="str">
        <f>IF(D92="","",CONCATENATE('Sample information'!B$16," #1"," ",Table1[[#This Row],[DATE SAMPLE DELIVERY]]))</f>
        <v xml:space="preserve">TC2486 #1 </v>
      </c>
      <c r="B92" s="112" t="str">
        <f>IF(Table1[[#This Row],[LIBRARY ID]]="","",CONCATENATE('Sample information'!B$16,"-",Table1[[#This Row],[LIBRARY ID]]))</f>
        <v>TC2486-TC2486-1082</v>
      </c>
      <c r="C92" s="228" t="s">
        <v>141</v>
      </c>
      <c r="D92" s="228" t="s">
        <v>1828</v>
      </c>
      <c r="E92" s="99" t="s">
        <v>27</v>
      </c>
      <c r="F92" s="113" t="s">
        <v>1711</v>
      </c>
      <c r="G92" s="113">
        <v>14.80654</v>
      </c>
      <c r="H92" s="113">
        <v>50</v>
      </c>
      <c r="I92" s="98"/>
      <c r="J92" s="228"/>
      <c r="K92" s="230" t="s">
        <v>2526</v>
      </c>
      <c r="L92" s="112" t="str">
        <f>IF((I92=Index!C$2),VLOOKUP(J92,Index!B$3:S$228,2),IF((I92=Index!D$2),VLOOKUP(J92,Index!B$3:S$228,3),IF((I92=Index!E$2),VLOOKUP(J92,Index!B$3:S$228,4),IF((I92=Index!F$2),VLOOKUP(J92,Index!B$3:S$228,5),IF((I92=Index!G$2),VLOOKUP(J92,Index!B$3:S$228,6),IF((I92=Index!H$2),VLOOKUP(J92,Index!B$3:S$228,7),IF((I92=Index!I$2),VLOOKUP(J92,Index!B$3:S$228,8),IF((I92=Index!J$2),VLOOKUP(J92,Index!B$3:S$228,9),IF((I92=Index!K$2),VLOOKUP(J92,Index!B$3:S$228,10),IF((I92=Index!L$2),VLOOKUP(J92,Index!B$3:S$228,11),IF((I92=Index!M$2),VLOOKUP(J92,Index!B$3:S$228,12),IF((I92=Index!N$2),VLOOKUP(J92,Index!B$3:S$228,13),IF((I92=Index!O$2),VLOOKUP(J92,Index!B$3:S$228,14),IF((I92=Index!P$2),VLOOKUP(J92,Index!B$3:S$228,15),IF((I92=Index!Q$2),VLOOKUP(J92,Index!B$3:S$228,16),IF((I92=Index!R$2),VLOOKUP(J92,Index!B$3:S$228,17),IF((I92=Index!S$2),VLOOKUP(J92,Index!B$3:S$228,18),IF((I92=""),CONCATENATE("Custom (",K92,")"),IF((I92="No index"),CONCATENATE("Custom (",Index!T84,")"),"")))))))))))))))))))</f>
        <v>Custom (ATCTCAGG-TCGACTAG)</v>
      </c>
      <c r="M92" s="32" t="s">
        <v>5</v>
      </c>
      <c r="N92" s="10" t="s">
        <v>108</v>
      </c>
      <c r="O92" s="136">
        <f>IF(Table1[[#This Row],[VOLUME]]="","",Table1[[#This Row],[VOLUME]])</f>
        <v>50</v>
      </c>
      <c r="P92" s="110" t="str">
        <f>IF(Table1[[#This Row],[SNP&amp;SEQ SAMPLE ID]]="","",CONCATENATE('Sample information'!$B$16,"_PL1_org_",Table1[[#This Row],[DATE SAMPLE DELIVERY]]))</f>
        <v>TC2486_PL1_org_</v>
      </c>
      <c r="Q92" s="32" t="str">
        <f>IF(Table1[[#This Row],[SNP&amp;SEQ SAMPLE ID]]="","",IF('Sample information'!$B$21="","",'Sample information'!$B$21))</f>
        <v>danio rerio (zebrafish)</v>
      </c>
      <c r="R92" s="10"/>
      <c r="S92" s="32"/>
      <c r="T92" s="55"/>
      <c r="U92" s="25"/>
      <c r="W92" s="30"/>
      <c r="Y92" s="91"/>
      <c r="Z92" s="32"/>
      <c r="AA92" s="28"/>
      <c r="AB92" s="55"/>
      <c r="AC92" s="28" t="str">
        <f>IF(Table1[[#This Row],[DATE SAMPLE DELIVERY]]="","",(CONCATENATE(20,LEFT(Table1[[#This Row],[DATE SAMPLE DELIVERY]],2),"-",(MID(Table1[[#This Row],[DATE SAMPLE DELIVERY]],3,2)),"-",(RIGHT(Table1[[#This Row],[DATE SAMPLE DELIVERY]],2)))))</f>
        <v/>
      </c>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row>
    <row r="93" spans="1:54" s="4" customFormat="1" x14ac:dyDescent="0.2">
      <c r="A93" s="112" t="str">
        <f>IF(D93="","",CONCATENATE('Sample information'!B$16," #1"," ",Table1[[#This Row],[DATE SAMPLE DELIVERY]]))</f>
        <v xml:space="preserve">TC2486 #1 </v>
      </c>
      <c r="B93" s="112" t="str">
        <f>IF(Table1[[#This Row],[LIBRARY ID]]="","",CONCATENATE('Sample information'!B$16,"-",Table1[[#This Row],[LIBRARY ID]]))</f>
        <v>TC2486-TC2486-1083</v>
      </c>
      <c r="C93" s="228" t="s">
        <v>141</v>
      </c>
      <c r="D93" s="228" t="s">
        <v>1829</v>
      </c>
      <c r="E93" s="99" t="s">
        <v>27</v>
      </c>
      <c r="F93" s="113" t="s">
        <v>1711</v>
      </c>
      <c r="G93" s="113">
        <v>14.80654</v>
      </c>
      <c r="H93" s="113">
        <v>50</v>
      </c>
      <c r="I93" s="98"/>
      <c r="J93" s="228"/>
      <c r="K93" s="230" t="s">
        <v>2527</v>
      </c>
      <c r="L93" s="112" t="str">
        <f>IF((I93=Index!C$2),VLOOKUP(J93,Index!B$3:S$228,2),IF((I93=Index!D$2),VLOOKUP(J93,Index!B$3:S$228,3),IF((I93=Index!E$2),VLOOKUP(J93,Index!B$3:S$228,4),IF((I93=Index!F$2),VLOOKUP(J93,Index!B$3:S$228,5),IF((I93=Index!G$2),VLOOKUP(J93,Index!B$3:S$228,6),IF((I93=Index!H$2),VLOOKUP(J93,Index!B$3:S$228,7),IF((I93=Index!I$2),VLOOKUP(J93,Index!B$3:S$228,8),IF((I93=Index!J$2),VLOOKUP(J93,Index!B$3:S$228,9),IF((I93=Index!K$2),VLOOKUP(J93,Index!B$3:S$228,10),IF((I93=Index!L$2),VLOOKUP(J93,Index!B$3:S$228,11),IF((I93=Index!M$2),VLOOKUP(J93,Index!B$3:S$228,12),IF((I93=Index!N$2),VLOOKUP(J93,Index!B$3:S$228,13),IF((I93=Index!O$2),VLOOKUP(J93,Index!B$3:S$228,14),IF((I93=Index!P$2),VLOOKUP(J93,Index!B$3:S$228,15),IF((I93=Index!Q$2),VLOOKUP(J93,Index!B$3:S$228,16),IF((I93=Index!R$2),VLOOKUP(J93,Index!B$3:S$228,17),IF((I93=Index!S$2),VLOOKUP(J93,Index!B$3:S$228,18),IF((I93=""),CONCATENATE("Custom (",K93,")"),IF((I93="No index"),CONCATENATE("Custom (",Index!T85,")"),"")))))))))))))))))))</f>
        <v>Custom (ATCTCAGG-TTCTAGCT)</v>
      </c>
      <c r="M93" s="32" t="s">
        <v>5</v>
      </c>
      <c r="N93" s="10" t="s">
        <v>109</v>
      </c>
      <c r="O93" s="136">
        <f>IF(Table1[[#This Row],[VOLUME]]="","",Table1[[#This Row],[VOLUME]])</f>
        <v>50</v>
      </c>
      <c r="P93" s="110" t="str">
        <f>IF(Table1[[#This Row],[SNP&amp;SEQ SAMPLE ID]]="","",CONCATENATE('Sample information'!$B$16,"_PL1_org_",Table1[[#This Row],[DATE SAMPLE DELIVERY]]))</f>
        <v>TC2486_PL1_org_</v>
      </c>
      <c r="Q93" s="32" t="str">
        <f>IF(Table1[[#This Row],[SNP&amp;SEQ SAMPLE ID]]="","",IF('Sample information'!$B$21="","",'Sample information'!$B$21))</f>
        <v>danio rerio (zebrafish)</v>
      </c>
      <c r="R93" s="10"/>
      <c r="S93" s="32"/>
      <c r="T93" s="55"/>
      <c r="U93" s="25"/>
      <c r="W93" s="30"/>
      <c r="Y93" s="91"/>
      <c r="Z93" s="32"/>
      <c r="AA93" s="28"/>
      <c r="AB93" s="55"/>
      <c r="AC93" s="28" t="str">
        <f>IF(Table1[[#This Row],[DATE SAMPLE DELIVERY]]="","",(CONCATENATE(20,LEFT(Table1[[#This Row],[DATE SAMPLE DELIVERY]],2),"-",(MID(Table1[[#This Row],[DATE SAMPLE DELIVERY]],3,2)),"-",(RIGHT(Table1[[#This Row],[DATE SAMPLE DELIVERY]],2)))))</f>
        <v/>
      </c>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row>
    <row r="94" spans="1:54" s="4" customFormat="1" x14ac:dyDescent="0.2">
      <c r="A94" s="112" t="str">
        <f>IF(D94="","",CONCATENATE('Sample information'!B$16," #1"," ",Table1[[#This Row],[DATE SAMPLE DELIVERY]]))</f>
        <v xml:space="preserve">TC2486 #1 </v>
      </c>
      <c r="B94" s="112" t="str">
        <f>IF(Table1[[#This Row],[LIBRARY ID]]="","",CONCATENATE('Sample information'!B$16,"-",Table1[[#This Row],[LIBRARY ID]]))</f>
        <v>TC2486-TC2486-1084</v>
      </c>
      <c r="C94" s="228" t="s">
        <v>141</v>
      </c>
      <c r="D94" s="228" t="s">
        <v>1830</v>
      </c>
      <c r="E94" s="99" t="s">
        <v>27</v>
      </c>
      <c r="F94" s="113" t="s">
        <v>1711</v>
      </c>
      <c r="G94" s="113">
        <v>14.80654</v>
      </c>
      <c r="H94" s="113">
        <v>50</v>
      </c>
      <c r="I94" s="98"/>
      <c r="J94" s="228"/>
      <c r="K94" s="230" t="s">
        <v>2528</v>
      </c>
      <c r="L94" s="112" t="str">
        <f>IF((I94=Index!C$2),VLOOKUP(J94,Index!B$3:S$228,2),IF((I94=Index!D$2),VLOOKUP(J94,Index!B$3:S$228,3),IF((I94=Index!E$2),VLOOKUP(J94,Index!B$3:S$228,4),IF((I94=Index!F$2),VLOOKUP(J94,Index!B$3:S$228,5),IF((I94=Index!G$2),VLOOKUP(J94,Index!B$3:S$228,6),IF((I94=Index!H$2),VLOOKUP(J94,Index!B$3:S$228,7),IF((I94=Index!I$2),VLOOKUP(J94,Index!B$3:S$228,8),IF((I94=Index!J$2),VLOOKUP(J94,Index!B$3:S$228,9),IF((I94=Index!K$2),VLOOKUP(J94,Index!B$3:S$228,10),IF((I94=Index!L$2),VLOOKUP(J94,Index!B$3:S$228,11),IF((I94=Index!M$2),VLOOKUP(J94,Index!B$3:S$228,12),IF((I94=Index!N$2),VLOOKUP(J94,Index!B$3:S$228,13),IF((I94=Index!O$2),VLOOKUP(J94,Index!B$3:S$228,14),IF((I94=Index!P$2),VLOOKUP(J94,Index!B$3:S$228,15),IF((I94=Index!Q$2),VLOOKUP(J94,Index!B$3:S$228,16),IF((I94=Index!R$2),VLOOKUP(J94,Index!B$3:S$228,17),IF((I94=Index!S$2),VLOOKUP(J94,Index!B$3:S$228,18),IF((I94=""),CONCATENATE("Custom (",K94,")"),IF((I94="No index"),CONCATENATE("Custom (",Index!T86,")"),"")))))))))))))))))))</f>
        <v>Custom (ATCTCAGG-CCTAGAGT)</v>
      </c>
      <c r="M94" s="32" t="s">
        <v>5</v>
      </c>
      <c r="N94" s="10" t="s">
        <v>110</v>
      </c>
      <c r="O94" s="136">
        <f>IF(Table1[[#This Row],[VOLUME]]="","",Table1[[#This Row],[VOLUME]])</f>
        <v>50</v>
      </c>
      <c r="P94" s="110" t="str">
        <f>IF(Table1[[#This Row],[SNP&amp;SEQ SAMPLE ID]]="","",CONCATENATE('Sample information'!$B$16,"_PL1_org_",Table1[[#This Row],[DATE SAMPLE DELIVERY]]))</f>
        <v>TC2486_PL1_org_</v>
      </c>
      <c r="Q94" s="32" t="str">
        <f>IF(Table1[[#This Row],[SNP&amp;SEQ SAMPLE ID]]="","",IF('Sample information'!$B$21="","",'Sample information'!$B$21))</f>
        <v>danio rerio (zebrafish)</v>
      </c>
      <c r="R94" s="10"/>
      <c r="S94" s="32"/>
      <c r="T94" s="55"/>
      <c r="U94" s="25"/>
      <c r="W94" s="30"/>
      <c r="Y94" s="91"/>
      <c r="Z94" s="32"/>
      <c r="AA94" s="28"/>
      <c r="AB94" s="55"/>
      <c r="AC94" s="28" t="str">
        <f>IF(Table1[[#This Row],[DATE SAMPLE DELIVERY]]="","",(CONCATENATE(20,LEFT(Table1[[#This Row],[DATE SAMPLE DELIVERY]],2),"-",(MID(Table1[[#This Row],[DATE SAMPLE DELIVERY]],3,2)),"-",(RIGHT(Table1[[#This Row],[DATE SAMPLE DELIVERY]],2)))))</f>
        <v/>
      </c>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row>
    <row r="95" spans="1:54" s="4" customFormat="1" x14ac:dyDescent="0.2">
      <c r="A95" s="112" t="str">
        <f>IF(D95="","",CONCATENATE('Sample information'!B$16," #1"," ",Table1[[#This Row],[DATE SAMPLE DELIVERY]]))</f>
        <v xml:space="preserve">TC2486 #1 </v>
      </c>
      <c r="B95" s="112" t="str">
        <f>IF(Table1[[#This Row],[LIBRARY ID]]="","",CONCATENATE('Sample information'!B$16,"-",Table1[[#This Row],[LIBRARY ID]]))</f>
        <v>TC2486-TC2486-1085</v>
      </c>
      <c r="C95" s="228" t="s">
        <v>141</v>
      </c>
      <c r="D95" s="228" t="s">
        <v>1831</v>
      </c>
      <c r="E95" s="99" t="s">
        <v>27</v>
      </c>
      <c r="F95" s="113" t="s">
        <v>1711</v>
      </c>
      <c r="G95" s="113">
        <v>14.80654</v>
      </c>
      <c r="H95" s="113">
        <v>50</v>
      </c>
      <c r="I95" s="98"/>
      <c r="J95" s="228"/>
      <c r="K95" s="230" t="s">
        <v>2529</v>
      </c>
      <c r="L95" s="112" t="str">
        <f>IF((I95=Index!C$2),VLOOKUP(J95,Index!B$3:S$228,2),IF((I95=Index!D$2),VLOOKUP(J95,Index!B$3:S$228,3),IF((I95=Index!E$2),VLOOKUP(J95,Index!B$3:S$228,4),IF((I95=Index!F$2),VLOOKUP(J95,Index!B$3:S$228,5),IF((I95=Index!G$2),VLOOKUP(J95,Index!B$3:S$228,6),IF((I95=Index!H$2),VLOOKUP(J95,Index!B$3:S$228,7),IF((I95=Index!I$2),VLOOKUP(J95,Index!B$3:S$228,8),IF((I95=Index!J$2),VLOOKUP(J95,Index!B$3:S$228,9),IF((I95=Index!K$2),VLOOKUP(J95,Index!B$3:S$228,10),IF((I95=Index!L$2),VLOOKUP(J95,Index!B$3:S$228,11),IF((I95=Index!M$2),VLOOKUP(J95,Index!B$3:S$228,12),IF((I95=Index!N$2),VLOOKUP(J95,Index!B$3:S$228,13),IF((I95=Index!O$2),VLOOKUP(J95,Index!B$3:S$228,14),IF((I95=Index!P$2),VLOOKUP(J95,Index!B$3:S$228,15),IF((I95=Index!Q$2),VLOOKUP(J95,Index!B$3:S$228,16),IF((I95=Index!R$2),VLOOKUP(J95,Index!B$3:S$228,17),IF((I95=Index!S$2),VLOOKUP(J95,Index!B$3:S$228,18),IF((I95=""),CONCATENATE("Custom (",K95,")"),IF((I95="No index"),CONCATENATE("Custom (",Index!T87,")"),"")))))))))))))))))))</f>
        <v>Custom (ATCTCAGG-CTATTAAG)</v>
      </c>
      <c r="M95" s="32" t="s">
        <v>5</v>
      </c>
      <c r="N95" s="10" t="s">
        <v>111</v>
      </c>
      <c r="O95" s="136">
        <f>IF(Table1[[#This Row],[VOLUME]]="","",Table1[[#This Row],[VOLUME]])</f>
        <v>50</v>
      </c>
      <c r="P95" s="110" t="str">
        <f>IF(Table1[[#This Row],[SNP&amp;SEQ SAMPLE ID]]="","",CONCATENATE('Sample information'!$B$16,"_PL1_org_",Table1[[#This Row],[DATE SAMPLE DELIVERY]]))</f>
        <v>TC2486_PL1_org_</v>
      </c>
      <c r="Q95" s="32" t="str">
        <f>IF(Table1[[#This Row],[SNP&amp;SEQ SAMPLE ID]]="","",IF('Sample information'!$B$21="","",'Sample information'!$B$21))</f>
        <v>danio rerio (zebrafish)</v>
      </c>
      <c r="R95" s="10"/>
      <c r="S95" s="32"/>
      <c r="T95" s="55"/>
      <c r="U95" s="25"/>
      <c r="W95" s="30"/>
      <c r="Y95" s="91"/>
      <c r="Z95" s="32"/>
      <c r="AA95" s="28"/>
      <c r="AB95" s="55"/>
      <c r="AC95" s="28" t="str">
        <f>IF(Table1[[#This Row],[DATE SAMPLE DELIVERY]]="","",(CONCATENATE(20,LEFT(Table1[[#This Row],[DATE SAMPLE DELIVERY]],2),"-",(MID(Table1[[#This Row],[DATE SAMPLE DELIVERY]],3,2)),"-",(RIGHT(Table1[[#This Row],[DATE SAMPLE DELIVERY]],2)))))</f>
        <v/>
      </c>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row>
    <row r="96" spans="1:54" s="4" customFormat="1" x14ac:dyDescent="0.2">
      <c r="A96" s="112" t="str">
        <f>IF(D96="","",CONCATENATE('Sample information'!B$16," #1"," ",Table1[[#This Row],[DATE SAMPLE DELIVERY]]))</f>
        <v xml:space="preserve">TC2486 #1 </v>
      </c>
      <c r="B96" s="112" t="str">
        <f>IF(Table1[[#This Row],[LIBRARY ID]]="","",CONCATENATE('Sample information'!B$16,"-",Table1[[#This Row],[LIBRARY ID]]))</f>
        <v>TC2486-TC2486-1086</v>
      </c>
      <c r="C96" s="228" t="s">
        <v>141</v>
      </c>
      <c r="D96" s="228" t="s">
        <v>1832</v>
      </c>
      <c r="E96" s="99" t="s">
        <v>27</v>
      </c>
      <c r="F96" s="113" t="s">
        <v>1711</v>
      </c>
      <c r="G96" s="113">
        <v>14.80654</v>
      </c>
      <c r="H96" s="113">
        <v>50</v>
      </c>
      <c r="I96" s="98"/>
      <c r="J96" s="228"/>
      <c r="K96" s="230" t="s">
        <v>2530</v>
      </c>
      <c r="L96" s="112" t="str">
        <f>IF((I96=Index!C$2),VLOOKUP(J96,Index!B$3:S$228,2),IF((I96=Index!D$2),VLOOKUP(J96,Index!B$3:S$228,3),IF((I96=Index!E$2),VLOOKUP(J96,Index!B$3:S$228,4),IF((I96=Index!F$2),VLOOKUP(J96,Index!B$3:S$228,5),IF((I96=Index!G$2),VLOOKUP(J96,Index!B$3:S$228,6),IF((I96=Index!H$2),VLOOKUP(J96,Index!B$3:S$228,7),IF((I96=Index!I$2),VLOOKUP(J96,Index!B$3:S$228,8),IF((I96=Index!J$2),VLOOKUP(J96,Index!B$3:S$228,9),IF((I96=Index!K$2),VLOOKUP(J96,Index!B$3:S$228,10),IF((I96=Index!L$2),VLOOKUP(J96,Index!B$3:S$228,11),IF((I96=Index!M$2),VLOOKUP(J96,Index!B$3:S$228,12),IF((I96=Index!N$2),VLOOKUP(J96,Index!B$3:S$228,13),IF((I96=Index!O$2),VLOOKUP(J96,Index!B$3:S$228,14),IF((I96=Index!P$2),VLOOKUP(J96,Index!B$3:S$228,15),IF((I96=Index!Q$2),VLOOKUP(J96,Index!B$3:S$228,16),IF((I96=Index!R$2),VLOOKUP(J96,Index!B$3:S$228,17),IF((I96=Index!S$2),VLOOKUP(J96,Index!B$3:S$228,18),IF((I96=""),CONCATENATE("Custom (",K96,")"),IF((I96="No index"),CONCATENATE("Custom (",Index!T88,")"),"")))))))))))))))))))</f>
        <v>Custom (ATCTCAGG-AAGGCTAT)</v>
      </c>
      <c r="M96" s="32" t="s">
        <v>5</v>
      </c>
      <c r="N96" s="10" t="s">
        <v>112</v>
      </c>
      <c r="O96" s="136">
        <f>IF(Table1[[#This Row],[VOLUME]]="","",Table1[[#This Row],[VOLUME]])</f>
        <v>50</v>
      </c>
      <c r="P96" s="110" t="str">
        <f>IF(Table1[[#This Row],[SNP&amp;SEQ SAMPLE ID]]="","",CONCATENATE('Sample information'!$B$16,"_PL1_org_",Table1[[#This Row],[DATE SAMPLE DELIVERY]]))</f>
        <v>TC2486_PL1_org_</v>
      </c>
      <c r="Q96" s="32" t="str">
        <f>IF(Table1[[#This Row],[SNP&amp;SEQ SAMPLE ID]]="","",IF('Sample information'!$B$21="","",'Sample information'!$B$21))</f>
        <v>danio rerio (zebrafish)</v>
      </c>
      <c r="R96" s="10"/>
      <c r="S96" s="32"/>
      <c r="T96" s="55"/>
      <c r="U96" s="25"/>
      <c r="W96" s="30"/>
      <c r="Y96" s="91"/>
      <c r="Z96" s="32"/>
      <c r="AA96" s="28"/>
      <c r="AB96" s="55"/>
      <c r="AC96" s="28" t="str">
        <f>IF(Table1[[#This Row],[DATE SAMPLE DELIVERY]]="","",(CONCATENATE(20,LEFT(Table1[[#This Row],[DATE SAMPLE DELIVERY]],2),"-",(MID(Table1[[#This Row],[DATE SAMPLE DELIVERY]],3,2)),"-",(RIGHT(Table1[[#This Row],[DATE SAMPLE DELIVERY]],2)))))</f>
        <v/>
      </c>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row>
    <row r="97" spans="1:54" s="4" customFormat="1" x14ac:dyDescent="0.2">
      <c r="A97" s="112" t="str">
        <f>IF(D97="","",CONCATENATE('Sample information'!B$16," #1"," ",Table1[[#This Row],[DATE SAMPLE DELIVERY]]))</f>
        <v xml:space="preserve">TC2486 #1 </v>
      </c>
      <c r="B97" s="112" t="str">
        <f>IF(Table1[[#This Row],[LIBRARY ID]]="","",CONCATENATE('Sample information'!B$16,"-",Table1[[#This Row],[LIBRARY ID]]))</f>
        <v>TC2486-TC2486-1087</v>
      </c>
      <c r="C97" s="228" t="s">
        <v>141</v>
      </c>
      <c r="D97" s="228" t="s">
        <v>1833</v>
      </c>
      <c r="E97" s="99" t="s">
        <v>27</v>
      </c>
      <c r="F97" s="113" t="s">
        <v>1711</v>
      </c>
      <c r="G97" s="113">
        <v>14.80654</v>
      </c>
      <c r="H97" s="113">
        <v>50</v>
      </c>
      <c r="I97" s="98"/>
      <c r="J97" s="228"/>
      <c r="K97" s="230" t="s">
        <v>2531</v>
      </c>
      <c r="L97" s="112" t="str">
        <f>IF((I97=Index!C$2),VLOOKUP(J97,Index!B$3:S$228,2),IF((I97=Index!D$2),VLOOKUP(J97,Index!B$3:S$228,3),IF((I97=Index!E$2),VLOOKUP(J97,Index!B$3:S$228,4),IF((I97=Index!F$2),VLOOKUP(J97,Index!B$3:S$228,5),IF((I97=Index!G$2),VLOOKUP(J97,Index!B$3:S$228,6),IF((I97=Index!H$2),VLOOKUP(J97,Index!B$3:S$228,7),IF((I97=Index!I$2),VLOOKUP(J97,Index!B$3:S$228,8),IF((I97=Index!J$2),VLOOKUP(J97,Index!B$3:S$228,9),IF((I97=Index!K$2),VLOOKUP(J97,Index!B$3:S$228,10),IF((I97=Index!L$2),VLOOKUP(J97,Index!B$3:S$228,11),IF((I97=Index!M$2),VLOOKUP(J97,Index!B$3:S$228,12),IF((I97=Index!N$2),VLOOKUP(J97,Index!B$3:S$228,13),IF((I97=Index!O$2),VLOOKUP(J97,Index!B$3:S$228,14),IF((I97=Index!P$2),VLOOKUP(J97,Index!B$3:S$228,15),IF((I97=Index!Q$2),VLOOKUP(J97,Index!B$3:S$228,16),IF((I97=Index!R$2),VLOOKUP(J97,Index!B$3:S$228,17),IF((I97=Index!S$2),VLOOKUP(J97,Index!B$3:S$228,18),IF((I97=""),CONCATENATE("Custom (",K97,")"),IF((I97="No index"),CONCATENATE("Custom (",Index!T89,")"),"")))))))))))))))))))</f>
        <v>Custom (ATCTCAGG-GAGCCTTA)</v>
      </c>
      <c r="M97" s="32" t="s">
        <v>5</v>
      </c>
      <c r="N97" s="10" t="s">
        <v>113</v>
      </c>
      <c r="O97" s="136">
        <f>IF(Table1[[#This Row],[VOLUME]]="","",Table1[[#This Row],[VOLUME]])</f>
        <v>50</v>
      </c>
      <c r="P97" s="110" t="str">
        <f>IF(Table1[[#This Row],[SNP&amp;SEQ SAMPLE ID]]="","",CONCATENATE('Sample information'!$B$16,"_PL1_org_",Table1[[#This Row],[DATE SAMPLE DELIVERY]]))</f>
        <v>TC2486_PL1_org_</v>
      </c>
      <c r="Q97" s="32" t="str">
        <f>IF(Table1[[#This Row],[SNP&amp;SEQ SAMPLE ID]]="","",IF('Sample information'!$B$21="","",'Sample information'!$B$21))</f>
        <v>danio rerio (zebrafish)</v>
      </c>
      <c r="R97" s="10"/>
      <c r="S97" s="32"/>
      <c r="T97" s="55"/>
      <c r="U97" s="25"/>
      <c r="W97" s="30"/>
      <c r="Y97" s="91"/>
      <c r="Z97" s="32"/>
      <c r="AA97" s="28"/>
      <c r="AB97" s="55"/>
      <c r="AC97" s="28" t="str">
        <f>IF(Table1[[#This Row],[DATE SAMPLE DELIVERY]]="","",(CONCATENATE(20,LEFT(Table1[[#This Row],[DATE SAMPLE DELIVERY]],2),"-",(MID(Table1[[#This Row],[DATE SAMPLE DELIVERY]],3,2)),"-",(RIGHT(Table1[[#This Row],[DATE SAMPLE DELIVERY]],2)))))</f>
        <v/>
      </c>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row>
    <row r="98" spans="1:54" s="4" customFormat="1" x14ac:dyDescent="0.2">
      <c r="A98" s="112" t="str">
        <f>IF(D98="","",CONCATENATE('Sample information'!B$16," #1"," ",Table1[[#This Row],[DATE SAMPLE DELIVERY]]))</f>
        <v xml:space="preserve">TC2486 #1 </v>
      </c>
      <c r="B98" s="112" t="str">
        <f>IF(Table1[[#This Row],[LIBRARY ID]]="","",CONCATENATE('Sample information'!B$16,"-",Table1[[#This Row],[LIBRARY ID]]))</f>
        <v>TC2486-TC2486-1088</v>
      </c>
      <c r="C98" s="228" t="s">
        <v>141</v>
      </c>
      <c r="D98" s="228" t="s">
        <v>1834</v>
      </c>
      <c r="E98" s="99" t="s">
        <v>27</v>
      </c>
      <c r="F98" s="113" t="s">
        <v>1711</v>
      </c>
      <c r="G98" s="113">
        <v>14.80654</v>
      </c>
      <c r="H98" s="113">
        <v>50</v>
      </c>
      <c r="I98" s="98"/>
      <c r="J98" s="228"/>
      <c r="K98" s="230" t="s">
        <v>2532</v>
      </c>
      <c r="L98" s="112" t="str">
        <f>IF((I98=Index!C$2),VLOOKUP(J98,Index!B$3:S$228,2),IF((I98=Index!D$2),VLOOKUP(J98,Index!B$3:S$228,3),IF((I98=Index!E$2),VLOOKUP(J98,Index!B$3:S$228,4),IF((I98=Index!F$2),VLOOKUP(J98,Index!B$3:S$228,5),IF((I98=Index!G$2),VLOOKUP(J98,Index!B$3:S$228,6),IF((I98=Index!H$2),VLOOKUP(J98,Index!B$3:S$228,7),IF((I98=Index!I$2),VLOOKUP(J98,Index!B$3:S$228,8),IF((I98=Index!J$2),VLOOKUP(J98,Index!B$3:S$228,9),IF((I98=Index!K$2),VLOOKUP(J98,Index!B$3:S$228,10),IF((I98=Index!L$2),VLOOKUP(J98,Index!B$3:S$228,11),IF((I98=Index!M$2),VLOOKUP(J98,Index!B$3:S$228,12),IF((I98=Index!N$2),VLOOKUP(J98,Index!B$3:S$228,13),IF((I98=Index!O$2),VLOOKUP(J98,Index!B$3:S$228,14),IF((I98=Index!P$2),VLOOKUP(J98,Index!B$3:S$228,15),IF((I98=Index!Q$2),VLOOKUP(J98,Index!B$3:S$228,16),IF((I98=Index!R$2),VLOOKUP(J98,Index!B$3:S$228,17),IF((I98=Index!S$2),VLOOKUP(J98,Index!B$3:S$228,18),IF((I98=""),CONCATENATE("Custom (",K98,")"),IF((I98="No index"),CONCATENATE("Custom (",Index!T90,")"),"")))))))))))))))))))</f>
        <v>Custom (ATCTCAGG-TTATGCGA)</v>
      </c>
      <c r="M98" s="32" t="s">
        <v>5</v>
      </c>
      <c r="N98" s="10" t="s">
        <v>114</v>
      </c>
      <c r="O98" s="136">
        <f>IF(Table1[[#This Row],[VOLUME]]="","",Table1[[#This Row],[VOLUME]])</f>
        <v>50</v>
      </c>
      <c r="P98" s="110" t="str">
        <f>IF(Table1[[#This Row],[SNP&amp;SEQ SAMPLE ID]]="","",CONCATENATE('Sample information'!$B$16,"_PL1_org_",Table1[[#This Row],[DATE SAMPLE DELIVERY]]))</f>
        <v>TC2486_PL1_org_</v>
      </c>
      <c r="Q98" s="32" t="str">
        <f>IF(Table1[[#This Row],[SNP&amp;SEQ SAMPLE ID]]="","",IF('Sample information'!$B$21="","",'Sample information'!$B$21))</f>
        <v>danio rerio (zebrafish)</v>
      </c>
      <c r="R98" s="10"/>
      <c r="S98" s="32"/>
      <c r="T98" s="55"/>
      <c r="U98" s="25"/>
      <c r="W98" s="30"/>
      <c r="Y98" s="91"/>
      <c r="Z98" s="32"/>
      <c r="AA98" s="28"/>
      <c r="AB98" s="55"/>
      <c r="AC98" s="28" t="str">
        <f>IF(Table1[[#This Row],[DATE SAMPLE DELIVERY]]="","",(CONCATENATE(20,LEFT(Table1[[#This Row],[DATE SAMPLE DELIVERY]],2),"-",(MID(Table1[[#This Row],[DATE SAMPLE DELIVERY]],3,2)),"-",(RIGHT(Table1[[#This Row],[DATE SAMPLE DELIVERY]],2)))))</f>
        <v/>
      </c>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row>
    <row r="99" spans="1:54" s="4" customFormat="1" x14ac:dyDescent="0.2">
      <c r="A99" s="112" t="str">
        <f>IF(D99="","",CONCATENATE('Sample information'!B$16," #1"," ",Table1[[#This Row],[DATE SAMPLE DELIVERY]]))</f>
        <v xml:space="preserve">TC2486 #1 </v>
      </c>
      <c r="B99" s="112" t="str">
        <f>IF(Table1[[#This Row],[LIBRARY ID]]="","",CONCATENATE('Sample information'!B$16,"-",Table1[[#This Row],[LIBRARY ID]]))</f>
        <v>TC2486-TC2486-1089</v>
      </c>
      <c r="C99" s="228" t="s">
        <v>141</v>
      </c>
      <c r="D99" s="228" t="s">
        <v>1835</v>
      </c>
      <c r="E99" s="99" t="s">
        <v>27</v>
      </c>
      <c r="F99" s="113" t="s">
        <v>1711</v>
      </c>
      <c r="G99" s="113">
        <v>14.80654</v>
      </c>
      <c r="H99" s="113">
        <v>50</v>
      </c>
      <c r="I99" s="98"/>
      <c r="J99" s="228"/>
      <c r="K99" s="230" t="s">
        <v>2533</v>
      </c>
      <c r="L99" s="112" t="str">
        <f>IF((I99=Index!C$2),VLOOKUP(J99,Index!B$3:S$228,2),IF((I99=Index!D$2),VLOOKUP(J99,Index!B$3:S$228,3),IF((I99=Index!E$2),VLOOKUP(J99,Index!B$3:S$228,4),IF((I99=Index!F$2),VLOOKUP(J99,Index!B$3:S$228,5),IF((I99=Index!G$2),VLOOKUP(J99,Index!B$3:S$228,6),IF((I99=Index!H$2),VLOOKUP(J99,Index!B$3:S$228,7),IF((I99=Index!I$2),VLOOKUP(J99,Index!B$3:S$228,8),IF((I99=Index!J$2),VLOOKUP(J99,Index!B$3:S$228,9),IF((I99=Index!K$2),VLOOKUP(J99,Index!B$3:S$228,10),IF((I99=Index!L$2),VLOOKUP(J99,Index!B$3:S$228,11),IF((I99=Index!M$2),VLOOKUP(J99,Index!B$3:S$228,12),IF((I99=Index!N$2),VLOOKUP(J99,Index!B$3:S$228,13),IF((I99=Index!O$2),VLOOKUP(J99,Index!B$3:S$228,14),IF((I99=Index!P$2),VLOOKUP(J99,Index!B$3:S$228,15),IF((I99=Index!Q$2),VLOOKUP(J99,Index!B$3:S$228,16),IF((I99=Index!R$2),VLOOKUP(J99,Index!B$3:S$228,17),IF((I99=Index!S$2),VLOOKUP(J99,Index!B$3:S$228,18),IF((I99=""),CONCATENATE("Custom (",K99,")"),IF((I99="No index"),CONCATENATE("Custom (",Index!T91,")"),"")))))))))))))))))))</f>
        <v>Custom (ACTCGCTA-CGTCTAAT)</v>
      </c>
      <c r="M99" s="32" t="s">
        <v>5</v>
      </c>
      <c r="N99" s="10" t="s">
        <v>115</v>
      </c>
      <c r="O99" s="136">
        <f>IF(Table1[[#This Row],[VOLUME]]="","",Table1[[#This Row],[VOLUME]])</f>
        <v>50</v>
      </c>
      <c r="P99" s="110" t="str">
        <f>IF(Table1[[#This Row],[SNP&amp;SEQ SAMPLE ID]]="","",CONCATENATE('Sample information'!$B$16,"_PL1_org_",Table1[[#This Row],[DATE SAMPLE DELIVERY]]))</f>
        <v>TC2486_PL1_org_</v>
      </c>
      <c r="Q99" s="32" t="str">
        <f>IF(Table1[[#This Row],[SNP&amp;SEQ SAMPLE ID]]="","",IF('Sample information'!$B$21="","",'Sample information'!$B$21))</f>
        <v>danio rerio (zebrafish)</v>
      </c>
      <c r="R99" s="10"/>
      <c r="S99" s="32"/>
      <c r="T99" s="55"/>
      <c r="U99" s="25"/>
      <c r="W99" s="30"/>
      <c r="Y99" s="91"/>
      <c r="Z99" s="32"/>
      <c r="AA99" s="28"/>
      <c r="AB99" s="55"/>
      <c r="AC99" s="28" t="str">
        <f>IF(Table1[[#This Row],[DATE SAMPLE DELIVERY]]="","",(CONCATENATE(20,LEFT(Table1[[#This Row],[DATE SAMPLE DELIVERY]],2),"-",(MID(Table1[[#This Row],[DATE SAMPLE DELIVERY]],3,2)),"-",(RIGHT(Table1[[#This Row],[DATE SAMPLE DELIVERY]],2)))))</f>
        <v/>
      </c>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row>
    <row r="100" spans="1:54" s="4" customFormat="1" x14ac:dyDescent="0.2">
      <c r="A100" s="112" t="str">
        <f>IF(D100="","",CONCATENATE('Sample information'!B$16," #1"," ",Table1[[#This Row],[DATE SAMPLE DELIVERY]]))</f>
        <v xml:space="preserve">TC2486 #1 </v>
      </c>
      <c r="B100" s="112" t="str">
        <f>IF(Table1[[#This Row],[LIBRARY ID]]="","",CONCATENATE('Sample information'!B$16,"-",Table1[[#This Row],[LIBRARY ID]]))</f>
        <v>TC2486-TC2486-1090</v>
      </c>
      <c r="C100" s="228" t="s">
        <v>141</v>
      </c>
      <c r="D100" s="228" t="s">
        <v>1836</v>
      </c>
      <c r="E100" s="99" t="s">
        <v>27</v>
      </c>
      <c r="F100" s="113" t="s">
        <v>1711</v>
      </c>
      <c r="G100" s="113">
        <v>14.80654</v>
      </c>
      <c r="H100" s="113">
        <v>50</v>
      </c>
      <c r="I100" s="98"/>
      <c r="J100" s="228"/>
      <c r="K100" s="230" t="s">
        <v>2534</v>
      </c>
      <c r="L100" s="112" t="str">
        <f>IF((I100=Index!C$2),VLOOKUP(J100,Index!B$3:S$228,2),IF((I100=Index!D$2),VLOOKUP(J100,Index!B$3:S$228,3),IF((I100=Index!E$2),VLOOKUP(J100,Index!B$3:S$228,4),IF((I100=Index!F$2),VLOOKUP(J100,Index!B$3:S$228,5),IF((I100=Index!G$2),VLOOKUP(J100,Index!B$3:S$228,6),IF((I100=Index!H$2),VLOOKUP(J100,Index!B$3:S$228,7),IF((I100=Index!I$2),VLOOKUP(J100,Index!B$3:S$228,8),IF((I100=Index!J$2),VLOOKUP(J100,Index!B$3:S$228,9),IF((I100=Index!K$2),VLOOKUP(J100,Index!B$3:S$228,10),IF((I100=Index!L$2),VLOOKUP(J100,Index!B$3:S$228,11),IF((I100=Index!M$2),VLOOKUP(J100,Index!B$3:S$228,12),IF((I100=Index!N$2),VLOOKUP(J100,Index!B$3:S$228,13),IF((I100=Index!O$2),VLOOKUP(J100,Index!B$3:S$228,14),IF((I100=Index!P$2),VLOOKUP(J100,Index!B$3:S$228,15),IF((I100=Index!Q$2),VLOOKUP(J100,Index!B$3:S$228,16),IF((I100=Index!R$2),VLOOKUP(J100,Index!B$3:S$228,17),IF((I100=Index!S$2),VLOOKUP(J100,Index!B$3:S$228,18),IF((I100=""),CONCATENATE("Custom (",K100,")"),IF((I100="No index"),CONCATENATE("Custom (",Index!T92,")"),"")))))))))))))))))))</f>
        <v>Custom (ACTCGCTA-TCTCTCCG)</v>
      </c>
      <c r="M100" s="32" t="s">
        <v>5</v>
      </c>
      <c r="N100" s="10" t="s">
        <v>116</v>
      </c>
      <c r="O100" s="136">
        <f>IF(Table1[[#This Row],[VOLUME]]="","",Table1[[#This Row],[VOLUME]])</f>
        <v>50</v>
      </c>
      <c r="P100" s="110" t="str">
        <f>IF(Table1[[#This Row],[SNP&amp;SEQ SAMPLE ID]]="","",CONCATENATE('Sample information'!$B$16,"_PL1_org_",Table1[[#This Row],[DATE SAMPLE DELIVERY]]))</f>
        <v>TC2486_PL1_org_</v>
      </c>
      <c r="Q100" s="32" t="str">
        <f>IF(Table1[[#This Row],[SNP&amp;SEQ SAMPLE ID]]="","",IF('Sample information'!$B$21="","",'Sample information'!$B$21))</f>
        <v>danio rerio (zebrafish)</v>
      </c>
      <c r="R100" s="10"/>
      <c r="S100" s="32"/>
      <c r="T100" s="55"/>
      <c r="U100" s="25"/>
      <c r="W100" s="30"/>
      <c r="Y100" s="91"/>
      <c r="Z100" s="32"/>
      <c r="AA100" s="28"/>
      <c r="AB100" s="55"/>
      <c r="AC100" s="28" t="str">
        <f>IF(Table1[[#This Row],[DATE SAMPLE DELIVERY]]="","",(CONCATENATE(20,LEFT(Table1[[#This Row],[DATE SAMPLE DELIVERY]],2),"-",(MID(Table1[[#This Row],[DATE SAMPLE DELIVERY]],3,2)),"-",(RIGHT(Table1[[#This Row],[DATE SAMPLE DELIVERY]],2)))))</f>
        <v/>
      </c>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row>
    <row r="101" spans="1:54" s="4" customFormat="1" x14ac:dyDescent="0.2">
      <c r="A101" s="112" t="str">
        <f>IF(D101="","",CONCATENATE('Sample information'!B$16," #1"," ",Table1[[#This Row],[DATE SAMPLE DELIVERY]]))</f>
        <v xml:space="preserve">TC2486 #1 </v>
      </c>
      <c r="B101" s="112" t="str">
        <f>IF(Table1[[#This Row],[LIBRARY ID]]="","",CONCATENATE('Sample information'!B$16,"-",Table1[[#This Row],[LIBRARY ID]]))</f>
        <v>TC2486-TC2486-1091</v>
      </c>
      <c r="C101" s="228" t="s">
        <v>141</v>
      </c>
      <c r="D101" s="228" t="s">
        <v>1837</v>
      </c>
      <c r="E101" s="99" t="s">
        <v>27</v>
      </c>
      <c r="F101" s="113" t="s">
        <v>1711</v>
      </c>
      <c r="G101" s="113">
        <v>14.80654</v>
      </c>
      <c r="H101" s="113">
        <v>50</v>
      </c>
      <c r="I101" s="98"/>
      <c r="J101" s="228"/>
      <c r="K101" s="230" t="s">
        <v>2535</v>
      </c>
      <c r="L101" s="112" t="str">
        <f>IF((I101=Index!C$2),VLOOKUP(J101,Index!B$3:S$228,2),IF((I101=Index!D$2),VLOOKUP(J101,Index!B$3:S$228,3),IF((I101=Index!E$2),VLOOKUP(J101,Index!B$3:S$228,4),IF((I101=Index!F$2),VLOOKUP(J101,Index!B$3:S$228,5),IF((I101=Index!G$2),VLOOKUP(J101,Index!B$3:S$228,6),IF((I101=Index!H$2),VLOOKUP(J101,Index!B$3:S$228,7),IF((I101=Index!I$2),VLOOKUP(J101,Index!B$3:S$228,8),IF((I101=Index!J$2),VLOOKUP(J101,Index!B$3:S$228,9),IF((I101=Index!K$2),VLOOKUP(J101,Index!B$3:S$228,10),IF((I101=Index!L$2),VLOOKUP(J101,Index!B$3:S$228,11),IF((I101=Index!M$2),VLOOKUP(J101,Index!B$3:S$228,12),IF((I101=Index!N$2),VLOOKUP(J101,Index!B$3:S$228,13),IF((I101=Index!O$2),VLOOKUP(J101,Index!B$3:S$228,14),IF((I101=Index!P$2),VLOOKUP(J101,Index!B$3:S$228,15),IF((I101=Index!Q$2),VLOOKUP(J101,Index!B$3:S$228,16),IF((I101=Index!R$2),VLOOKUP(J101,Index!B$3:S$228,17),IF((I101=Index!S$2),VLOOKUP(J101,Index!B$3:S$228,18),IF((I101=""),CONCATENATE("Custom (",K101,")"),IF((I101="No index"),CONCATENATE("Custom (",Index!T93,")"),"")))))))))))))))))))</f>
        <v>Custom (ACTCGCTA-TCGACTAG)</v>
      </c>
      <c r="M101" s="32" t="s">
        <v>5</v>
      </c>
      <c r="N101" s="10" t="s">
        <v>117</v>
      </c>
      <c r="O101" s="136">
        <f>IF(Table1[[#This Row],[VOLUME]]="","",Table1[[#This Row],[VOLUME]])</f>
        <v>50</v>
      </c>
      <c r="P101" s="110" t="str">
        <f>IF(Table1[[#This Row],[SNP&amp;SEQ SAMPLE ID]]="","",CONCATENATE('Sample information'!$B$16,"_PL1_org_",Table1[[#This Row],[DATE SAMPLE DELIVERY]]))</f>
        <v>TC2486_PL1_org_</v>
      </c>
      <c r="Q101" s="32" t="str">
        <f>IF(Table1[[#This Row],[SNP&amp;SEQ SAMPLE ID]]="","",IF('Sample information'!$B$21="","",'Sample information'!$B$21))</f>
        <v>danio rerio (zebrafish)</v>
      </c>
      <c r="R101" s="10"/>
      <c r="S101" s="32"/>
      <c r="T101" s="55"/>
      <c r="U101" s="25"/>
      <c r="W101" s="30"/>
      <c r="Y101" s="91"/>
      <c r="Z101" s="32"/>
      <c r="AA101" s="28"/>
      <c r="AB101" s="55"/>
      <c r="AC101" s="28" t="str">
        <f>IF(Table1[[#This Row],[DATE SAMPLE DELIVERY]]="","",(CONCATENATE(20,LEFT(Table1[[#This Row],[DATE SAMPLE DELIVERY]],2),"-",(MID(Table1[[#This Row],[DATE SAMPLE DELIVERY]],3,2)),"-",(RIGHT(Table1[[#This Row],[DATE SAMPLE DELIVERY]],2)))))</f>
        <v/>
      </c>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row>
    <row r="102" spans="1:54" s="4" customFormat="1" x14ac:dyDescent="0.2">
      <c r="A102" s="112" t="str">
        <f>IF(D102="","",CONCATENATE('Sample information'!B$16," #1"," ",Table1[[#This Row],[DATE SAMPLE DELIVERY]]))</f>
        <v xml:space="preserve">TC2486 #1 </v>
      </c>
      <c r="B102" s="112" t="str">
        <f>IF(Table1[[#This Row],[LIBRARY ID]]="","",CONCATENATE('Sample information'!B$16,"-",Table1[[#This Row],[LIBRARY ID]]))</f>
        <v>TC2486-TC2486-1092</v>
      </c>
      <c r="C102" s="228" t="s">
        <v>141</v>
      </c>
      <c r="D102" s="228" t="s">
        <v>1838</v>
      </c>
      <c r="E102" s="99" t="s">
        <v>27</v>
      </c>
      <c r="F102" s="113" t="s">
        <v>1711</v>
      </c>
      <c r="G102" s="113">
        <v>14.80654</v>
      </c>
      <c r="H102" s="113">
        <v>50</v>
      </c>
      <c r="I102" s="98"/>
      <c r="J102" s="228"/>
      <c r="K102" s="230" t="s">
        <v>2536</v>
      </c>
      <c r="L102" s="112" t="str">
        <f>IF((I102=Index!C$2),VLOOKUP(J102,Index!B$3:S$228,2),IF((I102=Index!D$2),VLOOKUP(J102,Index!B$3:S$228,3),IF((I102=Index!E$2),VLOOKUP(J102,Index!B$3:S$228,4),IF((I102=Index!F$2),VLOOKUP(J102,Index!B$3:S$228,5),IF((I102=Index!G$2),VLOOKUP(J102,Index!B$3:S$228,6),IF((I102=Index!H$2),VLOOKUP(J102,Index!B$3:S$228,7),IF((I102=Index!I$2),VLOOKUP(J102,Index!B$3:S$228,8),IF((I102=Index!J$2),VLOOKUP(J102,Index!B$3:S$228,9),IF((I102=Index!K$2),VLOOKUP(J102,Index!B$3:S$228,10),IF((I102=Index!L$2),VLOOKUP(J102,Index!B$3:S$228,11),IF((I102=Index!M$2),VLOOKUP(J102,Index!B$3:S$228,12),IF((I102=Index!N$2),VLOOKUP(J102,Index!B$3:S$228,13),IF((I102=Index!O$2),VLOOKUP(J102,Index!B$3:S$228,14),IF((I102=Index!P$2),VLOOKUP(J102,Index!B$3:S$228,15),IF((I102=Index!Q$2),VLOOKUP(J102,Index!B$3:S$228,16),IF((I102=Index!R$2),VLOOKUP(J102,Index!B$3:S$228,17),IF((I102=Index!S$2),VLOOKUP(J102,Index!B$3:S$228,18),IF((I102=""),CONCATENATE("Custom (",K102,")"),IF((I102="No index"),CONCATENATE("Custom (",Index!T94,")"),"")))))))))))))))))))</f>
        <v>Custom (ACTCGCTA-TTCTAGCT)</v>
      </c>
      <c r="M102" s="32" t="s">
        <v>5</v>
      </c>
      <c r="N102" s="10" t="s">
        <v>118</v>
      </c>
      <c r="O102" s="136">
        <f>IF(Table1[[#This Row],[VOLUME]]="","",Table1[[#This Row],[VOLUME]])</f>
        <v>50</v>
      </c>
      <c r="P102" s="110" t="str">
        <f>IF(Table1[[#This Row],[SNP&amp;SEQ SAMPLE ID]]="","",CONCATENATE('Sample information'!$B$16,"_PL1_org_",Table1[[#This Row],[DATE SAMPLE DELIVERY]]))</f>
        <v>TC2486_PL1_org_</v>
      </c>
      <c r="Q102" s="32" t="str">
        <f>IF(Table1[[#This Row],[SNP&amp;SEQ SAMPLE ID]]="","",IF('Sample information'!$B$21="","",'Sample information'!$B$21))</f>
        <v>danio rerio (zebrafish)</v>
      </c>
      <c r="R102" s="10"/>
      <c r="S102" s="32"/>
      <c r="T102" s="55"/>
      <c r="U102" s="25"/>
      <c r="W102" s="30"/>
      <c r="Y102" s="91"/>
      <c r="Z102" s="32"/>
      <c r="AA102" s="28"/>
      <c r="AB102" s="55"/>
      <c r="AC102" s="28" t="str">
        <f>IF(Table1[[#This Row],[DATE SAMPLE DELIVERY]]="","",(CONCATENATE(20,LEFT(Table1[[#This Row],[DATE SAMPLE DELIVERY]],2),"-",(MID(Table1[[#This Row],[DATE SAMPLE DELIVERY]],3,2)),"-",(RIGHT(Table1[[#This Row],[DATE SAMPLE DELIVERY]],2)))))</f>
        <v/>
      </c>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row>
    <row r="103" spans="1:54" s="4" customFormat="1" x14ac:dyDescent="0.2">
      <c r="A103" s="112" t="str">
        <f>IF(D103="","",CONCATENATE('Sample information'!B$16," #1"," ",Table1[[#This Row],[DATE SAMPLE DELIVERY]]))</f>
        <v xml:space="preserve">TC2486 #1 </v>
      </c>
      <c r="B103" s="112" t="str">
        <f>IF(Table1[[#This Row],[LIBRARY ID]]="","",CONCATENATE('Sample information'!B$16,"-",Table1[[#This Row],[LIBRARY ID]]))</f>
        <v>TC2486-TC2486-1093</v>
      </c>
      <c r="C103" s="228" t="s">
        <v>141</v>
      </c>
      <c r="D103" s="228" t="s">
        <v>1839</v>
      </c>
      <c r="E103" s="99" t="s">
        <v>27</v>
      </c>
      <c r="F103" s="113" t="s">
        <v>1711</v>
      </c>
      <c r="G103" s="113">
        <v>14.80654</v>
      </c>
      <c r="H103" s="113">
        <v>50</v>
      </c>
      <c r="I103" s="98"/>
      <c r="J103" s="228"/>
      <c r="K103" s="230" t="s">
        <v>2537</v>
      </c>
      <c r="L103" s="112" t="str">
        <f>IF((I103=Index!C$2),VLOOKUP(J103,Index!B$3:S$228,2),IF((I103=Index!D$2),VLOOKUP(J103,Index!B$3:S$228,3),IF((I103=Index!E$2),VLOOKUP(J103,Index!B$3:S$228,4),IF((I103=Index!F$2),VLOOKUP(J103,Index!B$3:S$228,5),IF((I103=Index!G$2),VLOOKUP(J103,Index!B$3:S$228,6),IF((I103=Index!H$2),VLOOKUP(J103,Index!B$3:S$228,7),IF((I103=Index!I$2),VLOOKUP(J103,Index!B$3:S$228,8),IF((I103=Index!J$2),VLOOKUP(J103,Index!B$3:S$228,9),IF((I103=Index!K$2),VLOOKUP(J103,Index!B$3:S$228,10),IF((I103=Index!L$2),VLOOKUP(J103,Index!B$3:S$228,11),IF((I103=Index!M$2),VLOOKUP(J103,Index!B$3:S$228,12),IF((I103=Index!N$2),VLOOKUP(J103,Index!B$3:S$228,13),IF((I103=Index!O$2),VLOOKUP(J103,Index!B$3:S$228,14),IF((I103=Index!P$2),VLOOKUP(J103,Index!B$3:S$228,15),IF((I103=Index!Q$2),VLOOKUP(J103,Index!B$3:S$228,16),IF((I103=Index!R$2),VLOOKUP(J103,Index!B$3:S$228,17),IF((I103=Index!S$2),VLOOKUP(J103,Index!B$3:S$228,18),IF((I103=""),CONCATENATE("Custom (",K103,")"),IF((I103="No index"),CONCATENATE("Custom (",Index!T95,")"),"")))))))))))))))))))</f>
        <v>Custom (ACTCGCTA-CCTAGAGT)</v>
      </c>
      <c r="M103" s="32" t="s">
        <v>5</v>
      </c>
      <c r="N103" s="10" t="s">
        <v>119</v>
      </c>
      <c r="O103" s="136">
        <f>IF(Table1[[#This Row],[VOLUME]]="","",Table1[[#This Row],[VOLUME]])</f>
        <v>50</v>
      </c>
      <c r="P103" s="110" t="str">
        <f>IF(Table1[[#This Row],[SNP&amp;SEQ SAMPLE ID]]="","",CONCATENATE('Sample information'!$B$16,"_PL1_org_",Table1[[#This Row],[DATE SAMPLE DELIVERY]]))</f>
        <v>TC2486_PL1_org_</v>
      </c>
      <c r="Q103" s="32" t="str">
        <f>IF(Table1[[#This Row],[SNP&amp;SEQ SAMPLE ID]]="","",IF('Sample information'!$B$21="","",'Sample information'!$B$21))</f>
        <v>danio rerio (zebrafish)</v>
      </c>
      <c r="R103" s="10"/>
      <c r="S103" s="32"/>
      <c r="T103" s="55"/>
      <c r="U103" s="25"/>
      <c r="W103" s="30"/>
      <c r="Y103" s="91"/>
      <c r="Z103" s="32"/>
      <c r="AA103" s="28"/>
      <c r="AB103" s="55"/>
      <c r="AC103" s="28" t="str">
        <f>IF(Table1[[#This Row],[DATE SAMPLE DELIVERY]]="","",(CONCATENATE(20,LEFT(Table1[[#This Row],[DATE SAMPLE DELIVERY]],2),"-",(MID(Table1[[#This Row],[DATE SAMPLE DELIVERY]],3,2)),"-",(RIGHT(Table1[[#This Row],[DATE SAMPLE DELIVERY]],2)))))</f>
        <v/>
      </c>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row>
    <row r="104" spans="1:54" s="4" customFormat="1" x14ac:dyDescent="0.2">
      <c r="A104" s="112" t="str">
        <f>IF(D104="","",CONCATENATE('Sample information'!B$16," #1"," ",Table1[[#This Row],[DATE SAMPLE DELIVERY]]))</f>
        <v xml:space="preserve">TC2486 #1 </v>
      </c>
      <c r="B104" s="112" t="str">
        <f>IF(Table1[[#This Row],[LIBRARY ID]]="","",CONCATENATE('Sample information'!B$16,"-",Table1[[#This Row],[LIBRARY ID]]))</f>
        <v>TC2486-TC2486-1094</v>
      </c>
      <c r="C104" s="228" t="s">
        <v>141</v>
      </c>
      <c r="D104" s="228" t="s">
        <v>1840</v>
      </c>
      <c r="E104" s="99" t="s">
        <v>27</v>
      </c>
      <c r="F104" s="113" t="s">
        <v>1711</v>
      </c>
      <c r="G104" s="113">
        <v>14.80654</v>
      </c>
      <c r="H104" s="113">
        <v>50</v>
      </c>
      <c r="I104" s="98"/>
      <c r="J104" s="228"/>
      <c r="K104" s="230" t="s">
        <v>2538</v>
      </c>
      <c r="L104" s="112" t="str">
        <f>IF((I104=Index!C$2),VLOOKUP(J104,Index!B$3:S$228,2),IF((I104=Index!D$2),VLOOKUP(J104,Index!B$3:S$228,3),IF((I104=Index!E$2),VLOOKUP(J104,Index!B$3:S$228,4),IF((I104=Index!F$2),VLOOKUP(J104,Index!B$3:S$228,5),IF((I104=Index!G$2),VLOOKUP(J104,Index!B$3:S$228,6),IF((I104=Index!H$2),VLOOKUP(J104,Index!B$3:S$228,7),IF((I104=Index!I$2),VLOOKUP(J104,Index!B$3:S$228,8),IF((I104=Index!J$2),VLOOKUP(J104,Index!B$3:S$228,9),IF((I104=Index!K$2),VLOOKUP(J104,Index!B$3:S$228,10),IF((I104=Index!L$2),VLOOKUP(J104,Index!B$3:S$228,11),IF((I104=Index!M$2),VLOOKUP(J104,Index!B$3:S$228,12),IF((I104=Index!N$2),VLOOKUP(J104,Index!B$3:S$228,13),IF((I104=Index!O$2),VLOOKUP(J104,Index!B$3:S$228,14),IF((I104=Index!P$2),VLOOKUP(J104,Index!B$3:S$228,15),IF((I104=Index!Q$2),VLOOKUP(J104,Index!B$3:S$228,16),IF((I104=Index!R$2),VLOOKUP(J104,Index!B$3:S$228,17),IF((I104=Index!S$2),VLOOKUP(J104,Index!B$3:S$228,18),IF((I104=""),CONCATENATE("Custom (",K104,")"),IF((I104="No index"),CONCATENATE("Custom (",Index!T96,")"),"")))))))))))))))))))</f>
        <v>Custom (ACTCGCTA-CTATTAAG)</v>
      </c>
      <c r="M104" s="32" t="s">
        <v>5</v>
      </c>
      <c r="N104" s="10" t="s">
        <v>120</v>
      </c>
      <c r="O104" s="136">
        <f>IF(Table1[[#This Row],[VOLUME]]="","",Table1[[#This Row],[VOLUME]])</f>
        <v>50</v>
      </c>
      <c r="P104" s="110" t="str">
        <f>IF(Table1[[#This Row],[SNP&amp;SEQ SAMPLE ID]]="","",CONCATENATE('Sample information'!$B$16,"_PL1_org_",Table1[[#This Row],[DATE SAMPLE DELIVERY]]))</f>
        <v>TC2486_PL1_org_</v>
      </c>
      <c r="Q104" s="32" t="str">
        <f>IF(Table1[[#This Row],[SNP&amp;SEQ SAMPLE ID]]="","",IF('Sample information'!$B$21="","",'Sample information'!$B$21))</f>
        <v>danio rerio (zebrafish)</v>
      </c>
      <c r="R104" s="10"/>
      <c r="S104" s="32"/>
      <c r="T104" s="55"/>
      <c r="U104" s="25"/>
      <c r="W104" s="30"/>
      <c r="Y104" s="91"/>
      <c r="Z104" s="32"/>
      <c r="AA104" s="28"/>
      <c r="AB104" s="55"/>
      <c r="AC104" s="28" t="str">
        <f>IF(Table1[[#This Row],[DATE SAMPLE DELIVERY]]="","",(CONCATENATE(20,LEFT(Table1[[#This Row],[DATE SAMPLE DELIVERY]],2),"-",(MID(Table1[[#This Row],[DATE SAMPLE DELIVERY]],3,2)),"-",(RIGHT(Table1[[#This Row],[DATE SAMPLE DELIVERY]],2)))))</f>
        <v/>
      </c>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row>
    <row r="105" spans="1:54" s="4" customFormat="1" x14ac:dyDescent="0.2">
      <c r="A105" s="112" t="str">
        <f>IF(D105="","",CONCATENATE('Sample information'!B$16," #1"," ",Table1[[#This Row],[DATE SAMPLE DELIVERY]]))</f>
        <v xml:space="preserve">TC2486 #1 </v>
      </c>
      <c r="B105" s="112" t="str">
        <f>IF(Table1[[#This Row],[LIBRARY ID]]="","",CONCATENATE('Sample information'!B$16,"-",Table1[[#This Row],[LIBRARY ID]]))</f>
        <v>TC2486-TC2486-1095</v>
      </c>
      <c r="C105" s="228" t="s">
        <v>141</v>
      </c>
      <c r="D105" s="228" t="s">
        <v>1841</v>
      </c>
      <c r="E105" s="99" t="s">
        <v>27</v>
      </c>
      <c r="F105" s="113" t="s">
        <v>1711</v>
      </c>
      <c r="G105" s="113">
        <v>14.80654</v>
      </c>
      <c r="H105" s="113">
        <v>50</v>
      </c>
      <c r="I105" s="98"/>
      <c r="J105" s="228"/>
      <c r="K105" s="230" t="s">
        <v>2539</v>
      </c>
      <c r="L105" s="112" t="str">
        <f>IF((I105=Index!C$2),VLOOKUP(J105,Index!B$3:S$228,2),IF((I105=Index!D$2),VLOOKUP(J105,Index!B$3:S$228,3),IF((I105=Index!E$2),VLOOKUP(J105,Index!B$3:S$228,4),IF((I105=Index!F$2),VLOOKUP(J105,Index!B$3:S$228,5),IF((I105=Index!G$2),VLOOKUP(J105,Index!B$3:S$228,6),IF((I105=Index!H$2),VLOOKUP(J105,Index!B$3:S$228,7),IF((I105=Index!I$2),VLOOKUP(J105,Index!B$3:S$228,8),IF((I105=Index!J$2),VLOOKUP(J105,Index!B$3:S$228,9),IF((I105=Index!K$2),VLOOKUP(J105,Index!B$3:S$228,10),IF((I105=Index!L$2),VLOOKUP(J105,Index!B$3:S$228,11),IF((I105=Index!M$2),VLOOKUP(J105,Index!B$3:S$228,12),IF((I105=Index!N$2),VLOOKUP(J105,Index!B$3:S$228,13),IF((I105=Index!O$2),VLOOKUP(J105,Index!B$3:S$228,14),IF((I105=Index!P$2),VLOOKUP(J105,Index!B$3:S$228,15),IF((I105=Index!Q$2),VLOOKUP(J105,Index!B$3:S$228,16),IF((I105=Index!R$2),VLOOKUP(J105,Index!B$3:S$228,17),IF((I105=Index!S$2),VLOOKUP(J105,Index!B$3:S$228,18),IF((I105=""),CONCATENATE("Custom (",K105,")"),IF((I105="No index"),CONCATENATE("Custom (",Index!T97,")"),"")))))))))))))))))))</f>
        <v>Custom (ACTCGCTA-AAGGCTAT)</v>
      </c>
      <c r="M105" s="32" t="s">
        <v>5</v>
      </c>
      <c r="N105" s="10" t="s">
        <v>121</v>
      </c>
      <c r="O105" s="136">
        <f>IF(Table1[[#This Row],[VOLUME]]="","",Table1[[#This Row],[VOLUME]])</f>
        <v>50</v>
      </c>
      <c r="P105" s="110" t="str">
        <f>IF(Table1[[#This Row],[SNP&amp;SEQ SAMPLE ID]]="","",CONCATENATE('Sample information'!$B$16,"_PL1_org_",Table1[[#This Row],[DATE SAMPLE DELIVERY]]))</f>
        <v>TC2486_PL1_org_</v>
      </c>
      <c r="Q105" s="32" t="str">
        <f>IF(Table1[[#This Row],[SNP&amp;SEQ SAMPLE ID]]="","",IF('Sample information'!$B$21="","",'Sample information'!$B$21))</f>
        <v>danio rerio (zebrafish)</v>
      </c>
      <c r="R105" s="10"/>
      <c r="S105" s="32"/>
      <c r="T105" s="55"/>
      <c r="U105" s="25"/>
      <c r="W105" s="30"/>
      <c r="Y105" s="91"/>
      <c r="Z105" s="32"/>
      <c r="AA105" s="28"/>
      <c r="AB105" s="55"/>
      <c r="AC105" s="28" t="str">
        <f>IF(Table1[[#This Row],[DATE SAMPLE DELIVERY]]="","",(CONCATENATE(20,LEFT(Table1[[#This Row],[DATE SAMPLE DELIVERY]],2),"-",(MID(Table1[[#This Row],[DATE SAMPLE DELIVERY]],3,2)),"-",(RIGHT(Table1[[#This Row],[DATE SAMPLE DELIVERY]],2)))))</f>
        <v/>
      </c>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row>
    <row r="106" spans="1:54" s="4" customFormat="1" x14ac:dyDescent="0.2">
      <c r="A106" s="112" t="str">
        <f>IF(D106="","",CONCATENATE('Sample information'!B$16," #1"," ",Table1[[#This Row],[DATE SAMPLE DELIVERY]]))</f>
        <v xml:space="preserve">TC2486 #1 </v>
      </c>
      <c r="B106" s="112" t="str">
        <f>IF(Table1[[#This Row],[LIBRARY ID]]="","",CONCATENATE('Sample information'!B$16,"-",Table1[[#This Row],[LIBRARY ID]]))</f>
        <v>TC2486-TC2486-1096</v>
      </c>
      <c r="C106" s="228" t="s">
        <v>141</v>
      </c>
      <c r="D106" s="228" t="s">
        <v>1842</v>
      </c>
      <c r="E106" s="99" t="s">
        <v>27</v>
      </c>
      <c r="F106" s="113" t="s">
        <v>1711</v>
      </c>
      <c r="G106" s="113">
        <v>14.80654</v>
      </c>
      <c r="H106" s="113">
        <v>50</v>
      </c>
      <c r="I106" s="98"/>
      <c r="J106" s="228"/>
      <c r="K106" s="230" t="s">
        <v>2540</v>
      </c>
      <c r="L106" s="112" t="str">
        <f>IF((I106=Index!C$2),VLOOKUP(J106,Index!B$3:S$228,2),IF((I106=Index!D$2),VLOOKUP(J106,Index!B$3:S$228,3),IF((I106=Index!E$2),VLOOKUP(J106,Index!B$3:S$228,4),IF((I106=Index!F$2),VLOOKUP(J106,Index!B$3:S$228,5),IF((I106=Index!G$2),VLOOKUP(J106,Index!B$3:S$228,6),IF((I106=Index!H$2),VLOOKUP(J106,Index!B$3:S$228,7),IF((I106=Index!I$2),VLOOKUP(J106,Index!B$3:S$228,8),IF((I106=Index!J$2),VLOOKUP(J106,Index!B$3:S$228,9),IF((I106=Index!K$2),VLOOKUP(J106,Index!B$3:S$228,10),IF((I106=Index!L$2),VLOOKUP(J106,Index!B$3:S$228,11),IF((I106=Index!M$2),VLOOKUP(J106,Index!B$3:S$228,12),IF((I106=Index!N$2),VLOOKUP(J106,Index!B$3:S$228,13),IF((I106=Index!O$2),VLOOKUP(J106,Index!B$3:S$228,14),IF((I106=Index!P$2),VLOOKUP(J106,Index!B$3:S$228,15),IF((I106=Index!Q$2),VLOOKUP(J106,Index!B$3:S$228,16),IF((I106=Index!R$2),VLOOKUP(J106,Index!B$3:S$228,17),IF((I106=Index!S$2),VLOOKUP(J106,Index!B$3:S$228,18),IF((I106=""),CONCATENATE("Custom (",K106,")"),IF((I106="No index"),CONCATENATE("Custom (",Index!T98,")"),"")))))))))))))))))))</f>
        <v>Custom (ACTCGCTA-GAGCCTTA)</v>
      </c>
      <c r="M106" s="32" t="s">
        <v>5</v>
      </c>
      <c r="N106" s="10" t="s">
        <v>122</v>
      </c>
      <c r="O106" s="136">
        <f>IF(Table1[[#This Row],[VOLUME]]="","",Table1[[#This Row],[VOLUME]])</f>
        <v>50</v>
      </c>
      <c r="P106" s="110" t="str">
        <f>IF(Table1[[#This Row],[SNP&amp;SEQ SAMPLE ID]]="","",CONCATENATE('Sample information'!$B$16,"_PL1_org_",Table1[[#This Row],[DATE SAMPLE DELIVERY]]))</f>
        <v>TC2486_PL1_org_</v>
      </c>
      <c r="Q106" s="32" t="str">
        <f>IF(Table1[[#This Row],[SNP&amp;SEQ SAMPLE ID]]="","",IF('Sample information'!$B$21="","",'Sample information'!$B$21))</f>
        <v>danio rerio (zebrafish)</v>
      </c>
      <c r="R106" s="10"/>
      <c r="S106" s="32"/>
      <c r="T106" s="55"/>
      <c r="U106" s="25"/>
      <c r="W106" s="30"/>
      <c r="Y106" s="91"/>
      <c r="Z106" s="32"/>
      <c r="AA106" s="28"/>
      <c r="AB106" s="55"/>
      <c r="AC106" s="28" t="str">
        <f>IF(Table1[[#This Row],[DATE SAMPLE DELIVERY]]="","",(CONCATENATE(20,LEFT(Table1[[#This Row],[DATE SAMPLE DELIVERY]],2),"-",(MID(Table1[[#This Row],[DATE SAMPLE DELIVERY]],3,2)),"-",(RIGHT(Table1[[#This Row],[DATE SAMPLE DELIVERY]],2)))))</f>
        <v/>
      </c>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row>
    <row r="107" spans="1:54" s="4" customFormat="1" x14ac:dyDescent="0.2">
      <c r="A107" s="112" t="str">
        <f>IF(D107="","",CONCATENATE('Sample information'!B$16," #1"," ",Table1[[#This Row],[DATE SAMPLE DELIVERY]]))</f>
        <v xml:space="preserve">TC2486 #1 </v>
      </c>
      <c r="B107" s="112" t="str">
        <f>IF(Table1[[#This Row],[LIBRARY ID]]="","",CONCATENATE('Sample information'!B$16,"-",Table1[[#This Row],[LIBRARY ID]]))</f>
        <v>TC2486-TC2486-1097</v>
      </c>
      <c r="C107" s="228" t="s">
        <v>141</v>
      </c>
      <c r="D107" s="228" t="s">
        <v>1843</v>
      </c>
      <c r="E107" s="99" t="s">
        <v>27</v>
      </c>
      <c r="F107" s="113" t="s">
        <v>1711</v>
      </c>
      <c r="G107" s="113">
        <v>14.80654</v>
      </c>
      <c r="H107" s="113">
        <v>50</v>
      </c>
      <c r="I107" s="98"/>
      <c r="J107" s="228"/>
      <c r="K107" s="230" t="s">
        <v>2541</v>
      </c>
      <c r="L107" s="112" t="str">
        <f>IF((I107=Index!C$2),VLOOKUP(J107,Index!B$3:S$228,2),IF((I107=Index!D$2),VLOOKUP(J107,Index!B$3:S$228,3),IF((I107=Index!E$2),VLOOKUP(J107,Index!B$3:S$228,4),IF((I107=Index!F$2),VLOOKUP(J107,Index!B$3:S$228,5),IF((I107=Index!G$2),VLOOKUP(J107,Index!B$3:S$228,6),IF((I107=Index!H$2),VLOOKUP(J107,Index!B$3:S$228,7),IF((I107=Index!I$2),VLOOKUP(J107,Index!B$3:S$228,8),IF((I107=Index!J$2),VLOOKUP(J107,Index!B$3:S$228,9),IF((I107=Index!K$2),VLOOKUP(J107,Index!B$3:S$228,10),IF((I107=Index!L$2),VLOOKUP(J107,Index!B$3:S$228,11),IF((I107=Index!M$2),VLOOKUP(J107,Index!B$3:S$228,12),IF((I107=Index!N$2),VLOOKUP(J107,Index!B$3:S$228,13),IF((I107=Index!O$2),VLOOKUP(J107,Index!B$3:S$228,14),IF((I107=Index!P$2),VLOOKUP(J107,Index!B$3:S$228,15),IF((I107=Index!Q$2),VLOOKUP(J107,Index!B$3:S$228,16),IF((I107=Index!R$2),VLOOKUP(J107,Index!B$3:S$228,17),IF((I107=Index!S$2),VLOOKUP(J107,Index!B$3:S$228,18),IF((I107=""),CONCATENATE("Custom (",K107,")"),IF((I107="No index"),CONCATENATE("Custom (",Index!T99,")"),"")))))))))))))))))))</f>
        <v>Custom (ACTCGCTA-TTATGCGA)</v>
      </c>
      <c r="M107" s="32" t="s">
        <v>5</v>
      </c>
      <c r="N107" s="10" t="s">
        <v>27</v>
      </c>
      <c r="O107" s="136">
        <f>IF(Table1[[#This Row],[VOLUME]]="","",Table1[[#This Row],[VOLUME]])</f>
        <v>50</v>
      </c>
      <c r="P107" s="110" t="str">
        <f>IF(Table1[[#This Row],[SNP&amp;SEQ SAMPLE ID]]="","",CONCATENATE('Sample information'!$B$16,"_PL1_org_",Table1[[#This Row],[DATE SAMPLE DELIVERY]]))</f>
        <v>TC2486_PL1_org_</v>
      </c>
      <c r="Q107" s="32" t="str">
        <f>IF(Table1[[#This Row],[SNP&amp;SEQ SAMPLE ID]]="","",IF('Sample information'!$B$21="","",'Sample information'!$B$21))</f>
        <v>danio rerio (zebrafish)</v>
      </c>
      <c r="R107" s="10"/>
      <c r="S107" s="32"/>
      <c r="T107" s="55"/>
      <c r="U107" s="25"/>
      <c r="W107" s="30"/>
      <c r="Y107" s="91"/>
      <c r="Z107" s="32"/>
      <c r="AA107" s="28"/>
      <c r="AB107" s="55"/>
      <c r="AC107" s="28" t="str">
        <f>IF(Table1[[#This Row],[DATE SAMPLE DELIVERY]]="","",(CONCATENATE(20,LEFT(Table1[[#This Row],[DATE SAMPLE DELIVERY]],2),"-",(MID(Table1[[#This Row],[DATE SAMPLE DELIVERY]],3,2)),"-",(RIGHT(Table1[[#This Row],[DATE SAMPLE DELIVERY]],2)))))</f>
        <v/>
      </c>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row>
    <row r="108" spans="1:54" s="4" customFormat="1" x14ac:dyDescent="0.2">
      <c r="A108" s="112" t="str">
        <f>IF(D108="","",CONCATENATE('Sample information'!B$16," #1"," ",Table1[[#This Row],[DATE SAMPLE DELIVERY]]))</f>
        <v xml:space="preserve">TC2486 #1 </v>
      </c>
      <c r="B108" s="112" t="str">
        <f>IF(Table1[[#This Row],[LIBRARY ID]]="","",CONCATENATE('Sample information'!B$16,"-",Table1[[#This Row],[LIBRARY ID]]))</f>
        <v>TC2486-TC2486-1098</v>
      </c>
      <c r="C108" s="228" t="s">
        <v>141</v>
      </c>
      <c r="D108" s="228" t="s">
        <v>1844</v>
      </c>
      <c r="E108" s="99" t="s">
        <v>27</v>
      </c>
      <c r="F108" s="113" t="s">
        <v>1711</v>
      </c>
      <c r="G108" s="113">
        <v>14.80654</v>
      </c>
      <c r="H108" s="113">
        <v>50</v>
      </c>
      <c r="I108" s="98"/>
      <c r="J108" s="228"/>
      <c r="K108" s="230" t="s">
        <v>2542</v>
      </c>
      <c r="L108" s="112" t="str">
        <f>IF((I108=Index!C$2),VLOOKUP(J108,Index!B$3:S$228,2),IF((I108=Index!D$2),VLOOKUP(J108,Index!B$3:S$228,3),IF((I108=Index!E$2),VLOOKUP(J108,Index!B$3:S$228,4),IF((I108=Index!F$2),VLOOKUP(J108,Index!B$3:S$228,5),IF((I108=Index!G$2),VLOOKUP(J108,Index!B$3:S$228,6),IF((I108=Index!H$2),VLOOKUP(J108,Index!B$3:S$228,7),IF((I108=Index!I$2),VLOOKUP(J108,Index!B$3:S$228,8),IF((I108=Index!J$2),VLOOKUP(J108,Index!B$3:S$228,9),IF((I108=Index!K$2),VLOOKUP(J108,Index!B$3:S$228,10),IF((I108=Index!L$2),VLOOKUP(J108,Index!B$3:S$228,11),IF((I108=Index!M$2),VLOOKUP(J108,Index!B$3:S$228,12),IF((I108=Index!N$2),VLOOKUP(J108,Index!B$3:S$228,13),IF((I108=Index!O$2),VLOOKUP(J108,Index!B$3:S$228,14),IF((I108=Index!P$2),VLOOKUP(J108,Index!B$3:S$228,15),IF((I108=Index!Q$2),VLOOKUP(J108,Index!B$3:S$228,16),IF((I108=Index!R$2),VLOOKUP(J108,Index!B$3:S$228,17),IF((I108=Index!S$2),VLOOKUP(J108,Index!B$3:S$228,18),IF((I108=""),CONCATENATE("Custom (",K108,")"),IF((I108="No index"),CONCATENATE("Custom (",Index!T100,")"),"")))))))))))))))))))</f>
        <v>Custom (GGAGCTAC-CGTCTAAT)</v>
      </c>
      <c r="M108" s="32" t="s">
        <v>5</v>
      </c>
      <c r="N108" s="10" t="s">
        <v>28</v>
      </c>
      <c r="O108" s="136">
        <f>IF(Table1[[#This Row],[VOLUME]]="","",Table1[[#This Row],[VOLUME]])</f>
        <v>50</v>
      </c>
      <c r="P108" s="110" t="str">
        <f>IF(Table1[[#This Row],[SNP&amp;SEQ SAMPLE ID]]="","",CONCATENATE('Sample information'!$B$16,"_PL1_org_",Table1[[#This Row],[DATE SAMPLE DELIVERY]]))</f>
        <v>TC2486_PL1_org_</v>
      </c>
      <c r="Q108" s="32" t="str">
        <f>IF(Table1[[#This Row],[SNP&amp;SEQ SAMPLE ID]]="","",IF('Sample information'!$B$21="","",'Sample information'!$B$21))</f>
        <v>danio rerio (zebrafish)</v>
      </c>
      <c r="R108" s="10"/>
      <c r="S108" s="32"/>
      <c r="T108" s="55"/>
      <c r="U108" s="25"/>
      <c r="W108" s="30"/>
      <c r="Y108" s="91"/>
      <c r="Z108" s="32"/>
      <c r="AA108" s="28"/>
      <c r="AB108" s="55"/>
      <c r="AC108" s="28" t="str">
        <f>IF(Table1[[#This Row],[DATE SAMPLE DELIVERY]]="","",(CONCATENATE(20,LEFT(Table1[[#This Row],[DATE SAMPLE DELIVERY]],2),"-",(MID(Table1[[#This Row],[DATE SAMPLE DELIVERY]],3,2)),"-",(RIGHT(Table1[[#This Row],[DATE SAMPLE DELIVERY]],2)))))</f>
        <v/>
      </c>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row>
    <row r="109" spans="1:54" s="4" customFormat="1" x14ac:dyDescent="0.2">
      <c r="A109" s="112" t="str">
        <f>IF(D109="","",CONCATENATE('Sample information'!B$16," #1"," ",Table1[[#This Row],[DATE SAMPLE DELIVERY]]))</f>
        <v xml:space="preserve">TC2486 #1 </v>
      </c>
      <c r="B109" s="112" t="str">
        <f>IF(Table1[[#This Row],[LIBRARY ID]]="","",CONCATENATE('Sample information'!B$16,"-",Table1[[#This Row],[LIBRARY ID]]))</f>
        <v>TC2486-TC2486-1099</v>
      </c>
      <c r="C109" s="228" t="s">
        <v>141</v>
      </c>
      <c r="D109" s="228" t="s">
        <v>1845</v>
      </c>
      <c r="E109" s="99" t="s">
        <v>27</v>
      </c>
      <c r="F109" s="113" t="s">
        <v>1711</v>
      </c>
      <c r="G109" s="113">
        <v>14.80654</v>
      </c>
      <c r="H109" s="113">
        <v>50</v>
      </c>
      <c r="I109" s="98"/>
      <c r="J109" s="228"/>
      <c r="K109" s="230" t="s">
        <v>2543</v>
      </c>
      <c r="L109" s="112" t="str">
        <f>IF((I109=Index!C$2),VLOOKUP(J109,Index!B$3:S$228,2),IF((I109=Index!D$2),VLOOKUP(J109,Index!B$3:S$228,3),IF((I109=Index!E$2),VLOOKUP(J109,Index!B$3:S$228,4),IF((I109=Index!F$2),VLOOKUP(J109,Index!B$3:S$228,5),IF((I109=Index!G$2),VLOOKUP(J109,Index!B$3:S$228,6),IF((I109=Index!H$2),VLOOKUP(J109,Index!B$3:S$228,7),IF((I109=Index!I$2),VLOOKUP(J109,Index!B$3:S$228,8),IF((I109=Index!J$2),VLOOKUP(J109,Index!B$3:S$228,9),IF((I109=Index!K$2),VLOOKUP(J109,Index!B$3:S$228,10),IF((I109=Index!L$2),VLOOKUP(J109,Index!B$3:S$228,11),IF((I109=Index!M$2),VLOOKUP(J109,Index!B$3:S$228,12),IF((I109=Index!N$2),VLOOKUP(J109,Index!B$3:S$228,13),IF((I109=Index!O$2),VLOOKUP(J109,Index!B$3:S$228,14),IF((I109=Index!P$2),VLOOKUP(J109,Index!B$3:S$228,15),IF((I109=Index!Q$2),VLOOKUP(J109,Index!B$3:S$228,16),IF((I109=Index!R$2),VLOOKUP(J109,Index!B$3:S$228,17),IF((I109=Index!S$2),VLOOKUP(J109,Index!B$3:S$228,18),IF((I109=""),CONCATENATE("Custom (",K109,")"),IF((I109="No index"),CONCATENATE("Custom (",Index!T101,")"),"")))))))))))))))))))</f>
        <v>Custom (GGAGCTAC-TCTCTCCG)</v>
      </c>
      <c r="M109" s="32" t="s">
        <v>5</v>
      </c>
      <c r="N109" s="10" t="s">
        <v>29</v>
      </c>
      <c r="O109" s="136">
        <f>IF(Table1[[#This Row],[VOLUME]]="","",Table1[[#This Row],[VOLUME]])</f>
        <v>50</v>
      </c>
      <c r="P109" s="110" t="str">
        <f>IF(Table1[[#This Row],[SNP&amp;SEQ SAMPLE ID]]="","",CONCATENATE('Sample information'!$B$16,"_PL1_org_",Table1[[#This Row],[DATE SAMPLE DELIVERY]]))</f>
        <v>TC2486_PL1_org_</v>
      </c>
      <c r="Q109" s="32" t="str">
        <f>IF(Table1[[#This Row],[SNP&amp;SEQ SAMPLE ID]]="","",IF('Sample information'!$B$21="","",'Sample information'!$B$21))</f>
        <v>danio rerio (zebrafish)</v>
      </c>
      <c r="R109" s="10"/>
      <c r="S109" s="32"/>
      <c r="T109" s="55"/>
      <c r="U109" s="25"/>
      <c r="W109" s="30"/>
      <c r="Y109" s="91"/>
      <c r="Z109" s="32"/>
      <c r="AA109" s="28"/>
      <c r="AB109" s="55"/>
      <c r="AC109" s="28" t="str">
        <f>IF(Table1[[#This Row],[DATE SAMPLE DELIVERY]]="","",(CONCATENATE(20,LEFT(Table1[[#This Row],[DATE SAMPLE DELIVERY]],2),"-",(MID(Table1[[#This Row],[DATE SAMPLE DELIVERY]],3,2)),"-",(RIGHT(Table1[[#This Row],[DATE SAMPLE DELIVERY]],2)))))</f>
        <v/>
      </c>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row>
    <row r="110" spans="1:54" s="4" customFormat="1" x14ac:dyDescent="0.2">
      <c r="A110" s="112" t="str">
        <f>IF(D110="","",CONCATENATE('Sample information'!B$16," #1"," ",Table1[[#This Row],[DATE SAMPLE DELIVERY]]))</f>
        <v xml:space="preserve">TC2486 #1 </v>
      </c>
      <c r="B110" s="112" t="str">
        <f>IF(Table1[[#This Row],[LIBRARY ID]]="","",CONCATENATE('Sample information'!B$16,"-",Table1[[#This Row],[LIBRARY ID]]))</f>
        <v>TC2486-TC2486-1100</v>
      </c>
      <c r="C110" s="228" t="s">
        <v>141</v>
      </c>
      <c r="D110" s="228" t="s">
        <v>1846</v>
      </c>
      <c r="E110" s="99" t="s">
        <v>27</v>
      </c>
      <c r="F110" s="113" t="s">
        <v>1711</v>
      </c>
      <c r="G110" s="113">
        <v>14.80654</v>
      </c>
      <c r="H110" s="113">
        <v>50</v>
      </c>
      <c r="I110" s="98"/>
      <c r="J110" s="228"/>
      <c r="K110" s="230" t="s">
        <v>2544</v>
      </c>
      <c r="L110" s="112" t="str">
        <f>IF((I110=Index!C$2),VLOOKUP(J110,Index!B$3:S$228,2),IF((I110=Index!D$2),VLOOKUP(J110,Index!B$3:S$228,3),IF((I110=Index!E$2),VLOOKUP(J110,Index!B$3:S$228,4),IF((I110=Index!F$2),VLOOKUP(J110,Index!B$3:S$228,5),IF((I110=Index!G$2),VLOOKUP(J110,Index!B$3:S$228,6),IF((I110=Index!H$2),VLOOKUP(J110,Index!B$3:S$228,7),IF((I110=Index!I$2),VLOOKUP(J110,Index!B$3:S$228,8),IF((I110=Index!J$2),VLOOKUP(J110,Index!B$3:S$228,9),IF((I110=Index!K$2),VLOOKUP(J110,Index!B$3:S$228,10),IF((I110=Index!L$2),VLOOKUP(J110,Index!B$3:S$228,11),IF((I110=Index!M$2),VLOOKUP(J110,Index!B$3:S$228,12),IF((I110=Index!N$2),VLOOKUP(J110,Index!B$3:S$228,13),IF((I110=Index!O$2),VLOOKUP(J110,Index!B$3:S$228,14),IF((I110=Index!P$2),VLOOKUP(J110,Index!B$3:S$228,15),IF((I110=Index!Q$2),VLOOKUP(J110,Index!B$3:S$228,16),IF((I110=Index!R$2),VLOOKUP(J110,Index!B$3:S$228,17),IF((I110=Index!S$2),VLOOKUP(J110,Index!B$3:S$228,18),IF((I110=""),CONCATENATE("Custom (",K110,")"),IF((I110="No index"),CONCATENATE("Custom (",Index!T102,")"),"")))))))))))))))))))</f>
        <v>Custom (GGAGCTAC-TCGACTAG)</v>
      </c>
      <c r="M110" s="32" t="s">
        <v>5</v>
      </c>
      <c r="N110" s="10" t="s">
        <v>30</v>
      </c>
      <c r="O110" s="136">
        <f>IF(Table1[[#This Row],[VOLUME]]="","",Table1[[#This Row],[VOLUME]])</f>
        <v>50</v>
      </c>
      <c r="P110" s="110" t="str">
        <f>IF(Table1[[#This Row],[SNP&amp;SEQ SAMPLE ID]]="","",CONCATENATE('Sample information'!$B$16,"_PL1_org_",Table1[[#This Row],[DATE SAMPLE DELIVERY]]))</f>
        <v>TC2486_PL1_org_</v>
      </c>
      <c r="Q110" s="32" t="str">
        <f>IF(Table1[[#This Row],[SNP&amp;SEQ SAMPLE ID]]="","",IF('Sample information'!$B$21="","",'Sample information'!$B$21))</f>
        <v>danio rerio (zebrafish)</v>
      </c>
      <c r="R110" s="10"/>
      <c r="S110" s="32"/>
      <c r="T110" s="55"/>
      <c r="U110" s="25"/>
      <c r="W110" s="30"/>
      <c r="Y110" s="91"/>
      <c r="Z110" s="32"/>
      <c r="AA110" s="28"/>
      <c r="AB110" s="55"/>
      <c r="AC110" s="28" t="str">
        <f>IF(Table1[[#This Row],[DATE SAMPLE DELIVERY]]="","",(CONCATENATE(20,LEFT(Table1[[#This Row],[DATE SAMPLE DELIVERY]],2),"-",(MID(Table1[[#This Row],[DATE SAMPLE DELIVERY]],3,2)),"-",(RIGHT(Table1[[#This Row],[DATE SAMPLE DELIVERY]],2)))))</f>
        <v/>
      </c>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row>
    <row r="111" spans="1:54" s="4" customFormat="1" x14ac:dyDescent="0.2">
      <c r="A111" s="112" t="str">
        <f>IF(D111="","",CONCATENATE('Sample information'!B$16," #1"," ",Table1[[#This Row],[DATE SAMPLE DELIVERY]]))</f>
        <v xml:space="preserve">TC2486 #1 </v>
      </c>
      <c r="B111" s="112" t="str">
        <f>IF(Table1[[#This Row],[LIBRARY ID]]="","",CONCATENATE('Sample information'!B$16,"-",Table1[[#This Row],[LIBRARY ID]]))</f>
        <v>TC2486-TC2486-1101</v>
      </c>
      <c r="C111" s="228" t="s">
        <v>141</v>
      </c>
      <c r="D111" s="228" t="s">
        <v>1847</v>
      </c>
      <c r="E111" s="99" t="s">
        <v>27</v>
      </c>
      <c r="F111" s="113" t="s">
        <v>1711</v>
      </c>
      <c r="G111" s="113">
        <v>14.80654</v>
      </c>
      <c r="H111" s="113">
        <v>50</v>
      </c>
      <c r="I111" s="98"/>
      <c r="J111" s="228"/>
      <c r="K111" s="230" t="s">
        <v>2545</v>
      </c>
      <c r="L111" s="112" t="str">
        <f>IF((I111=Index!C$2),VLOOKUP(J111,Index!B$3:S$228,2),IF((I111=Index!D$2),VLOOKUP(J111,Index!B$3:S$228,3),IF((I111=Index!E$2),VLOOKUP(J111,Index!B$3:S$228,4),IF((I111=Index!F$2),VLOOKUP(J111,Index!B$3:S$228,5),IF((I111=Index!G$2),VLOOKUP(J111,Index!B$3:S$228,6),IF((I111=Index!H$2),VLOOKUP(J111,Index!B$3:S$228,7),IF((I111=Index!I$2),VLOOKUP(J111,Index!B$3:S$228,8),IF((I111=Index!J$2),VLOOKUP(J111,Index!B$3:S$228,9),IF((I111=Index!K$2),VLOOKUP(J111,Index!B$3:S$228,10),IF((I111=Index!L$2),VLOOKUP(J111,Index!B$3:S$228,11),IF((I111=Index!M$2),VLOOKUP(J111,Index!B$3:S$228,12),IF((I111=Index!N$2),VLOOKUP(J111,Index!B$3:S$228,13),IF((I111=Index!O$2),VLOOKUP(J111,Index!B$3:S$228,14),IF((I111=Index!P$2),VLOOKUP(J111,Index!B$3:S$228,15),IF((I111=Index!Q$2),VLOOKUP(J111,Index!B$3:S$228,16),IF((I111=Index!R$2),VLOOKUP(J111,Index!B$3:S$228,17),IF((I111=Index!S$2),VLOOKUP(J111,Index!B$3:S$228,18),IF((I111=""),CONCATENATE("Custom (",K111,")"),IF((I111="No index"),CONCATENATE("Custom (",Index!T103,")"),"")))))))))))))))))))</f>
        <v>Custom (GGAGCTAC-TTCTAGCT)</v>
      </c>
      <c r="M111" s="32" t="s">
        <v>5</v>
      </c>
      <c r="N111" s="10" t="s">
        <v>31</v>
      </c>
      <c r="O111" s="136">
        <f>IF(Table1[[#This Row],[VOLUME]]="","",Table1[[#This Row],[VOLUME]])</f>
        <v>50</v>
      </c>
      <c r="P111" s="110" t="str">
        <f>IF(Table1[[#This Row],[SNP&amp;SEQ SAMPLE ID]]="","",CONCATENATE('Sample information'!$B$16,"_PL1_org_",Table1[[#This Row],[DATE SAMPLE DELIVERY]]))</f>
        <v>TC2486_PL1_org_</v>
      </c>
      <c r="Q111" s="32" t="str">
        <f>IF(Table1[[#This Row],[SNP&amp;SEQ SAMPLE ID]]="","",IF('Sample information'!$B$21="","",'Sample information'!$B$21))</f>
        <v>danio rerio (zebrafish)</v>
      </c>
      <c r="R111" s="10"/>
      <c r="S111" s="32"/>
      <c r="T111" s="55"/>
      <c r="U111" s="25"/>
      <c r="W111" s="30"/>
      <c r="Y111" s="91"/>
      <c r="Z111" s="32"/>
      <c r="AA111" s="28"/>
      <c r="AB111" s="55"/>
      <c r="AC111" s="28" t="str">
        <f>IF(Table1[[#This Row],[DATE SAMPLE DELIVERY]]="","",(CONCATENATE(20,LEFT(Table1[[#This Row],[DATE SAMPLE DELIVERY]],2),"-",(MID(Table1[[#This Row],[DATE SAMPLE DELIVERY]],3,2)),"-",(RIGHT(Table1[[#This Row],[DATE SAMPLE DELIVERY]],2)))))</f>
        <v/>
      </c>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row>
    <row r="112" spans="1:54" s="4" customFormat="1" x14ac:dyDescent="0.2">
      <c r="A112" s="112" t="str">
        <f>IF(D112="","",CONCATENATE('Sample information'!B$16," #1"," ",Table1[[#This Row],[DATE SAMPLE DELIVERY]]))</f>
        <v xml:space="preserve">TC2486 #1 </v>
      </c>
      <c r="B112" s="112" t="str">
        <f>IF(Table1[[#This Row],[LIBRARY ID]]="","",CONCATENATE('Sample information'!B$16,"-",Table1[[#This Row],[LIBRARY ID]]))</f>
        <v>TC2486-TC2486-1102</v>
      </c>
      <c r="C112" s="228" t="s">
        <v>141</v>
      </c>
      <c r="D112" s="228" t="s">
        <v>1848</v>
      </c>
      <c r="E112" s="99" t="s">
        <v>27</v>
      </c>
      <c r="F112" s="113" t="s">
        <v>1711</v>
      </c>
      <c r="G112" s="113">
        <v>14.80654</v>
      </c>
      <c r="H112" s="113">
        <v>50</v>
      </c>
      <c r="I112" s="98"/>
      <c r="J112" s="228"/>
      <c r="K112" s="230" t="s">
        <v>2546</v>
      </c>
      <c r="L112" s="112" t="str">
        <f>IF((I112=Index!C$2),VLOOKUP(J112,Index!B$3:S$228,2),IF((I112=Index!D$2),VLOOKUP(J112,Index!B$3:S$228,3),IF((I112=Index!E$2),VLOOKUP(J112,Index!B$3:S$228,4),IF((I112=Index!F$2),VLOOKUP(J112,Index!B$3:S$228,5),IF((I112=Index!G$2),VLOOKUP(J112,Index!B$3:S$228,6),IF((I112=Index!H$2),VLOOKUP(J112,Index!B$3:S$228,7),IF((I112=Index!I$2),VLOOKUP(J112,Index!B$3:S$228,8),IF((I112=Index!J$2),VLOOKUP(J112,Index!B$3:S$228,9),IF((I112=Index!K$2),VLOOKUP(J112,Index!B$3:S$228,10),IF((I112=Index!L$2),VLOOKUP(J112,Index!B$3:S$228,11),IF((I112=Index!M$2),VLOOKUP(J112,Index!B$3:S$228,12),IF((I112=Index!N$2),VLOOKUP(J112,Index!B$3:S$228,13),IF((I112=Index!O$2),VLOOKUP(J112,Index!B$3:S$228,14),IF((I112=Index!P$2),VLOOKUP(J112,Index!B$3:S$228,15),IF((I112=Index!Q$2),VLOOKUP(J112,Index!B$3:S$228,16),IF((I112=Index!R$2),VLOOKUP(J112,Index!B$3:S$228,17),IF((I112=Index!S$2),VLOOKUP(J112,Index!B$3:S$228,18),IF((I112=""),CONCATENATE("Custom (",K112,")"),IF((I112="No index"),CONCATENATE("Custom (",Index!T104,")"),"")))))))))))))))))))</f>
        <v>Custom (GGAGCTAC-CCTAGAGT)</v>
      </c>
      <c r="M112" s="32" t="s">
        <v>5</v>
      </c>
      <c r="N112" s="10" t="s">
        <v>32</v>
      </c>
      <c r="O112" s="136">
        <f>IF(Table1[[#This Row],[VOLUME]]="","",Table1[[#This Row],[VOLUME]])</f>
        <v>50</v>
      </c>
      <c r="P112" s="110" t="str">
        <f>IF(Table1[[#This Row],[SNP&amp;SEQ SAMPLE ID]]="","",CONCATENATE('Sample information'!$B$16,"_PL1_org_",Table1[[#This Row],[DATE SAMPLE DELIVERY]]))</f>
        <v>TC2486_PL1_org_</v>
      </c>
      <c r="Q112" s="32" t="str">
        <f>IF(Table1[[#This Row],[SNP&amp;SEQ SAMPLE ID]]="","",IF('Sample information'!$B$21="","",'Sample information'!$B$21))</f>
        <v>danio rerio (zebrafish)</v>
      </c>
      <c r="R112" s="10"/>
      <c r="S112" s="32"/>
      <c r="T112" s="55"/>
      <c r="U112" s="25"/>
      <c r="W112" s="30"/>
      <c r="Y112" s="91"/>
      <c r="Z112" s="32"/>
      <c r="AA112" s="28"/>
      <c r="AB112" s="55"/>
      <c r="AC112" s="28" t="str">
        <f>IF(Table1[[#This Row],[DATE SAMPLE DELIVERY]]="","",(CONCATENATE(20,LEFT(Table1[[#This Row],[DATE SAMPLE DELIVERY]],2),"-",(MID(Table1[[#This Row],[DATE SAMPLE DELIVERY]],3,2)),"-",(RIGHT(Table1[[#This Row],[DATE SAMPLE DELIVERY]],2)))))</f>
        <v/>
      </c>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row>
    <row r="113" spans="1:54" s="4" customFormat="1" x14ac:dyDescent="0.2">
      <c r="A113" s="112" t="str">
        <f>IF(D113="","",CONCATENATE('Sample information'!B$16," #1"," ",Table1[[#This Row],[DATE SAMPLE DELIVERY]]))</f>
        <v xml:space="preserve">TC2486 #1 </v>
      </c>
      <c r="B113" s="112" t="str">
        <f>IF(Table1[[#This Row],[LIBRARY ID]]="","",CONCATENATE('Sample information'!B$16,"-",Table1[[#This Row],[LIBRARY ID]]))</f>
        <v>TC2486-TC2486-1103</v>
      </c>
      <c r="C113" s="228" t="s">
        <v>141</v>
      </c>
      <c r="D113" s="228" t="s">
        <v>1849</v>
      </c>
      <c r="E113" s="99" t="s">
        <v>27</v>
      </c>
      <c r="F113" s="113" t="s">
        <v>1711</v>
      </c>
      <c r="G113" s="113">
        <v>14.80654</v>
      </c>
      <c r="H113" s="113">
        <v>50</v>
      </c>
      <c r="I113" s="98"/>
      <c r="J113" s="228"/>
      <c r="K113" s="230" t="s">
        <v>2547</v>
      </c>
      <c r="L113" s="112" t="str">
        <f>IF((I113=Index!C$2),VLOOKUP(J113,Index!B$3:S$228,2),IF((I113=Index!D$2),VLOOKUP(J113,Index!B$3:S$228,3),IF((I113=Index!E$2),VLOOKUP(J113,Index!B$3:S$228,4),IF((I113=Index!F$2),VLOOKUP(J113,Index!B$3:S$228,5),IF((I113=Index!G$2),VLOOKUP(J113,Index!B$3:S$228,6),IF((I113=Index!H$2),VLOOKUP(J113,Index!B$3:S$228,7),IF((I113=Index!I$2),VLOOKUP(J113,Index!B$3:S$228,8),IF((I113=Index!J$2),VLOOKUP(J113,Index!B$3:S$228,9),IF((I113=Index!K$2),VLOOKUP(J113,Index!B$3:S$228,10),IF((I113=Index!L$2),VLOOKUP(J113,Index!B$3:S$228,11),IF((I113=Index!M$2),VLOOKUP(J113,Index!B$3:S$228,12),IF((I113=Index!N$2),VLOOKUP(J113,Index!B$3:S$228,13),IF((I113=Index!O$2),VLOOKUP(J113,Index!B$3:S$228,14),IF((I113=Index!P$2),VLOOKUP(J113,Index!B$3:S$228,15),IF((I113=Index!Q$2),VLOOKUP(J113,Index!B$3:S$228,16),IF((I113=Index!R$2),VLOOKUP(J113,Index!B$3:S$228,17),IF((I113=Index!S$2),VLOOKUP(J113,Index!B$3:S$228,18),IF((I113=""),CONCATENATE("Custom (",K113,")"),IF((I113="No index"),CONCATENATE("Custom (",Index!T105,")"),"")))))))))))))))))))</f>
        <v>Custom (GGAGCTAC-CTATTAAG)</v>
      </c>
      <c r="M113" s="32" t="s">
        <v>5</v>
      </c>
      <c r="N113" s="10" t="s">
        <v>33</v>
      </c>
      <c r="O113" s="136">
        <f>IF(Table1[[#This Row],[VOLUME]]="","",Table1[[#This Row],[VOLUME]])</f>
        <v>50</v>
      </c>
      <c r="P113" s="110" t="str">
        <f>IF(Table1[[#This Row],[SNP&amp;SEQ SAMPLE ID]]="","",CONCATENATE('Sample information'!$B$16,"_PL1_org_",Table1[[#This Row],[DATE SAMPLE DELIVERY]]))</f>
        <v>TC2486_PL1_org_</v>
      </c>
      <c r="Q113" s="32" t="str">
        <f>IF(Table1[[#This Row],[SNP&amp;SEQ SAMPLE ID]]="","",IF('Sample information'!$B$21="","",'Sample information'!$B$21))</f>
        <v>danio rerio (zebrafish)</v>
      </c>
      <c r="R113" s="10"/>
      <c r="S113" s="32"/>
      <c r="T113" s="55"/>
      <c r="U113" s="25"/>
      <c r="W113" s="30"/>
      <c r="Y113" s="91"/>
      <c r="Z113" s="32"/>
      <c r="AA113" s="28"/>
      <c r="AB113" s="55"/>
      <c r="AC113" s="28" t="str">
        <f>IF(Table1[[#This Row],[DATE SAMPLE DELIVERY]]="","",(CONCATENATE(20,LEFT(Table1[[#This Row],[DATE SAMPLE DELIVERY]],2),"-",(MID(Table1[[#This Row],[DATE SAMPLE DELIVERY]],3,2)),"-",(RIGHT(Table1[[#This Row],[DATE SAMPLE DELIVERY]],2)))))</f>
        <v/>
      </c>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row>
    <row r="114" spans="1:54" s="4" customFormat="1" x14ac:dyDescent="0.2">
      <c r="A114" s="112" t="str">
        <f>IF(D114="","",CONCATENATE('Sample information'!B$16," #1"," ",Table1[[#This Row],[DATE SAMPLE DELIVERY]]))</f>
        <v xml:space="preserve">TC2486 #1 </v>
      </c>
      <c r="B114" s="112" t="str">
        <f>IF(Table1[[#This Row],[LIBRARY ID]]="","",CONCATENATE('Sample information'!B$16,"-",Table1[[#This Row],[LIBRARY ID]]))</f>
        <v>TC2486-TC2486-1104</v>
      </c>
      <c r="C114" s="228" t="s">
        <v>141</v>
      </c>
      <c r="D114" s="228" t="s">
        <v>1850</v>
      </c>
      <c r="E114" s="99" t="s">
        <v>27</v>
      </c>
      <c r="F114" s="113" t="s">
        <v>1711</v>
      </c>
      <c r="G114" s="113">
        <v>14.80654</v>
      </c>
      <c r="H114" s="113">
        <v>50</v>
      </c>
      <c r="I114" s="98"/>
      <c r="J114" s="228"/>
      <c r="K114" s="230" t="s">
        <v>2548</v>
      </c>
      <c r="L114" s="112" t="str">
        <f>IF((I114=Index!C$2),VLOOKUP(J114,Index!B$3:S$228,2),IF((I114=Index!D$2),VLOOKUP(J114,Index!B$3:S$228,3),IF((I114=Index!E$2),VLOOKUP(J114,Index!B$3:S$228,4),IF((I114=Index!F$2),VLOOKUP(J114,Index!B$3:S$228,5),IF((I114=Index!G$2),VLOOKUP(J114,Index!B$3:S$228,6),IF((I114=Index!H$2),VLOOKUP(J114,Index!B$3:S$228,7),IF((I114=Index!I$2),VLOOKUP(J114,Index!B$3:S$228,8),IF((I114=Index!J$2),VLOOKUP(J114,Index!B$3:S$228,9),IF((I114=Index!K$2),VLOOKUP(J114,Index!B$3:S$228,10),IF((I114=Index!L$2),VLOOKUP(J114,Index!B$3:S$228,11),IF((I114=Index!M$2),VLOOKUP(J114,Index!B$3:S$228,12),IF((I114=Index!N$2),VLOOKUP(J114,Index!B$3:S$228,13),IF((I114=Index!O$2),VLOOKUP(J114,Index!B$3:S$228,14),IF((I114=Index!P$2),VLOOKUP(J114,Index!B$3:S$228,15),IF((I114=Index!Q$2),VLOOKUP(J114,Index!B$3:S$228,16),IF((I114=Index!R$2),VLOOKUP(J114,Index!B$3:S$228,17),IF((I114=Index!S$2),VLOOKUP(J114,Index!B$3:S$228,18),IF((I114=""),CONCATENATE("Custom (",K114,")"),IF((I114="No index"),CONCATENATE("Custom (",Index!T106,")"),"")))))))))))))))))))</f>
        <v>Custom (GGAGCTAC-AAGGCTAT)</v>
      </c>
      <c r="M114" s="32" t="s">
        <v>5</v>
      </c>
      <c r="N114" s="10" t="s">
        <v>34</v>
      </c>
      <c r="O114" s="136">
        <f>IF(Table1[[#This Row],[VOLUME]]="","",Table1[[#This Row],[VOLUME]])</f>
        <v>50</v>
      </c>
      <c r="P114" s="110" t="str">
        <f>IF(Table1[[#This Row],[SNP&amp;SEQ SAMPLE ID]]="","",CONCATENATE('Sample information'!$B$16,"_PL1_org_",Table1[[#This Row],[DATE SAMPLE DELIVERY]]))</f>
        <v>TC2486_PL1_org_</v>
      </c>
      <c r="Q114" s="32" t="str">
        <f>IF(Table1[[#This Row],[SNP&amp;SEQ SAMPLE ID]]="","",IF('Sample information'!$B$21="","",'Sample information'!$B$21))</f>
        <v>danio rerio (zebrafish)</v>
      </c>
      <c r="R114" s="10"/>
      <c r="S114" s="32"/>
      <c r="T114" s="55"/>
      <c r="U114" s="25"/>
      <c r="W114" s="30"/>
      <c r="Y114" s="91"/>
      <c r="Z114" s="32"/>
      <c r="AA114" s="28"/>
      <c r="AB114" s="55"/>
      <c r="AC114" s="28" t="str">
        <f>IF(Table1[[#This Row],[DATE SAMPLE DELIVERY]]="","",(CONCATENATE(20,LEFT(Table1[[#This Row],[DATE SAMPLE DELIVERY]],2),"-",(MID(Table1[[#This Row],[DATE SAMPLE DELIVERY]],3,2)),"-",(RIGHT(Table1[[#This Row],[DATE SAMPLE DELIVERY]],2)))))</f>
        <v/>
      </c>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row>
    <row r="115" spans="1:54" s="4" customFormat="1" x14ac:dyDescent="0.2">
      <c r="A115" s="112" t="str">
        <f>IF(D115="","",CONCATENATE('Sample information'!B$16," #1"," ",Table1[[#This Row],[DATE SAMPLE DELIVERY]]))</f>
        <v xml:space="preserve">TC2486 #1 </v>
      </c>
      <c r="B115" s="112" t="str">
        <f>IF(Table1[[#This Row],[LIBRARY ID]]="","",CONCATENATE('Sample information'!B$16,"-",Table1[[#This Row],[LIBRARY ID]]))</f>
        <v>TC2486-TC2486-1105</v>
      </c>
      <c r="C115" s="228" t="s">
        <v>141</v>
      </c>
      <c r="D115" s="228" t="s">
        <v>1851</v>
      </c>
      <c r="E115" s="99" t="s">
        <v>27</v>
      </c>
      <c r="F115" s="113" t="s">
        <v>1711</v>
      </c>
      <c r="G115" s="113">
        <v>14.80654</v>
      </c>
      <c r="H115" s="113">
        <v>50</v>
      </c>
      <c r="I115" s="98"/>
      <c r="J115" s="228"/>
      <c r="K115" s="230" t="s">
        <v>2549</v>
      </c>
      <c r="L115" s="112" t="str">
        <f>IF((I115=Index!C$2),VLOOKUP(J115,Index!B$3:S$228,2),IF((I115=Index!D$2),VLOOKUP(J115,Index!B$3:S$228,3),IF((I115=Index!E$2),VLOOKUP(J115,Index!B$3:S$228,4),IF((I115=Index!F$2),VLOOKUP(J115,Index!B$3:S$228,5),IF((I115=Index!G$2),VLOOKUP(J115,Index!B$3:S$228,6),IF((I115=Index!H$2),VLOOKUP(J115,Index!B$3:S$228,7),IF((I115=Index!I$2),VLOOKUP(J115,Index!B$3:S$228,8),IF((I115=Index!J$2),VLOOKUP(J115,Index!B$3:S$228,9),IF((I115=Index!K$2),VLOOKUP(J115,Index!B$3:S$228,10),IF((I115=Index!L$2),VLOOKUP(J115,Index!B$3:S$228,11),IF((I115=Index!M$2),VLOOKUP(J115,Index!B$3:S$228,12),IF((I115=Index!N$2),VLOOKUP(J115,Index!B$3:S$228,13),IF((I115=Index!O$2),VLOOKUP(J115,Index!B$3:S$228,14),IF((I115=Index!P$2),VLOOKUP(J115,Index!B$3:S$228,15),IF((I115=Index!Q$2),VLOOKUP(J115,Index!B$3:S$228,16),IF((I115=Index!R$2),VLOOKUP(J115,Index!B$3:S$228,17),IF((I115=Index!S$2),VLOOKUP(J115,Index!B$3:S$228,18),IF((I115=""),CONCATENATE("Custom (",K115,")"),IF((I115="No index"),CONCATENATE("Custom (",Index!T107,")"),"")))))))))))))))))))</f>
        <v>Custom (GGAGCTAC-GAGCCTTA)</v>
      </c>
      <c r="M115" s="32" t="s">
        <v>5</v>
      </c>
      <c r="N115" s="10" t="s">
        <v>35</v>
      </c>
      <c r="O115" s="136">
        <f>IF(Table1[[#This Row],[VOLUME]]="","",Table1[[#This Row],[VOLUME]])</f>
        <v>50</v>
      </c>
      <c r="P115" s="110" t="str">
        <f>IF(Table1[[#This Row],[SNP&amp;SEQ SAMPLE ID]]="","",CONCATENATE('Sample information'!$B$16,"_PL1_org_",Table1[[#This Row],[DATE SAMPLE DELIVERY]]))</f>
        <v>TC2486_PL1_org_</v>
      </c>
      <c r="Q115" s="32" t="str">
        <f>IF(Table1[[#This Row],[SNP&amp;SEQ SAMPLE ID]]="","",IF('Sample information'!$B$21="","",'Sample information'!$B$21))</f>
        <v>danio rerio (zebrafish)</v>
      </c>
      <c r="R115" s="10"/>
      <c r="S115" s="32"/>
      <c r="T115" s="55"/>
      <c r="U115" s="25"/>
      <c r="W115" s="30"/>
      <c r="Y115" s="91"/>
      <c r="Z115" s="32"/>
      <c r="AA115" s="28"/>
      <c r="AB115" s="55"/>
      <c r="AC115" s="28" t="str">
        <f>IF(Table1[[#This Row],[DATE SAMPLE DELIVERY]]="","",(CONCATENATE(20,LEFT(Table1[[#This Row],[DATE SAMPLE DELIVERY]],2),"-",(MID(Table1[[#This Row],[DATE SAMPLE DELIVERY]],3,2)),"-",(RIGHT(Table1[[#This Row],[DATE SAMPLE DELIVERY]],2)))))</f>
        <v/>
      </c>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row>
    <row r="116" spans="1:54" s="4" customFormat="1" x14ac:dyDescent="0.2">
      <c r="A116" s="112" t="str">
        <f>IF(D116="","",CONCATENATE('Sample information'!B$16," #1"," ",Table1[[#This Row],[DATE SAMPLE DELIVERY]]))</f>
        <v xml:space="preserve">TC2486 #1 </v>
      </c>
      <c r="B116" s="112" t="str">
        <f>IF(Table1[[#This Row],[LIBRARY ID]]="","",CONCATENATE('Sample information'!B$16,"-",Table1[[#This Row],[LIBRARY ID]]))</f>
        <v>TC2486-TC2486-1106</v>
      </c>
      <c r="C116" s="228" t="s">
        <v>141</v>
      </c>
      <c r="D116" s="228" t="s">
        <v>1852</v>
      </c>
      <c r="E116" s="99" t="s">
        <v>27</v>
      </c>
      <c r="F116" s="113" t="s">
        <v>1711</v>
      </c>
      <c r="G116" s="113">
        <v>14.80654</v>
      </c>
      <c r="H116" s="113">
        <v>50</v>
      </c>
      <c r="I116" s="98"/>
      <c r="J116" s="228"/>
      <c r="K116" s="230" t="s">
        <v>2550</v>
      </c>
      <c r="L116" s="112" t="str">
        <f>IF((I116=Index!C$2),VLOOKUP(J116,Index!B$3:S$228,2),IF((I116=Index!D$2),VLOOKUP(J116,Index!B$3:S$228,3),IF((I116=Index!E$2),VLOOKUP(J116,Index!B$3:S$228,4),IF((I116=Index!F$2),VLOOKUP(J116,Index!B$3:S$228,5),IF((I116=Index!G$2),VLOOKUP(J116,Index!B$3:S$228,6),IF((I116=Index!H$2),VLOOKUP(J116,Index!B$3:S$228,7),IF((I116=Index!I$2),VLOOKUP(J116,Index!B$3:S$228,8),IF((I116=Index!J$2),VLOOKUP(J116,Index!B$3:S$228,9),IF((I116=Index!K$2),VLOOKUP(J116,Index!B$3:S$228,10),IF((I116=Index!L$2),VLOOKUP(J116,Index!B$3:S$228,11),IF((I116=Index!M$2),VLOOKUP(J116,Index!B$3:S$228,12),IF((I116=Index!N$2),VLOOKUP(J116,Index!B$3:S$228,13),IF((I116=Index!O$2),VLOOKUP(J116,Index!B$3:S$228,14),IF((I116=Index!P$2),VLOOKUP(J116,Index!B$3:S$228,15),IF((I116=Index!Q$2),VLOOKUP(J116,Index!B$3:S$228,16),IF((I116=Index!R$2),VLOOKUP(J116,Index!B$3:S$228,17),IF((I116=Index!S$2),VLOOKUP(J116,Index!B$3:S$228,18),IF((I116=""),CONCATENATE("Custom (",K116,")"),IF((I116="No index"),CONCATENATE("Custom (",Index!T108,")"),"")))))))))))))))))))</f>
        <v>Custom (GGAGCTAC-TTATGCGA)</v>
      </c>
      <c r="M116" s="32" t="s">
        <v>5</v>
      </c>
      <c r="N116" s="10" t="s">
        <v>36</v>
      </c>
      <c r="O116" s="136">
        <f>IF(Table1[[#This Row],[VOLUME]]="","",Table1[[#This Row],[VOLUME]])</f>
        <v>50</v>
      </c>
      <c r="P116" s="110" t="str">
        <f>IF(Table1[[#This Row],[SNP&amp;SEQ SAMPLE ID]]="","",CONCATENATE('Sample information'!$B$16,"_PL1_org_",Table1[[#This Row],[DATE SAMPLE DELIVERY]]))</f>
        <v>TC2486_PL1_org_</v>
      </c>
      <c r="Q116" s="32" t="str">
        <f>IF(Table1[[#This Row],[SNP&amp;SEQ SAMPLE ID]]="","",IF('Sample information'!$B$21="","",'Sample information'!$B$21))</f>
        <v>danio rerio (zebrafish)</v>
      </c>
      <c r="R116" s="10"/>
      <c r="S116" s="32"/>
      <c r="T116" s="55"/>
      <c r="U116" s="25"/>
      <c r="W116" s="30"/>
      <c r="Y116" s="91"/>
      <c r="Z116" s="32"/>
      <c r="AA116" s="28"/>
      <c r="AB116" s="55"/>
      <c r="AC116" s="28" t="str">
        <f>IF(Table1[[#This Row],[DATE SAMPLE DELIVERY]]="","",(CONCATENATE(20,LEFT(Table1[[#This Row],[DATE SAMPLE DELIVERY]],2),"-",(MID(Table1[[#This Row],[DATE SAMPLE DELIVERY]],3,2)),"-",(RIGHT(Table1[[#This Row],[DATE SAMPLE DELIVERY]],2)))))</f>
        <v/>
      </c>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row>
    <row r="117" spans="1:54" s="4" customFormat="1" x14ac:dyDescent="0.2">
      <c r="A117" s="112" t="str">
        <f>IF(D117="","",CONCATENATE('Sample information'!B$16," #1"," ",Table1[[#This Row],[DATE SAMPLE DELIVERY]]))</f>
        <v xml:space="preserve">TC2486 #1 </v>
      </c>
      <c r="B117" s="112" t="str">
        <f>IF(Table1[[#This Row],[LIBRARY ID]]="","",CONCATENATE('Sample information'!B$16,"-",Table1[[#This Row],[LIBRARY ID]]))</f>
        <v>TC2486-TC2486-1107</v>
      </c>
      <c r="C117" s="228" t="s">
        <v>141</v>
      </c>
      <c r="D117" s="228" t="s">
        <v>1853</v>
      </c>
      <c r="E117" s="99" t="s">
        <v>27</v>
      </c>
      <c r="F117" s="113" t="s">
        <v>1711</v>
      </c>
      <c r="G117" s="113">
        <v>14.80654</v>
      </c>
      <c r="H117" s="113">
        <v>50</v>
      </c>
      <c r="I117" s="98"/>
      <c r="J117" s="228"/>
      <c r="K117" s="230" t="s">
        <v>2551</v>
      </c>
      <c r="L117" s="112" t="str">
        <f>IF((I117=Index!C$2),VLOOKUP(J117,Index!B$3:S$228,2),IF((I117=Index!D$2),VLOOKUP(J117,Index!B$3:S$228,3),IF((I117=Index!E$2),VLOOKUP(J117,Index!B$3:S$228,4),IF((I117=Index!F$2),VLOOKUP(J117,Index!B$3:S$228,5),IF((I117=Index!G$2),VLOOKUP(J117,Index!B$3:S$228,6),IF((I117=Index!H$2),VLOOKUP(J117,Index!B$3:S$228,7),IF((I117=Index!I$2),VLOOKUP(J117,Index!B$3:S$228,8),IF((I117=Index!J$2),VLOOKUP(J117,Index!B$3:S$228,9),IF((I117=Index!K$2),VLOOKUP(J117,Index!B$3:S$228,10),IF((I117=Index!L$2),VLOOKUP(J117,Index!B$3:S$228,11),IF((I117=Index!M$2),VLOOKUP(J117,Index!B$3:S$228,12),IF((I117=Index!N$2),VLOOKUP(J117,Index!B$3:S$228,13),IF((I117=Index!O$2),VLOOKUP(J117,Index!B$3:S$228,14),IF((I117=Index!P$2),VLOOKUP(J117,Index!B$3:S$228,15),IF((I117=Index!Q$2),VLOOKUP(J117,Index!B$3:S$228,16),IF((I117=Index!R$2),VLOOKUP(J117,Index!B$3:S$228,17),IF((I117=Index!S$2),VLOOKUP(J117,Index!B$3:S$228,18),IF((I117=""),CONCATENATE("Custom (",K117,")"),IF((I117="No index"),CONCATENATE("Custom (",Index!T109,")"),"")))))))))))))))))))</f>
        <v>Custom (GCGTAGTA-CGTCTAAT)</v>
      </c>
      <c r="M117" s="32" t="s">
        <v>5</v>
      </c>
      <c r="N117" s="10" t="s">
        <v>37</v>
      </c>
      <c r="O117" s="136">
        <f>IF(Table1[[#This Row],[VOLUME]]="","",Table1[[#This Row],[VOLUME]])</f>
        <v>50</v>
      </c>
      <c r="P117" s="110" t="str">
        <f>IF(Table1[[#This Row],[SNP&amp;SEQ SAMPLE ID]]="","",CONCATENATE('Sample information'!$B$16,"_PL1_org_",Table1[[#This Row],[DATE SAMPLE DELIVERY]]))</f>
        <v>TC2486_PL1_org_</v>
      </c>
      <c r="Q117" s="32" t="str">
        <f>IF(Table1[[#This Row],[SNP&amp;SEQ SAMPLE ID]]="","",IF('Sample information'!$B$21="","",'Sample information'!$B$21))</f>
        <v>danio rerio (zebrafish)</v>
      </c>
      <c r="R117" s="10"/>
      <c r="S117" s="32"/>
      <c r="T117" s="55"/>
      <c r="U117" s="25"/>
      <c r="W117" s="30"/>
      <c r="Y117" s="91"/>
      <c r="Z117" s="32"/>
      <c r="AA117" s="28"/>
      <c r="AB117" s="55"/>
      <c r="AC117" s="28" t="str">
        <f>IF(Table1[[#This Row],[DATE SAMPLE DELIVERY]]="","",(CONCATENATE(20,LEFT(Table1[[#This Row],[DATE SAMPLE DELIVERY]],2),"-",(MID(Table1[[#This Row],[DATE SAMPLE DELIVERY]],3,2)),"-",(RIGHT(Table1[[#This Row],[DATE SAMPLE DELIVERY]],2)))))</f>
        <v/>
      </c>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row>
    <row r="118" spans="1:54" s="4" customFormat="1" x14ac:dyDescent="0.2">
      <c r="A118" s="112" t="str">
        <f>IF(D118="","",CONCATENATE('Sample information'!B$16," #1"," ",Table1[[#This Row],[DATE SAMPLE DELIVERY]]))</f>
        <v xml:space="preserve">TC2486 #1 </v>
      </c>
      <c r="B118" s="112" t="str">
        <f>IF(Table1[[#This Row],[LIBRARY ID]]="","",CONCATENATE('Sample information'!B$16,"-",Table1[[#This Row],[LIBRARY ID]]))</f>
        <v>TC2486-TC2486-1108</v>
      </c>
      <c r="C118" s="228" t="s">
        <v>141</v>
      </c>
      <c r="D118" s="228" t="s">
        <v>1854</v>
      </c>
      <c r="E118" s="99" t="s">
        <v>27</v>
      </c>
      <c r="F118" s="113" t="s">
        <v>1711</v>
      </c>
      <c r="G118" s="113">
        <v>14.80654</v>
      </c>
      <c r="H118" s="113">
        <v>50</v>
      </c>
      <c r="I118" s="98"/>
      <c r="J118" s="228"/>
      <c r="K118" s="230" t="s">
        <v>2552</v>
      </c>
      <c r="L118" s="112" t="str">
        <f>IF((I118=Index!C$2),VLOOKUP(J118,Index!B$3:S$228,2),IF((I118=Index!D$2),VLOOKUP(J118,Index!B$3:S$228,3),IF((I118=Index!E$2),VLOOKUP(J118,Index!B$3:S$228,4),IF((I118=Index!F$2),VLOOKUP(J118,Index!B$3:S$228,5),IF((I118=Index!G$2),VLOOKUP(J118,Index!B$3:S$228,6),IF((I118=Index!H$2),VLOOKUP(J118,Index!B$3:S$228,7),IF((I118=Index!I$2),VLOOKUP(J118,Index!B$3:S$228,8),IF((I118=Index!J$2),VLOOKUP(J118,Index!B$3:S$228,9),IF((I118=Index!K$2),VLOOKUP(J118,Index!B$3:S$228,10),IF((I118=Index!L$2),VLOOKUP(J118,Index!B$3:S$228,11),IF((I118=Index!M$2),VLOOKUP(J118,Index!B$3:S$228,12),IF((I118=Index!N$2),VLOOKUP(J118,Index!B$3:S$228,13),IF((I118=Index!O$2),VLOOKUP(J118,Index!B$3:S$228,14),IF((I118=Index!P$2),VLOOKUP(J118,Index!B$3:S$228,15),IF((I118=Index!Q$2),VLOOKUP(J118,Index!B$3:S$228,16),IF((I118=Index!R$2),VLOOKUP(J118,Index!B$3:S$228,17),IF((I118=Index!S$2),VLOOKUP(J118,Index!B$3:S$228,18),IF((I118=""),CONCATENATE("Custom (",K118,")"),IF((I118="No index"),CONCATENATE("Custom (",Index!T110,")"),"")))))))))))))))))))</f>
        <v>Custom (GCGTAGTA-TCTCTCCG)</v>
      </c>
      <c r="M118" s="32" t="s">
        <v>5</v>
      </c>
      <c r="N118" s="10" t="s">
        <v>38</v>
      </c>
      <c r="O118" s="136">
        <f>IF(Table1[[#This Row],[VOLUME]]="","",Table1[[#This Row],[VOLUME]])</f>
        <v>50</v>
      </c>
      <c r="P118" s="110" t="str">
        <f>IF(Table1[[#This Row],[SNP&amp;SEQ SAMPLE ID]]="","",CONCATENATE('Sample information'!$B$16,"_PL1_org_",Table1[[#This Row],[DATE SAMPLE DELIVERY]]))</f>
        <v>TC2486_PL1_org_</v>
      </c>
      <c r="Q118" s="32" t="str">
        <f>IF(Table1[[#This Row],[SNP&amp;SEQ SAMPLE ID]]="","",IF('Sample information'!$B$21="","",'Sample information'!$B$21))</f>
        <v>danio rerio (zebrafish)</v>
      </c>
      <c r="R118" s="10"/>
      <c r="S118" s="32"/>
      <c r="T118" s="55"/>
      <c r="U118" s="25"/>
      <c r="W118" s="30"/>
      <c r="Y118" s="91"/>
      <c r="Z118" s="32"/>
      <c r="AA118" s="28"/>
      <c r="AB118" s="55"/>
      <c r="AC118" s="28" t="str">
        <f>IF(Table1[[#This Row],[DATE SAMPLE DELIVERY]]="","",(CONCATENATE(20,LEFT(Table1[[#This Row],[DATE SAMPLE DELIVERY]],2),"-",(MID(Table1[[#This Row],[DATE SAMPLE DELIVERY]],3,2)),"-",(RIGHT(Table1[[#This Row],[DATE SAMPLE DELIVERY]],2)))))</f>
        <v/>
      </c>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row>
    <row r="119" spans="1:54" s="4" customFormat="1" x14ac:dyDescent="0.2">
      <c r="A119" s="112" t="str">
        <f>IF(D119="","",CONCATENATE('Sample information'!B$16," #1"," ",Table1[[#This Row],[DATE SAMPLE DELIVERY]]))</f>
        <v xml:space="preserve">TC2486 #1 </v>
      </c>
      <c r="B119" s="112" t="str">
        <f>IF(Table1[[#This Row],[LIBRARY ID]]="","",CONCATENATE('Sample information'!B$16,"-",Table1[[#This Row],[LIBRARY ID]]))</f>
        <v>TC2486-TC2486-1109</v>
      </c>
      <c r="C119" s="228" t="s">
        <v>141</v>
      </c>
      <c r="D119" s="228" t="s">
        <v>1855</v>
      </c>
      <c r="E119" s="99" t="s">
        <v>27</v>
      </c>
      <c r="F119" s="113" t="s">
        <v>1711</v>
      </c>
      <c r="G119" s="113">
        <v>14.80654</v>
      </c>
      <c r="H119" s="113">
        <v>50</v>
      </c>
      <c r="I119" s="98"/>
      <c r="J119" s="228"/>
      <c r="K119" s="230" t="s">
        <v>2553</v>
      </c>
      <c r="L119" s="112" t="str">
        <f>IF((I119=Index!C$2),VLOOKUP(J119,Index!B$3:S$228,2),IF((I119=Index!D$2),VLOOKUP(J119,Index!B$3:S$228,3),IF((I119=Index!E$2),VLOOKUP(J119,Index!B$3:S$228,4),IF((I119=Index!F$2),VLOOKUP(J119,Index!B$3:S$228,5),IF((I119=Index!G$2),VLOOKUP(J119,Index!B$3:S$228,6),IF((I119=Index!H$2),VLOOKUP(J119,Index!B$3:S$228,7),IF((I119=Index!I$2),VLOOKUP(J119,Index!B$3:S$228,8),IF((I119=Index!J$2),VLOOKUP(J119,Index!B$3:S$228,9),IF((I119=Index!K$2),VLOOKUP(J119,Index!B$3:S$228,10),IF((I119=Index!L$2),VLOOKUP(J119,Index!B$3:S$228,11),IF((I119=Index!M$2),VLOOKUP(J119,Index!B$3:S$228,12),IF((I119=Index!N$2),VLOOKUP(J119,Index!B$3:S$228,13),IF((I119=Index!O$2),VLOOKUP(J119,Index!B$3:S$228,14),IF((I119=Index!P$2),VLOOKUP(J119,Index!B$3:S$228,15),IF((I119=Index!Q$2),VLOOKUP(J119,Index!B$3:S$228,16),IF((I119=Index!R$2),VLOOKUP(J119,Index!B$3:S$228,17),IF((I119=Index!S$2),VLOOKUP(J119,Index!B$3:S$228,18),IF((I119=""),CONCATENATE("Custom (",K119,")"),IF((I119="No index"),CONCATENATE("Custom (",Index!T111,")"),"")))))))))))))))))))</f>
        <v>Custom (GCGTAGTA-TCGACTAG)</v>
      </c>
      <c r="M119" s="32" t="s">
        <v>5</v>
      </c>
      <c r="N119" s="10" t="s">
        <v>39</v>
      </c>
      <c r="O119" s="136">
        <f>IF(Table1[[#This Row],[VOLUME]]="","",Table1[[#This Row],[VOLUME]])</f>
        <v>50</v>
      </c>
      <c r="P119" s="110" t="str">
        <f>IF(Table1[[#This Row],[SNP&amp;SEQ SAMPLE ID]]="","",CONCATENATE('Sample information'!$B$16,"_PL1_org_",Table1[[#This Row],[DATE SAMPLE DELIVERY]]))</f>
        <v>TC2486_PL1_org_</v>
      </c>
      <c r="Q119" s="32" t="str">
        <f>IF(Table1[[#This Row],[SNP&amp;SEQ SAMPLE ID]]="","",IF('Sample information'!$B$21="","",'Sample information'!$B$21))</f>
        <v>danio rerio (zebrafish)</v>
      </c>
      <c r="R119" s="10"/>
      <c r="S119" s="32"/>
      <c r="T119" s="55"/>
      <c r="U119" s="25"/>
      <c r="W119" s="30"/>
      <c r="Y119" s="91"/>
      <c r="Z119" s="32"/>
      <c r="AA119" s="28"/>
      <c r="AB119" s="55"/>
      <c r="AC119" s="28" t="str">
        <f>IF(Table1[[#This Row],[DATE SAMPLE DELIVERY]]="","",(CONCATENATE(20,LEFT(Table1[[#This Row],[DATE SAMPLE DELIVERY]],2),"-",(MID(Table1[[#This Row],[DATE SAMPLE DELIVERY]],3,2)),"-",(RIGHT(Table1[[#This Row],[DATE SAMPLE DELIVERY]],2)))))</f>
        <v/>
      </c>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row>
    <row r="120" spans="1:54" s="4" customFormat="1" x14ac:dyDescent="0.2">
      <c r="A120" s="112" t="str">
        <f>IF(D120="","",CONCATENATE('Sample information'!B$16," #1"," ",Table1[[#This Row],[DATE SAMPLE DELIVERY]]))</f>
        <v xml:space="preserve">TC2486 #1 </v>
      </c>
      <c r="B120" s="112" t="str">
        <f>IF(Table1[[#This Row],[LIBRARY ID]]="","",CONCATENATE('Sample information'!B$16,"-",Table1[[#This Row],[LIBRARY ID]]))</f>
        <v>TC2486-TC2486-1110</v>
      </c>
      <c r="C120" s="228" t="s">
        <v>141</v>
      </c>
      <c r="D120" s="228" t="s">
        <v>1856</v>
      </c>
      <c r="E120" s="99" t="s">
        <v>27</v>
      </c>
      <c r="F120" s="113" t="s">
        <v>1711</v>
      </c>
      <c r="G120" s="113">
        <v>14.80654</v>
      </c>
      <c r="H120" s="113">
        <v>50</v>
      </c>
      <c r="I120" s="98"/>
      <c r="J120" s="228"/>
      <c r="K120" s="230" t="s">
        <v>2554</v>
      </c>
      <c r="L120" s="112" t="str">
        <f>IF((I120=Index!C$2),VLOOKUP(J120,Index!B$3:S$228,2),IF((I120=Index!D$2),VLOOKUP(J120,Index!B$3:S$228,3),IF((I120=Index!E$2),VLOOKUP(J120,Index!B$3:S$228,4),IF((I120=Index!F$2),VLOOKUP(J120,Index!B$3:S$228,5),IF((I120=Index!G$2),VLOOKUP(J120,Index!B$3:S$228,6),IF((I120=Index!H$2),VLOOKUP(J120,Index!B$3:S$228,7),IF((I120=Index!I$2),VLOOKUP(J120,Index!B$3:S$228,8),IF((I120=Index!J$2),VLOOKUP(J120,Index!B$3:S$228,9),IF((I120=Index!K$2),VLOOKUP(J120,Index!B$3:S$228,10),IF((I120=Index!L$2),VLOOKUP(J120,Index!B$3:S$228,11),IF((I120=Index!M$2),VLOOKUP(J120,Index!B$3:S$228,12),IF((I120=Index!N$2),VLOOKUP(J120,Index!B$3:S$228,13),IF((I120=Index!O$2),VLOOKUP(J120,Index!B$3:S$228,14),IF((I120=Index!P$2),VLOOKUP(J120,Index!B$3:S$228,15),IF((I120=Index!Q$2),VLOOKUP(J120,Index!B$3:S$228,16),IF((I120=Index!R$2),VLOOKUP(J120,Index!B$3:S$228,17),IF((I120=Index!S$2),VLOOKUP(J120,Index!B$3:S$228,18),IF((I120=""),CONCATENATE("Custom (",K120,")"),IF((I120="No index"),CONCATENATE("Custom (",Index!T112,")"),"")))))))))))))))))))</f>
        <v>Custom (GCGTAGTA-TTCTAGCT)</v>
      </c>
      <c r="M120" s="32" t="s">
        <v>5</v>
      </c>
      <c r="N120" s="10" t="s">
        <v>40</v>
      </c>
      <c r="O120" s="136">
        <f>IF(Table1[[#This Row],[VOLUME]]="","",Table1[[#This Row],[VOLUME]])</f>
        <v>50</v>
      </c>
      <c r="P120" s="110" t="str">
        <f>IF(Table1[[#This Row],[SNP&amp;SEQ SAMPLE ID]]="","",CONCATENATE('Sample information'!$B$16,"_PL1_org_",Table1[[#This Row],[DATE SAMPLE DELIVERY]]))</f>
        <v>TC2486_PL1_org_</v>
      </c>
      <c r="Q120" s="32" t="str">
        <f>IF(Table1[[#This Row],[SNP&amp;SEQ SAMPLE ID]]="","",IF('Sample information'!$B$21="","",'Sample information'!$B$21))</f>
        <v>danio rerio (zebrafish)</v>
      </c>
      <c r="R120" s="10"/>
      <c r="S120" s="32"/>
      <c r="T120" s="55"/>
      <c r="U120" s="25"/>
      <c r="W120" s="30"/>
      <c r="Y120" s="91"/>
      <c r="Z120" s="32"/>
      <c r="AA120" s="28"/>
      <c r="AB120" s="55"/>
      <c r="AC120" s="28" t="str">
        <f>IF(Table1[[#This Row],[DATE SAMPLE DELIVERY]]="","",(CONCATENATE(20,LEFT(Table1[[#This Row],[DATE SAMPLE DELIVERY]],2),"-",(MID(Table1[[#This Row],[DATE SAMPLE DELIVERY]],3,2)),"-",(RIGHT(Table1[[#This Row],[DATE SAMPLE DELIVERY]],2)))))</f>
        <v/>
      </c>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row>
    <row r="121" spans="1:54" s="4" customFormat="1" x14ac:dyDescent="0.2">
      <c r="A121" s="112" t="str">
        <f>IF(D121="","",CONCATENATE('Sample information'!B$16," #1"," ",Table1[[#This Row],[DATE SAMPLE DELIVERY]]))</f>
        <v xml:space="preserve">TC2486 #1 </v>
      </c>
      <c r="B121" s="112" t="str">
        <f>IF(Table1[[#This Row],[LIBRARY ID]]="","",CONCATENATE('Sample information'!B$16,"-",Table1[[#This Row],[LIBRARY ID]]))</f>
        <v>TC2486-TC2486-1111</v>
      </c>
      <c r="C121" s="228" t="s">
        <v>141</v>
      </c>
      <c r="D121" s="228" t="s">
        <v>1857</v>
      </c>
      <c r="E121" s="99" t="s">
        <v>27</v>
      </c>
      <c r="F121" s="113" t="s">
        <v>1711</v>
      </c>
      <c r="G121" s="113">
        <v>14.80654</v>
      </c>
      <c r="H121" s="113">
        <v>50</v>
      </c>
      <c r="I121" s="98"/>
      <c r="J121" s="228"/>
      <c r="K121" s="230" t="s">
        <v>2555</v>
      </c>
      <c r="L121" s="112" t="str">
        <f>IF((I121=Index!C$2),VLOOKUP(J121,Index!B$3:S$228,2),IF((I121=Index!D$2),VLOOKUP(J121,Index!B$3:S$228,3),IF((I121=Index!E$2),VLOOKUP(J121,Index!B$3:S$228,4),IF((I121=Index!F$2),VLOOKUP(J121,Index!B$3:S$228,5),IF((I121=Index!G$2),VLOOKUP(J121,Index!B$3:S$228,6),IF((I121=Index!H$2),VLOOKUP(J121,Index!B$3:S$228,7),IF((I121=Index!I$2),VLOOKUP(J121,Index!B$3:S$228,8),IF((I121=Index!J$2),VLOOKUP(J121,Index!B$3:S$228,9),IF((I121=Index!K$2),VLOOKUP(J121,Index!B$3:S$228,10),IF((I121=Index!L$2),VLOOKUP(J121,Index!B$3:S$228,11),IF((I121=Index!M$2),VLOOKUP(J121,Index!B$3:S$228,12),IF((I121=Index!N$2),VLOOKUP(J121,Index!B$3:S$228,13),IF((I121=Index!O$2),VLOOKUP(J121,Index!B$3:S$228,14),IF((I121=Index!P$2),VLOOKUP(J121,Index!B$3:S$228,15),IF((I121=Index!Q$2),VLOOKUP(J121,Index!B$3:S$228,16),IF((I121=Index!R$2),VLOOKUP(J121,Index!B$3:S$228,17),IF((I121=Index!S$2),VLOOKUP(J121,Index!B$3:S$228,18),IF((I121=""),CONCATENATE("Custom (",K121,")"),IF((I121="No index"),CONCATENATE("Custom (",Index!T113,")"),"")))))))))))))))))))</f>
        <v>Custom (GCGTAGTA-CCTAGAGT)</v>
      </c>
      <c r="M121" s="32" t="s">
        <v>5</v>
      </c>
      <c r="N121" s="10" t="s">
        <v>41</v>
      </c>
      <c r="O121" s="136">
        <f>IF(Table1[[#This Row],[VOLUME]]="","",Table1[[#This Row],[VOLUME]])</f>
        <v>50</v>
      </c>
      <c r="P121" s="110" t="str">
        <f>IF(Table1[[#This Row],[SNP&amp;SEQ SAMPLE ID]]="","",CONCATENATE('Sample information'!$B$16,"_PL1_org_",Table1[[#This Row],[DATE SAMPLE DELIVERY]]))</f>
        <v>TC2486_PL1_org_</v>
      </c>
      <c r="Q121" s="32" t="str">
        <f>IF(Table1[[#This Row],[SNP&amp;SEQ SAMPLE ID]]="","",IF('Sample information'!$B$21="","",'Sample information'!$B$21))</f>
        <v>danio rerio (zebrafish)</v>
      </c>
      <c r="R121" s="10"/>
      <c r="S121" s="32"/>
      <c r="T121" s="55"/>
      <c r="U121" s="25"/>
      <c r="W121" s="30"/>
      <c r="Y121" s="91"/>
      <c r="Z121" s="32"/>
      <c r="AA121" s="28"/>
      <c r="AB121" s="55"/>
      <c r="AC121" s="28" t="str">
        <f>IF(Table1[[#This Row],[DATE SAMPLE DELIVERY]]="","",(CONCATENATE(20,LEFT(Table1[[#This Row],[DATE SAMPLE DELIVERY]],2),"-",(MID(Table1[[#This Row],[DATE SAMPLE DELIVERY]],3,2)),"-",(RIGHT(Table1[[#This Row],[DATE SAMPLE DELIVERY]],2)))))</f>
        <v/>
      </c>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row>
    <row r="122" spans="1:54" s="4" customFormat="1" x14ac:dyDescent="0.2">
      <c r="A122" s="112" t="str">
        <f>IF(D122="","",CONCATENATE('Sample information'!B$16," #1"," ",Table1[[#This Row],[DATE SAMPLE DELIVERY]]))</f>
        <v xml:space="preserve">TC2486 #1 </v>
      </c>
      <c r="B122" s="112" t="str">
        <f>IF(Table1[[#This Row],[LIBRARY ID]]="","",CONCATENATE('Sample information'!B$16,"-",Table1[[#This Row],[LIBRARY ID]]))</f>
        <v>TC2486-TC2486-1112</v>
      </c>
      <c r="C122" s="228" t="s">
        <v>141</v>
      </c>
      <c r="D122" s="228" t="s">
        <v>1858</v>
      </c>
      <c r="E122" s="99" t="s">
        <v>27</v>
      </c>
      <c r="F122" s="113" t="s">
        <v>1711</v>
      </c>
      <c r="G122" s="113">
        <v>14.80654</v>
      </c>
      <c r="H122" s="113">
        <v>50</v>
      </c>
      <c r="I122" s="98"/>
      <c r="J122" s="228"/>
      <c r="K122" s="230" t="s">
        <v>2556</v>
      </c>
      <c r="L122" s="112" t="str">
        <f>IF((I122=Index!C$2),VLOOKUP(J122,Index!B$3:S$228,2),IF((I122=Index!D$2),VLOOKUP(J122,Index!B$3:S$228,3),IF((I122=Index!E$2),VLOOKUP(J122,Index!B$3:S$228,4),IF((I122=Index!F$2),VLOOKUP(J122,Index!B$3:S$228,5),IF((I122=Index!G$2),VLOOKUP(J122,Index!B$3:S$228,6),IF((I122=Index!H$2),VLOOKUP(J122,Index!B$3:S$228,7),IF((I122=Index!I$2),VLOOKUP(J122,Index!B$3:S$228,8),IF((I122=Index!J$2),VLOOKUP(J122,Index!B$3:S$228,9),IF((I122=Index!K$2),VLOOKUP(J122,Index!B$3:S$228,10),IF((I122=Index!L$2),VLOOKUP(J122,Index!B$3:S$228,11),IF((I122=Index!M$2),VLOOKUP(J122,Index!B$3:S$228,12),IF((I122=Index!N$2),VLOOKUP(J122,Index!B$3:S$228,13),IF((I122=Index!O$2),VLOOKUP(J122,Index!B$3:S$228,14),IF((I122=Index!P$2),VLOOKUP(J122,Index!B$3:S$228,15),IF((I122=Index!Q$2),VLOOKUP(J122,Index!B$3:S$228,16),IF((I122=Index!R$2),VLOOKUP(J122,Index!B$3:S$228,17),IF((I122=Index!S$2),VLOOKUP(J122,Index!B$3:S$228,18),IF((I122=""),CONCATENATE("Custom (",K122,")"),IF((I122="No index"),CONCATENATE("Custom (",Index!T114,")"),"")))))))))))))))))))</f>
        <v>Custom (GCGTAGTA-CTATTAAG)</v>
      </c>
      <c r="M122" s="32" t="s">
        <v>5</v>
      </c>
      <c r="N122" s="10" t="s">
        <v>42</v>
      </c>
      <c r="O122" s="136">
        <f>IF(Table1[[#This Row],[VOLUME]]="","",Table1[[#This Row],[VOLUME]])</f>
        <v>50</v>
      </c>
      <c r="P122" s="110" t="str">
        <f>IF(Table1[[#This Row],[SNP&amp;SEQ SAMPLE ID]]="","",CONCATENATE('Sample information'!$B$16,"_PL1_org_",Table1[[#This Row],[DATE SAMPLE DELIVERY]]))</f>
        <v>TC2486_PL1_org_</v>
      </c>
      <c r="Q122" s="32" t="str">
        <f>IF(Table1[[#This Row],[SNP&amp;SEQ SAMPLE ID]]="","",IF('Sample information'!$B$21="","",'Sample information'!$B$21))</f>
        <v>danio rerio (zebrafish)</v>
      </c>
      <c r="R122" s="10"/>
      <c r="S122" s="32"/>
      <c r="T122" s="55"/>
      <c r="U122" s="25"/>
      <c r="W122" s="30"/>
      <c r="Y122" s="91"/>
      <c r="Z122" s="32"/>
      <c r="AA122" s="28"/>
      <c r="AB122" s="55"/>
      <c r="AC122" s="28" t="str">
        <f>IF(Table1[[#This Row],[DATE SAMPLE DELIVERY]]="","",(CONCATENATE(20,LEFT(Table1[[#This Row],[DATE SAMPLE DELIVERY]],2),"-",(MID(Table1[[#This Row],[DATE SAMPLE DELIVERY]],3,2)),"-",(RIGHT(Table1[[#This Row],[DATE SAMPLE DELIVERY]],2)))))</f>
        <v/>
      </c>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row>
    <row r="123" spans="1:54" s="4" customFormat="1" x14ac:dyDescent="0.2">
      <c r="A123" s="112" t="str">
        <f>IF(D123="","",CONCATENATE('Sample information'!B$16," #1"," ",Table1[[#This Row],[DATE SAMPLE DELIVERY]]))</f>
        <v xml:space="preserve">TC2486 #1 </v>
      </c>
      <c r="B123" s="112" t="str">
        <f>IF(Table1[[#This Row],[LIBRARY ID]]="","",CONCATENATE('Sample information'!B$16,"-",Table1[[#This Row],[LIBRARY ID]]))</f>
        <v>TC2486-TC2486-1113</v>
      </c>
      <c r="C123" s="228" t="s">
        <v>141</v>
      </c>
      <c r="D123" s="228" t="s">
        <v>1859</v>
      </c>
      <c r="E123" s="99" t="s">
        <v>27</v>
      </c>
      <c r="F123" s="113" t="s">
        <v>1711</v>
      </c>
      <c r="G123" s="113">
        <v>14.80654</v>
      </c>
      <c r="H123" s="113">
        <v>50</v>
      </c>
      <c r="I123" s="98"/>
      <c r="J123" s="228"/>
      <c r="K123" s="230" t="s">
        <v>2557</v>
      </c>
      <c r="L123" s="112" t="str">
        <f>IF((I123=Index!C$2),VLOOKUP(J123,Index!B$3:S$228,2),IF((I123=Index!D$2),VLOOKUP(J123,Index!B$3:S$228,3),IF((I123=Index!E$2),VLOOKUP(J123,Index!B$3:S$228,4),IF((I123=Index!F$2),VLOOKUP(J123,Index!B$3:S$228,5),IF((I123=Index!G$2),VLOOKUP(J123,Index!B$3:S$228,6),IF((I123=Index!H$2),VLOOKUP(J123,Index!B$3:S$228,7),IF((I123=Index!I$2),VLOOKUP(J123,Index!B$3:S$228,8),IF((I123=Index!J$2),VLOOKUP(J123,Index!B$3:S$228,9),IF((I123=Index!K$2),VLOOKUP(J123,Index!B$3:S$228,10),IF((I123=Index!L$2),VLOOKUP(J123,Index!B$3:S$228,11),IF((I123=Index!M$2),VLOOKUP(J123,Index!B$3:S$228,12),IF((I123=Index!N$2),VLOOKUP(J123,Index!B$3:S$228,13),IF((I123=Index!O$2),VLOOKUP(J123,Index!B$3:S$228,14),IF((I123=Index!P$2),VLOOKUP(J123,Index!B$3:S$228,15),IF((I123=Index!Q$2),VLOOKUP(J123,Index!B$3:S$228,16),IF((I123=Index!R$2),VLOOKUP(J123,Index!B$3:S$228,17),IF((I123=Index!S$2),VLOOKUP(J123,Index!B$3:S$228,18),IF((I123=""),CONCATENATE("Custom (",K123,")"),IF((I123="No index"),CONCATENATE("Custom (",Index!T115,")"),"")))))))))))))))))))</f>
        <v>Custom (GCGTAGTA-AAGGCTAT)</v>
      </c>
      <c r="M123" s="32" t="s">
        <v>5</v>
      </c>
      <c r="N123" s="10" t="s">
        <v>43</v>
      </c>
      <c r="O123" s="136">
        <f>IF(Table1[[#This Row],[VOLUME]]="","",Table1[[#This Row],[VOLUME]])</f>
        <v>50</v>
      </c>
      <c r="P123" s="110" t="str">
        <f>IF(Table1[[#This Row],[SNP&amp;SEQ SAMPLE ID]]="","",CONCATENATE('Sample information'!$B$16,"_PL1_org_",Table1[[#This Row],[DATE SAMPLE DELIVERY]]))</f>
        <v>TC2486_PL1_org_</v>
      </c>
      <c r="Q123" s="32" t="str">
        <f>IF(Table1[[#This Row],[SNP&amp;SEQ SAMPLE ID]]="","",IF('Sample information'!$B$21="","",'Sample information'!$B$21))</f>
        <v>danio rerio (zebrafish)</v>
      </c>
      <c r="R123" s="10"/>
      <c r="S123" s="32"/>
      <c r="T123" s="55"/>
      <c r="U123" s="25"/>
      <c r="W123" s="30"/>
      <c r="Y123" s="91"/>
      <c r="Z123" s="32"/>
      <c r="AA123" s="28"/>
      <c r="AB123" s="55"/>
      <c r="AC123" s="28" t="str">
        <f>IF(Table1[[#This Row],[DATE SAMPLE DELIVERY]]="","",(CONCATENATE(20,LEFT(Table1[[#This Row],[DATE SAMPLE DELIVERY]],2),"-",(MID(Table1[[#This Row],[DATE SAMPLE DELIVERY]],3,2)),"-",(RIGHT(Table1[[#This Row],[DATE SAMPLE DELIVERY]],2)))))</f>
        <v/>
      </c>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row>
    <row r="124" spans="1:54" s="4" customFormat="1" x14ac:dyDescent="0.2">
      <c r="A124" s="112" t="str">
        <f>IF(D124="","",CONCATENATE('Sample information'!B$16," #1"," ",Table1[[#This Row],[DATE SAMPLE DELIVERY]]))</f>
        <v xml:space="preserve">TC2486 #1 </v>
      </c>
      <c r="B124" s="112" t="str">
        <f>IF(Table1[[#This Row],[LIBRARY ID]]="","",CONCATENATE('Sample information'!B$16,"-",Table1[[#This Row],[LIBRARY ID]]))</f>
        <v>TC2486-TC2486-1114</v>
      </c>
      <c r="C124" s="228" t="s">
        <v>141</v>
      </c>
      <c r="D124" s="228" t="s">
        <v>1860</v>
      </c>
      <c r="E124" s="99" t="s">
        <v>27</v>
      </c>
      <c r="F124" s="113" t="s">
        <v>1711</v>
      </c>
      <c r="G124" s="113">
        <v>14.80654</v>
      </c>
      <c r="H124" s="113">
        <v>50</v>
      </c>
      <c r="I124" s="98"/>
      <c r="J124" s="228"/>
      <c r="K124" s="230" t="s">
        <v>2558</v>
      </c>
      <c r="L124" s="112" t="str">
        <f>IF((I124=Index!C$2),VLOOKUP(J124,Index!B$3:S$228,2),IF((I124=Index!D$2),VLOOKUP(J124,Index!B$3:S$228,3),IF((I124=Index!E$2),VLOOKUP(J124,Index!B$3:S$228,4),IF((I124=Index!F$2),VLOOKUP(J124,Index!B$3:S$228,5),IF((I124=Index!G$2),VLOOKUP(J124,Index!B$3:S$228,6),IF((I124=Index!H$2),VLOOKUP(J124,Index!B$3:S$228,7),IF((I124=Index!I$2),VLOOKUP(J124,Index!B$3:S$228,8),IF((I124=Index!J$2),VLOOKUP(J124,Index!B$3:S$228,9),IF((I124=Index!K$2),VLOOKUP(J124,Index!B$3:S$228,10),IF((I124=Index!L$2),VLOOKUP(J124,Index!B$3:S$228,11),IF((I124=Index!M$2),VLOOKUP(J124,Index!B$3:S$228,12),IF((I124=Index!N$2),VLOOKUP(J124,Index!B$3:S$228,13),IF((I124=Index!O$2),VLOOKUP(J124,Index!B$3:S$228,14),IF((I124=Index!P$2),VLOOKUP(J124,Index!B$3:S$228,15),IF((I124=Index!Q$2),VLOOKUP(J124,Index!B$3:S$228,16),IF((I124=Index!R$2),VLOOKUP(J124,Index!B$3:S$228,17),IF((I124=Index!S$2),VLOOKUP(J124,Index!B$3:S$228,18),IF((I124=""),CONCATENATE("Custom (",K124,")"),IF((I124="No index"),CONCATENATE("Custom (",Index!T116,")"),"")))))))))))))))))))</f>
        <v>Custom (GCGTAGTA-GAGCCTTA)</v>
      </c>
      <c r="M124" s="32" t="s">
        <v>5</v>
      </c>
      <c r="N124" s="10" t="s">
        <v>44</v>
      </c>
      <c r="O124" s="136">
        <f>IF(Table1[[#This Row],[VOLUME]]="","",Table1[[#This Row],[VOLUME]])</f>
        <v>50</v>
      </c>
      <c r="P124" s="110" t="str">
        <f>IF(Table1[[#This Row],[SNP&amp;SEQ SAMPLE ID]]="","",CONCATENATE('Sample information'!$B$16,"_PL1_org_",Table1[[#This Row],[DATE SAMPLE DELIVERY]]))</f>
        <v>TC2486_PL1_org_</v>
      </c>
      <c r="Q124" s="32" t="str">
        <f>IF(Table1[[#This Row],[SNP&amp;SEQ SAMPLE ID]]="","",IF('Sample information'!$B$21="","",'Sample information'!$B$21))</f>
        <v>danio rerio (zebrafish)</v>
      </c>
      <c r="R124" s="10"/>
      <c r="S124" s="32"/>
      <c r="T124" s="55"/>
      <c r="U124" s="25"/>
      <c r="W124" s="30"/>
      <c r="Y124" s="91"/>
      <c r="Z124" s="32"/>
      <c r="AA124" s="28"/>
      <c r="AB124" s="55"/>
      <c r="AC124" s="28" t="str">
        <f>IF(Table1[[#This Row],[DATE SAMPLE DELIVERY]]="","",(CONCATENATE(20,LEFT(Table1[[#This Row],[DATE SAMPLE DELIVERY]],2),"-",(MID(Table1[[#This Row],[DATE SAMPLE DELIVERY]],3,2)),"-",(RIGHT(Table1[[#This Row],[DATE SAMPLE DELIVERY]],2)))))</f>
        <v/>
      </c>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row>
    <row r="125" spans="1:54" s="4" customFormat="1" x14ac:dyDescent="0.2">
      <c r="A125" s="112" t="str">
        <f>IF(D125="","",CONCATENATE('Sample information'!B$16," #1"," ",Table1[[#This Row],[DATE SAMPLE DELIVERY]]))</f>
        <v xml:space="preserve">TC2486 #1 </v>
      </c>
      <c r="B125" s="112" t="str">
        <f>IF(Table1[[#This Row],[LIBRARY ID]]="","",CONCATENATE('Sample information'!B$16,"-",Table1[[#This Row],[LIBRARY ID]]))</f>
        <v>TC2486-TC2486-1115</v>
      </c>
      <c r="C125" s="228" t="s">
        <v>141</v>
      </c>
      <c r="D125" s="228" t="s">
        <v>1861</v>
      </c>
      <c r="E125" s="99" t="s">
        <v>27</v>
      </c>
      <c r="F125" s="113" t="s">
        <v>1711</v>
      </c>
      <c r="G125" s="113">
        <v>14.80654</v>
      </c>
      <c r="H125" s="113">
        <v>50</v>
      </c>
      <c r="I125" s="98"/>
      <c r="J125" s="228"/>
      <c r="K125" s="230" t="s">
        <v>2559</v>
      </c>
      <c r="L125" s="112" t="str">
        <f>IF((I125=Index!C$2),VLOOKUP(J125,Index!B$3:S$228,2),IF((I125=Index!D$2),VLOOKUP(J125,Index!B$3:S$228,3),IF((I125=Index!E$2),VLOOKUP(J125,Index!B$3:S$228,4),IF((I125=Index!F$2),VLOOKUP(J125,Index!B$3:S$228,5),IF((I125=Index!G$2),VLOOKUP(J125,Index!B$3:S$228,6),IF((I125=Index!H$2),VLOOKUP(J125,Index!B$3:S$228,7),IF((I125=Index!I$2),VLOOKUP(J125,Index!B$3:S$228,8),IF((I125=Index!J$2),VLOOKUP(J125,Index!B$3:S$228,9),IF((I125=Index!K$2),VLOOKUP(J125,Index!B$3:S$228,10),IF((I125=Index!L$2),VLOOKUP(J125,Index!B$3:S$228,11),IF((I125=Index!M$2),VLOOKUP(J125,Index!B$3:S$228,12),IF((I125=Index!N$2),VLOOKUP(J125,Index!B$3:S$228,13),IF((I125=Index!O$2),VLOOKUP(J125,Index!B$3:S$228,14),IF((I125=Index!P$2),VLOOKUP(J125,Index!B$3:S$228,15),IF((I125=Index!Q$2),VLOOKUP(J125,Index!B$3:S$228,16),IF((I125=Index!R$2),VLOOKUP(J125,Index!B$3:S$228,17),IF((I125=Index!S$2),VLOOKUP(J125,Index!B$3:S$228,18),IF((I125=""),CONCATENATE("Custom (",K125,")"),IF((I125="No index"),CONCATENATE("Custom (",Index!T117,")"),"")))))))))))))))))))</f>
        <v>Custom (GCGTAGTA-TTATGCGA)</v>
      </c>
      <c r="M125" s="32" t="s">
        <v>5</v>
      </c>
      <c r="N125" s="10" t="s">
        <v>45</v>
      </c>
      <c r="O125" s="136">
        <f>IF(Table1[[#This Row],[VOLUME]]="","",Table1[[#This Row],[VOLUME]])</f>
        <v>50</v>
      </c>
      <c r="P125" s="110" t="str">
        <f>IF(Table1[[#This Row],[SNP&amp;SEQ SAMPLE ID]]="","",CONCATENATE('Sample information'!$B$16,"_PL1_org_",Table1[[#This Row],[DATE SAMPLE DELIVERY]]))</f>
        <v>TC2486_PL1_org_</v>
      </c>
      <c r="Q125" s="32" t="str">
        <f>IF(Table1[[#This Row],[SNP&amp;SEQ SAMPLE ID]]="","",IF('Sample information'!$B$21="","",'Sample information'!$B$21))</f>
        <v>danio rerio (zebrafish)</v>
      </c>
      <c r="R125" s="10"/>
      <c r="S125" s="32"/>
      <c r="T125" s="55"/>
      <c r="U125" s="25"/>
      <c r="W125" s="30"/>
      <c r="Y125" s="91"/>
      <c r="Z125" s="32"/>
      <c r="AA125" s="28"/>
      <c r="AB125" s="55"/>
      <c r="AC125" s="28" t="str">
        <f>IF(Table1[[#This Row],[DATE SAMPLE DELIVERY]]="","",(CONCATENATE(20,LEFT(Table1[[#This Row],[DATE SAMPLE DELIVERY]],2),"-",(MID(Table1[[#This Row],[DATE SAMPLE DELIVERY]],3,2)),"-",(RIGHT(Table1[[#This Row],[DATE SAMPLE DELIVERY]],2)))))</f>
        <v/>
      </c>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row>
    <row r="126" spans="1:54" s="4" customFormat="1" x14ac:dyDescent="0.2">
      <c r="A126" s="112" t="str">
        <f>IF(D126="","",CONCATENATE('Sample information'!B$16," #1"," ",Table1[[#This Row],[DATE SAMPLE DELIVERY]]))</f>
        <v xml:space="preserve">TC2486 #1 </v>
      </c>
      <c r="B126" s="112" t="str">
        <f>IF(Table1[[#This Row],[LIBRARY ID]]="","",CONCATENATE('Sample information'!B$16,"-",Table1[[#This Row],[LIBRARY ID]]))</f>
        <v>TC2486-TC2486-1116</v>
      </c>
      <c r="C126" s="228" t="s">
        <v>141</v>
      </c>
      <c r="D126" s="228" t="s">
        <v>1862</v>
      </c>
      <c r="E126" s="99" t="s">
        <v>27</v>
      </c>
      <c r="F126" s="113" t="s">
        <v>1711</v>
      </c>
      <c r="G126" s="113">
        <v>14.80654</v>
      </c>
      <c r="H126" s="113">
        <v>50</v>
      </c>
      <c r="I126" s="98"/>
      <c r="J126" s="228"/>
      <c r="K126" s="230" t="s">
        <v>2560</v>
      </c>
      <c r="L126" s="112" t="str">
        <f>IF((I126=Index!C$2),VLOOKUP(J126,Index!B$3:S$228,2),IF((I126=Index!D$2),VLOOKUP(J126,Index!B$3:S$228,3),IF((I126=Index!E$2),VLOOKUP(J126,Index!B$3:S$228,4),IF((I126=Index!F$2),VLOOKUP(J126,Index!B$3:S$228,5),IF((I126=Index!G$2),VLOOKUP(J126,Index!B$3:S$228,6),IF((I126=Index!H$2),VLOOKUP(J126,Index!B$3:S$228,7),IF((I126=Index!I$2),VLOOKUP(J126,Index!B$3:S$228,8),IF((I126=Index!J$2),VLOOKUP(J126,Index!B$3:S$228,9),IF((I126=Index!K$2),VLOOKUP(J126,Index!B$3:S$228,10),IF((I126=Index!L$2),VLOOKUP(J126,Index!B$3:S$228,11),IF((I126=Index!M$2),VLOOKUP(J126,Index!B$3:S$228,12),IF((I126=Index!N$2),VLOOKUP(J126,Index!B$3:S$228,13),IF((I126=Index!O$2),VLOOKUP(J126,Index!B$3:S$228,14),IF((I126=Index!P$2),VLOOKUP(J126,Index!B$3:S$228,15),IF((I126=Index!Q$2),VLOOKUP(J126,Index!B$3:S$228,16),IF((I126=Index!R$2),VLOOKUP(J126,Index!B$3:S$228,17),IF((I126=Index!S$2),VLOOKUP(J126,Index!B$3:S$228,18),IF((I126=""),CONCATENATE("Custom (",K126,")"),IF((I126="No index"),CONCATENATE("Custom (",Index!T118,")"),"")))))))))))))))))))</f>
        <v>Custom (CGGAGCCT-CGTCTAAT)</v>
      </c>
      <c r="M126" s="32" t="s">
        <v>5</v>
      </c>
      <c r="N126" s="10" t="s">
        <v>46</v>
      </c>
      <c r="O126" s="136">
        <f>IF(Table1[[#This Row],[VOLUME]]="","",Table1[[#This Row],[VOLUME]])</f>
        <v>50</v>
      </c>
      <c r="P126" s="110" t="str">
        <f>IF(Table1[[#This Row],[SNP&amp;SEQ SAMPLE ID]]="","",CONCATENATE('Sample information'!$B$16,"_PL1_org_",Table1[[#This Row],[DATE SAMPLE DELIVERY]]))</f>
        <v>TC2486_PL1_org_</v>
      </c>
      <c r="Q126" s="32" t="str">
        <f>IF(Table1[[#This Row],[SNP&amp;SEQ SAMPLE ID]]="","",IF('Sample information'!$B$21="","",'Sample information'!$B$21))</f>
        <v>danio rerio (zebrafish)</v>
      </c>
      <c r="R126" s="10"/>
      <c r="S126" s="32"/>
      <c r="T126" s="55"/>
      <c r="U126" s="25"/>
      <c r="W126" s="30"/>
      <c r="Y126" s="91"/>
      <c r="Z126" s="32"/>
      <c r="AA126" s="28"/>
      <c r="AB126" s="55"/>
      <c r="AC126" s="28" t="str">
        <f>IF(Table1[[#This Row],[DATE SAMPLE DELIVERY]]="","",(CONCATENATE(20,LEFT(Table1[[#This Row],[DATE SAMPLE DELIVERY]],2),"-",(MID(Table1[[#This Row],[DATE SAMPLE DELIVERY]],3,2)),"-",(RIGHT(Table1[[#This Row],[DATE SAMPLE DELIVERY]],2)))))</f>
        <v/>
      </c>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row>
    <row r="127" spans="1:54" s="4" customFormat="1" x14ac:dyDescent="0.2">
      <c r="A127" s="112" t="str">
        <f>IF(D127="","",CONCATENATE('Sample information'!B$16," #1"," ",Table1[[#This Row],[DATE SAMPLE DELIVERY]]))</f>
        <v xml:space="preserve">TC2486 #1 </v>
      </c>
      <c r="B127" s="112" t="str">
        <f>IF(Table1[[#This Row],[LIBRARY ID]]="","",CONCATENATE('Sample information'!B$16,"-",Table1[[#This Row],[LIBRARY ID]]))</f>
        <v>TC2486-TC2486-1117</v>
      </c>
      <c r="C127" s="228" t="s">
        <v>141</v>
      </c>
      <c r="D127" s="228" t="s">
        <v>1863</v>
      </c>
      <c r="E127" s="99" t="s">
        <v>27</v>
      </c>
      <c r="F127" s="113" t="s">
        <v>1711</v>
      </c>
      <c r="G127" s="113">
        <v>14.80654</v>
      </c>
      <c r="H127" s="113">
        <v>50</v>
      </c>
      <c r="I127" s="98"/>
      <c r="J127" s="228"/>
      <c r="K127" s="230" t="s">
        <v>2561</v>
      </c>
      <c r="L127" s="112" t="str">
        <f>IF((I127=Index!C$2),VLOOKUP(J127,Index!B$3:S$228,2),IF((I127=Index!D$2),VLOOKUP(J127,Index!B$3:S$228,3),IF((I127=Index!E$2),VLOOKUP(J127,Index!B$3:S$228,4),IF((I127=Index!F$2),VLOOKUP(J127,Index!B$3:S$228,5),IF((I127=Index!G$2),VLOOKUP(J127,Index!B$3:S$228,6),IF((I127=Index!H$2),VLOOKUP(J127,Index!B$3:S$228,7),IF((I127=Index!I$2),VLOOKUP(J127,Index!B$3:S$228,8),IF((I127=Index!J$2),VLOOKUP(J127,Index!B$3:S$228,9),IF((I127=Index!K$2),VLOOKUP(J127,Index!B$3:S$228,10),IF((I127=Index!L$2),VLOOKUP(J127,Index!B$3:S$228,11),IF((I127=Index!M$2),VLOOKUP(J127,Index!B$3:S$228,12),IF((I127=Index!N$2),VLOOKUP(J127,Index!B$3:S$228,13),IF((I127=Index!O$2),VLOOKUP(J127,Index!B$3:S$228,14),IF((I127=Index!P$2),VLOOKUP(J127,Index!B$3:S$228,15),IF((I127=Index!Q$2),VLOOKUP(J127,Index!B$3:S$228,16),IF((I127=Index!R$2),VLOOKUP(J127,Index!B$3:S$228,17),IF((I127=Index!S$2),VLOOKUP(J127,Index!B$3:S$228,18),IF((I127=""),CONCATENATE("Custom (",K127,")"),IF((I127="No index"),CONCATENATE("Custom (",Index!T119,")"),"")))))))))))))))))))</f>
        <v>Custom (CGGAGCCT-TCTCTCCG)</v>
      </c>
      <c r="M127" s="32" t="s">
        <v>5</v>
      </c>
      <c r="N127" s="10" t="s">
        <v>47</v>
      </c>
      <c r="O127" s="136">
        <f>IF(Table1[[#This Row],[VOLUME]]="","",Table1[[#This Row],[VOLUME]])</f>
        <v>50</v>
      </c>
      <c r="P127" s="110" t="str">
        <f>IF(Table1[[#This Row],[SNP&amp;SEQ SAMPLE ID]]="","",CONCATENATE('Sample information'!$B$16,"_PL1_org_",Table1[[#This Row],[DATE SAMPLE DELIVERY]]))</f>
        <v>TC2486_PL1_org_</v>
      </c>
      <c r="Q127" s="32" t="str">
        <f>IF(Table1[[#This Row],[SNP&amp;SEQ SAMPLE ID]]="","",IF('Sample information'!$B$21="","",'Sample information'!$B$21))</f>
        <v>danio rerio (zebrafish)</v>
      </c>
      <c r="R127" s="10"/>
      <c r="S127" s="32"/>
      <c r="T127" s="55"/>
      <c r="U127" s="25"/>
      <c r="W127" s="30"/>
      <c r="Y127" s="91"/>
      <c r="Z127" s="32"/>
      <c r="AA127" s="28"/>
      <c r="AB127" s="55"/>
      <c r="AC127" s="28" t="str">
        <f>IF(Table1[[#This Row],[DATE SAMPLE DELIVERY]]="","",(CONCATENATE(20,LEFT(Table1[[#This Row],[DATE SAMPLE DELIVERY]],2),"-",(MID(Table1[[#This Row],[DATE SAMPLE DELIVERY]],3,2)),"-",(RIGHT(Table1[[#This Row],[DATE SAMPLE DELIVERY]],2)))))</f>
        <v/>
      </c>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row>
    <row r="128" spans="1:54" s="4" customFormat="1" x14ac:dyDescent="0.2">
      <c r="A128" s="112" t="str">
        <f>IF(D128="","",CONCATENATE('Sample information'!B$16," #1"," ",Table1[[#This Row],[DATE SAMPLE DELIVERY]]))</f>
        <v xml:space="preserve">TC2486 #1 </v>
      </c>
      <c r="B128" s="112" t="str">
        <f>IF(Table1[[#This Row],[LIBRARY ID]]="","",CONCATENATE('Sample information'!B$16,"-",Table1[[#This Row],[LIBRARY ID]]))</f>
        <v>TC2486-TC2486-1118</v>
      </c>
      <c r="C128" s="228" t="s">
        <v>141</v>
      </c>
      <c r="D128" s="228" t="s">
        <v>1864</v>
      </c>
      <c r="E128" s="99" t="s">
        <v>27</v>
      </c>
      <c r="F128" s="113" t="s">
        <v>1711</v>
      </c>
      <c r="G128" s="113">
        <v>14.80654</v>
      </c>
      <c r="H128" s="113">
        <v>50</v>
      </c>
      <c r="I128" s="98"/>
      <c r="J128" s="228"/>
      <c r="K128" s="230" t="s">
        <v>2562</v>
      </c>
      <c r="L128" s="112" t="str">
        <f>IF((I128=Index!C$2),VLOOKUP(J128,Index!B$3:S$228,2),IF((I128=Index!D$2),VLOOKUP(J128,Index!B$3:S$228,3),IF((I128=Index!E$2),VLOOKUP(J128,Index!B$3:S$228,4),IF((I128=Index!F$2),VLOOKUP(J128,Index!B$3:S$228,5),IF((I128=Index!G$2),VLOOKUP(J128,Index!B$3:S$228,6),IF((I128=Index!H$2),VLOOKUP(J128,Index!B$3:S$228,7),IF((I128=Index!I$2),VLOOKUP(J128,Index!B$3:S$228,8),IF((I128=Index!J$2),VLOOKUP(J128,Index!B$3:S$228,9),IF((I128=Index!K$2),VLOOKUP(J128,Index!B$3:S$228,10),IF((I128=Index!L$2),VLOOKUP(J128,Index!B$3:S$228,11),IF((I128=Index!M$2),VLOOKUP(J128,Index!B$3:S$228,12),IF((I128=Index!N$2),VLOOKUP(J128,Index!B$3:S$228,13),IF((I128=Index!O$2),VLOOKUP(J128,Index!B$3:S$228,14),IF((I128=Index!P$2),VLOOKUP(J128,Index!B$3:S$228,15),IF((I128=Index!Q$2),VLOOKUP(J128,Index!B$3:S$228,16),IF((I128=Index!R$2),VLOOKUP(J128,Index!B$3:S$228,17),IF((I128=Index!S$2),VLOOKUP(J128,Index!B$3:S$228,18),IF((I128=""),CONCATENATE("Custom (",K128,")"),IF((I128="No index"),CONCATENATE("Custom (",Index!T120,")"),"")))))))))))))))))))</f>
        <v>Custom (CGGAGCCT-TCGACTAG)</v>
      </c>
      <c r="M128" s="32" t="s">
        <v>5</v>
      </c>
      <c r="N128" s="10" t="s">
        <v>48</v>
      </c>
      <c r="O128" s="136">
        <f>IF(Table1[[#This Row],[VOLUME]]="","",Table1[[#This Row],[VOLUME]])</f>
        <v>50</v>
      </c>
      <c r="P128" s="110" t="str">
        <f>IF(Table1[[#This Row],[SNP&amp;SEQ SAMPLE ID]]="","",CONCATENATE('Sample information'!$B$16,"_PL1_org_",Table1[[#This Row],[DATE SAMPLE DELIVERY]]))</f>
        <v>TC2486_PL1_org_</v>
      </c>
      <c r="Q128" s="32" t="str">
        <f>IF(Table1[[#This Row],[SNP&amp;SEQ SAMPLE ID]]="","",IF('Sample information'!$B$21="","",'Sample information'!$B$21))</f>
        <v>danio rerio (zebrafish)</v>
      </c>
      <c r="R128" s="10"/>
      <c r="S128" s="32"/>
      <c r="T128" s="55"/>
      <c r="U128" s="25"/>
      <c r="W128" s="30"/>
      <c r="Y128" s="91"/>
      <c r="Z128" s="32"/>
      <c r="AA128" s="28"/>
      <c r="AB128" s="55"/>
      <c r="AC128" s="28" t="str">
        <f>IF(Table1[[#This Row],[DATE SAMPLE DELIVERY]]="","",(CONCATENATE(20,LEFT(Table1[[#This Row],[DATE SAMPLE DELIVERY]],2),"-",(MID(Table1[[#This Row],[DATE SAMPLE DELIVERY]],3,2)),"-",(RIGHT(Table1[[#This Row],[DATE SAMPLE DELIVERY]],2)))))</f>
        <v/>
      </c>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row>
    <row r="129" spans="1:54" s="4" customFormat="1" x14ac:dyDescent="0.2">
      <c r="A129" s="112" t="str">
        <f>IF(D129="","",CONCATENATE('Sample information'!B$16," #1"," ",Table1[[#This Row],[DATE SAMPLE DELIVERY]]))</f>
        <v xml:space="preserve">TC2486 #1 </v>
      </c>
      <c r="B129" s="112" t="str">
        <f>IF(Table1[[#This Row],[LIBRARY ID]]="","",CONCATENATE('Sample information'!B$16,"-",Table1[[#This Row],[LIBRARY ID]]))</f>
        <v>TC2486-TC2486-1119</v>
      </c>
      <c r="C129" s="228" t="s">
        <v>141</v>
      </c>
      <c r="D129" s="228" t="s">
        <v>1865</v>
      </c>
      <c r="E129" s="99" t="s">
        <v>27</v>
      </c>
      <c r="F129" s="113" t="s">
        <v>1711</v>
      </c>
      <c r="G129" s="113">
        <v>14.80654</v>
      </c>
      <c r="H129" s="113">
        <v>50</v>
      </c>
      <c r="I129" s="98"/>
      <c r="J129" s="228"/>
      <c r="K129" s="230" t="s">
        <v>2563</v>
      </c>
      <c r="L129" s="112" t="str">
        <f>IF((I129=Index!C$2),VLOOKUP(J129,Index!B$3:S$228,2),IF((I129=Index!D$2),VLOOKUP(J129,Index!B$3:S$228,3),IF((I129=Index!E$2),VLOOKUP(J129,Index!B$3:S$228,4),IF((I129=Index!F$2),VLOOKUP(J129,Index!B$3:S$228,5),IF((I129=Index!G$2),VLOOKUP(J129,Index!B$3:S$228,6),IF((I129=Index!H$2),VLOOKUP(J129,Index!B$3:S$228,7),IF((I129=Index!I$2),VLOOKUP(J129,Index!B$3:S$228,8),IF((I129=Index!J$2),VLOOKUP(J129,Index!B$3:S$228,9),IF((I129=Index!K$2),VLOOKUP(J129,Index!B$3:S$228,10),IF((I129=Index!L$2),VLOOKUP(J129,Index!B$3:S$228,11),IF((I129=Index!M$2),VLOOKUP(J129,Index!B$3:S$228,12),IF((I129=Index!N$2),VLOOKUP(J129,Index!B$3:S$228,13),IF((I129=Index!O$2),VLOOKUP(J129,Index!B$3:S$228,14),IF((I129=Index!P$2),VLOOKUP(J129,Index!B$3:S$228,15),IF((I129=Index!Q$2),VLOOKUP(J129,Index!B$3:S$228,16),IF((I129=Index!R$2),VLOOKUP(J129,Index!B$3:S$228,17),IF((I129=Index!S$2),VLOOKUP(J129,Index!B$3:S$228,18),IF((I129=""),CONCATENATE("Custom (",K129,")"),IF((I129="No index"),CONCATENATE("Custom (",Index!T121,")"),"")))))))))))))))))))</f>
        <v>Custom (CGGAGCCT-TTCTAGCT)</v>
      </c>
      <c r="M129" s="32" t="s">
        <v>5</v>
      </c>
      <c r="N129" s="10" t="s">
        <v>49</v>
      </c>
      <c r="O129" s="136">
        <f>IF(Table1[[#This Row],[VOLUME]]="","",Table1[[#This Row],[VOLUME]])</f>
        <v>50</v>
      </c>
      <c r="P129" s="110" t="str">
        <f>IF(Table1[[#This Row],[SNP&amp;SEQ SAMPLE ID]]="","",CONCATENATE('Sample information'!$B$16,"_PL1_org_",Table1[[#This Row],[DATE SAMPLE DELIVERY]]))</f>
        <v>TC2486_PL1_org_</v>
      </c>
      <c r="Q129" s="32" t="str">
        <f>IF(Table1[[#This Row],[SNP&amp;SEQ SAMPLE ID]]="","",IF('Sample information'!$B$21="","",'Sample information'!$B$21))</f>
        <v>danio rerio (zebrafish)</v>
      </c>
      <c r="R129" s="10"/>
      <c r="S129" s="32"/>
      <c r="T129" s="55"/>
      <c r="U129" s="25"/>
      <c r="W129" s="30"/>
      <c r="Y129" s="91"/>
      <c r="Z129" s="32"/>
      <c r="AA129" s="28"/>
      <c r="AB129" s="55"/>
      <c r="AC129" s="28" t="str">
        <f>IF(Table1[[#This Row],[DATE SAMPLE DELIVERY]]="","",(CONCATENATE(20,LEFT(Table1[[#This Row],[DATE SAMPLE DELIVERY]],2),"-",(MID(Table1[[#This Row],[DATE SAMPLE DELIVERY]],3,2)),"-",(RIGHT(Table1[[#This Row],[DATE SAMPLE DELIVERY]],2)))))</f>
        <v/>
      </c>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row>
    <row r="130" spans="1:54" s="4" customFormat="1" x14ac:dyDescent="0.2">
      <c r="A130" s="112" t="str">
        <f>IF(D130="","",CONCATENATE('Sample information'!B$16," #1"," ",Table1[[#This Row],[DATE SAMPLE DELIVERY]]))</f>
        <v xml:space="preserve">TC2486 #1 </v>
      </c>
      <c r="B130" s="112" t="str">
        <f>IF(Table1[[#This Row],[LIBRARY ID]]="","",CONCATENATE('Sample information'!B$16,"-",Table1[[#This Row],[LIBRARY ID]]))</f>
        <v>TC2486-TC2486-1120</v>
      </c>
      <c r="C130" s="228" t="s">
        <v>141</v>
      </c>
      <c r="D130" s="228" t="s">
        <v>1866</v>
      </c>
      <c r="E130" s="99" t="s">
        <v>27</v>
      </c>
      <c r="F130" s="113" t="s">
        <v>1711</v>
      </c>
      <c r="G130" s="113">
        <v>14.80654</v>
      </c>
      <c r="H130" s="113">
        <v>50</v>
      </c>
      <c r="I130" s="98"/>
      <c r="J130" s="228"/>
      <c r="K130" s="230" t="s">
        <v>2564</v>
      </c>
      <c r="L130" s="112" t="str">
        <f>IF((I130=Index!C$2),VLOOKUP(J130,Index!B$3:S$228,2),IF((I130=Index!D$2),VLOOKUP(J130,Index!B$3:S$228,3),IF((I130=Index!E$2),VLOOKUP(J130,Index!B$3:S$228,4),IF((I130=Index!F$2),VLOOKUP(J130,Index!B$3:S$228,5),IF((I130=Index!G$2),VLOOKUP(J130,Index!B$3:S$228,6),IF((I130=Index!H$2),VLOOKUP(J130,Index!B$3:S$228,7),IF((I130=Index!I$2),VLOOKUP(J130,Index!B$3:S$228,8),IF((I130=Index!J$2),VLOOKUP(J130,Index!B$3:S$228,9),IF((I130=Index!K$2),VLOOKUP(J130,Index!B$3:S$228,10),IF((I130=Index!L$2),VLOOKUP(J130,Index!B$3:S$228,11),IF((I130=Index!M$2),VLOOKUP(J130,Index!B$3:S$228,12),IF((I130=Index!N$2),VLOOKUP(J130,Index!B$3:S$228,13),IF((I130=Index!O$2),VLOOKUP(J130,Index!B$3:S$228,14),IF((I130=Index!P$2),VLOOKUP(J130,Index!B$3:S$228,15),IF((I130=Index!Q$2),VLOOKUP(J130,Index!B$3:S$228,16),IF((I130=Index!R$2),VLOOKUP(J130,Index!B$3:S$228,17),IF((I130=Index!S$2),VLOOKUP(J130,Index!B$3:S$228,18),IF((I130=""),CONCATENATE("Custom (",K130,")"),IF((I130="No index"),CONCATENATE("Custom (",Index!T122,")"),"")))))))))))))))))))</f>
        <v>Custom (CGGAGCCT-CCTAGAGT)</v>
      </c>
      <c r="M130" s="32" t="s">
        <v>5</v>
      </c>
      <c r="N130" s="10" t="s">
        <v>50</v>
      </c>
      <c r="O130" s="136">
        <f>IF(Table1[[#This Row],[VOLUME]]="","",Table1[[#This Row],[VOLUME]])</f>
        <v>50</v>
      </c>
      <c r="P130" s="110" t="str">
        <f>IF(Table1[[#This Row],[SNP&amp;SEQ SAMPLE ID]]="","",CONCATENATE('Sample information'!$B$16,"_PL1_org_",Table1[[#This Row],[DATE SAMPLE DELIVERY]]))</f>
        <v>TC2486_PL1_org_</v>
      </c>
      <c r="Q130" s="32" t="str">
        <f>IF(Table1[[#This Row],[SNP&amp;SEQ SAMPLE ID]]="","",IF('Sample information'!$B$21="","",'Sample information'!$B$21))</f>
        <v>danio rerio (zebrafish)</v>
      </c>
      <c r="R130" s="10"/>
      <c r="S130" s="32"/>
      <c r="T130" s="55"/>
      <c r="U130" s="25"/>
      <c r="W130" s="30"/>
      <c r="Y130" s="91"/>
      <c r="Z130" s="32"/>
      <c r="AA130" s="28"/>
      <c r="AB130" s="55"/>
      <c r="AC130" s="28" t="str">
        <f>IF(Table1[[#This Row],[DATE SAMPLE DELIVERY]]="","",(CONCATENATE(20,LEFT(Table1[[#This Row],[DATE SAMPLE DELIVERY]],2),"-",(MID(Table1[[#This Row],[DATE SAMPLE DELIVERY]],3,2)),"-",(RIGHT(Table1[[#This Row],[DATE SAMPLE DELIVERY]],2)))))</f>
        <v/>
      </c>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row>
    <row r="131" spans="1:54" s="4" customFormat="1" x14ac:dyDescent="0.2">
      <c r="A131" s="112" t="str">
        <f>IF(D131="","",CONCATENATE('Sample information'!B$16," #1"," ",Table1[[#This Row],[DATE SAMPLE DELIVERY]]))</f>
        <v xml:space="preserve">TC2486 #1 </v>
      </c>
      <c r="B131" s="112" t="str">
        <f>IF(Table1[[#This Row],[LIBRARY ID]]="","",CONCATENATE('Sample information'!B$16,"-",Table1[[#This Row],[LIBRARY ID]]))</f>
        <v>TC2486-TC2486-1121</v>
      </c>
      <c r="C131" s="228" t="s">
        <v>141</v>
      </c>
      <c r="D131" s="228" t="s">
        <v>1867</v>
      </c>
      <c r="E131" s="99" t="s">
        <v>27</v>
      </c>
      <c r="F131" s="113" t="s">
        <v>1711</v>
      </c>
      <c r="G131" s="113">
        <v>14.80654</v>
      </c>
      <c r="H131" s="113">
        <v>50</v>
      </c>
      <c r="I131" s="98"/>
      <c r="J131" s="228"/>
      <c r="K131" s="230" t="s">
        <v>2565</v>
      </c>
      <c r="L131" s="112" t="str">
        <f>IF((I131=Index!C$2),VLOOKUP(J131,Index!B$3:S$228,2),IF((I131=Index!D$2),VLOOKUP(J131,Index!B$3:S$228,3),IF((I131=Index!E$2),VLOOKUP(J131,Index!B$3:S$228,4),IF((I131=Index!F$2),VLOOKUP(J131,Index!B$3:S$228,5),IF((I131=Index!G$2),VLOOKUP(J131,Index!B$3:S$228,6),IF((I131=Index!H$2),VLOOKUP(J131,Index!B$3:S$228,7),IF((I131=Index!I$2),VLOOKUP(J131,Index!B$3:S$228,8),IF((I131=Index!J$2),VLOOKUP(J131,Index!B$3:S$228,9),IF((I131=Index!K$2),VLOOKUP(J131,Index!B$3:S$228,10),IF((I131=Index!L$2),VLOOKUP(J131,Index!B$3:S$228,11),IF((I131=Index!M$2),VLOOKUP(J131,Index!B$3:S$228,12),IF((I131=Index!N$2),VLOOKUP(J131,Index!B$3:S$228,13),IF((I131=Index!O$2),VLOOKUP(J131,Index!B$3:S$228,14),IF((I131=Index!P$2),VLOOKUP(J131,Index!B$3:S$228,15),IF((I131=Index!Q$2),VLOOKUP(J131,Index!B$3:S$228,16),IF((I131=Index!R$2),VLOOKUP(J131,Index!B$3:S$228,17),IF((I131=Index!S$2),VLOOKUP(J131,Index!B$3:S$228,18),IF((I131=""),CONCATENATE("Custom (",K131,")"),IF((I131="No index"),CONCATENATE("Custom (",Index!T123,")"),"")))))))))))))))))))</f>
        <v>Custom (CGGAGCCT-CTATTAAG)</v>
      </c>
      <c r="M131" s="32" t="s">
        <v>5</v>
      </c>
      <c r="N131" s="10" t="s">
        <v>51</v>
      </c>
      <c r="O131" s="136">
        <f>IF(Table1[[#This Row],[VOLUME]]="","",Table1[[#This Row],[VOLUME]])</f>
        <v>50</v>
      </c>
      <c r="P131" s="110" t="str">
        <f>IF(Table1[[#This Row],[SNP&amp;SEQ SAMPLE ID]]="","",CONCATENATE('Sample information'!$B$16,"_PL1_org_",Table1[[#This Row],[DATE SAMPLE DELIVERY]]))</f>
        <v>TC2486_PL1_org_</v>
      </c>
      <c r="Q131" s="32" t="str">
        <f>IF(Table1[[#This Row],[SNP&amp;SEQ SAMPLE ID]]="","",IF('Sample information'!$B$21="","",'Sample information'!$B$21))</f>
        <v>danio rerio (zebrafish)</v>
      </c>
      <c r="R131" s="10"/>
      <c r="S131" s="32"/>
      <c r="T131" s="55"/>
      <c r="U131" s="25"/>
      <c r="W131" s="30"/>
      <c r="Y131" s="91"/>
      <c r="Z131" s="32"/>
      <c r="AA131" s="28"/>
      <c r="AB131" s="55"/>
      <c r="AC131" s="28" t="str">
        <f>IF(Table1[[#This Row],[DATE SAMPLE DELIVERY]]="","",(CONCATENATE(20,LEFT(Table1[[#This Row],[DATE SAMPLE DELIVERY]],2),"-",(MID(Table1[[#This Row],[DATE SAMPLE DELIVERY]],3,2)),"-",(RIGHT(Table1[[#This Row],[DATE SAMPLE DELIVERY]],2)))))</f>
        <v/>
      </c>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row>
    <row r="132" spans="1:54" s="4" customFormat="1" x14ac:dyDescent="0.2">
      <c r="A132" s="112" t="str">
        <f>IF(D132="","",CONCATENATE('Sample information'!B$16," #1"," ",Table1[[#This Row],[DATE SAMPLE DELIVERY]]))</f>
        <v xml:space="preserve">TC2486 #1 </v>
      </c>
      <c r="B132" s="112" t="str">
        <f>IF(Table1[[#This Row],[LIBRARY ID]]="","",CONCATENATE('Sample information'!B$16,"-",Table1[[#This Row],[LIBRARY ID]]))</f>
        <v>TC2486-TC2486-1122</v>
      </c>
      <c r="C132" s="228" t="s">
        <v>141</v>
      </c>
      <c r="D132" s="228" t="s">
        <v>1868</v>
      </c>
      <c r="E132" s="99" t="s">
        <v>27</v>
      </c>
      <c r="F132" s="113" t="s">
        <v>1711</v>
      </c>
      <c r="G132" s="113">
        <v>14.80654</v>
      </c>
      <c r="H132" s="113">
        <v>50</v>
      </c>
      <c r="I132" s="98"/>
      <c r="J132" s="228"/>
      <c r="K132" s="230" t="s">
        <v>2566</v>
      </c>
      <c r="L132" s="112" t="str">
        <f>IF((I132=Index!C$2),VLOOKUP(J132,Index!B$3:S$228,2),IF((I132=Index!D$2),VLOOKUP(J132,Index!B$3:S$228,3),IF((I132=Index!E$2),VLOOKUP(J132,Index!B$3:S$228,4),IF((I132=Index!F$2),VLOOKUP(J132,Index!B$3:S$228,5),IF((I132=Index!G$2),VLOOKUP(J132,Index!B$3:S$228,6),IF((I132=Index!H$2),VLOOKUP(J132,Index!B$3:S$228,7),IF((I132=Index!I$2),VLOOKUP(J132,Index!B$3:S$228,8),IF((I132=Index!J$2),VLOOKUP(J132,Index!B$3:S$228,9),IF((I132=Index!K$2),VLOOKUP(J132,Index!B$3:S$228,10),IF((I132=Index!L$2),VLOOKUP(J132,Index!B$3:S$228,11),IF((I132=Index!M$2),VLOOKUP(J132,Index!B$3:S$228,12),IF((I132=Index!N$2),VLOOKUP(J132,Index!B$3:S$228,13),IF((I132=Index!O$2),VLOOKUP(J132,Index!B$3:S$228,14),IF((I132=Index!P$2),VLOOKUP(J132,Index!B$3:S$228,15),IF((I132=Index!Q$2),VLOOKUP(J132,Index!B$3:S$228,16),IF((I132=Index!R$2),VLOOKUP(J132,Index!B$3:S$228,17),IF((I132=Index!S$2),VLOOKUP(J132,Index!B$3:S$228,18),IF((I132=""),CONCATENATE("Custom (",K132,")"),IF((I132="No index"),CONCATENATE("Custom (",Index!T124,")"),"")))))))))))))))))))</f>
        <v>Custom (CGGAGCCT-AAGGCTAT)</v>
      </c>
      <c r="M132" s="32" t="s">
        <v>5</v>
      </c>
      <c r="N132" s="10" t="s">
        <v>52</v>
      </c>
      <c r="O132" s="136">
        <f>IF(Table1[[#This Row],[VOLUME]]="","",Table1[[#This Row],[VOLUME]])</f>
        <v>50</v>
      </c>
      <c r="P132" s="110" t="str">
        <f>IF(Table1[[#This Row],[SNP&amp;SEQ SAMPLE ID]]="","",CONCATENATE('Sample information'!$B$16,"_PL1_org_",Table1[[#This Row],[DATE SAMPLE DELIVERY]]))</f>
        <v>TC2486_PL1_org_</v>
      </c>
      <c r="Q132" s="32" t="str">
        <f>IF(Table1[[#This Row],[SNP&amp;SEQ SAMPLE ID]]="","",IF('Sample information'!$B$21="","",'Sample information'!$B$21))</f>
        <v>danio rerio (zebrafish)</v>
      </c>
      <c r="R132" s="10"/>
      <c r="S132" s="32"/>
      <c r="T132" s="55"/>
      <c r="U132" s="25"/>
      <c r="W132" s="30"/>
      <c r="Y132" s="91"/>
      <c r="Z132" s="32"/>
      <c r="AA132" s="28"/>
      <c r="AB132" s="55"/>
      <c r="AC132" s="28" t="str">
        <f>IF(Table1[[#This Row],[DATE SAMPLE DELIVERY]]="","",(CONCATENATE(20,LEFT(Table1[[#This Row],[DATE SAMPLE DELIVERY]],2),"-",(MID(Table1[[#This Row],[DATE SAMPLE DELIVERY]],3,2)),"-",(RIGHT(Table1[[#This Row],[DATE SAMPLE DELIVERY]],2)))))</f>
        <v/>
      </c>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row>
    <row r="133" spans="1:54" s="4" customFormat="1" x14ac:dyDescent="0.2">
      <c r="A133" s="112" t="str">
        <f>IF(D133="","",CONCATENATE('Sample information'!B$16," #1"," ",Table1[[#This Row],[DATE SAMPLE DELIVERY]]))</f>
        <v xml:space="preserve">TC2486 #1 </v>
      </c>
      <c r="B133" s="112" t="str">
        <f>IF(Table1[[#This Row],[LIBRARY ID]]="","",CONCATENATE('Sample information'!B$16,"-",Table1[[#This Row],[LIBRARY ID]]))</f>
        <v>TC2486-TC2486-1123</v>
      </c>
      <c r="C133" s="228" t="s">
        <v>141</v>
      </c>
      <c r="D133" s="228" t="s">
        <v>1869</v>
      </c>
      <c r="E133" s="99" t="s">
        <v>27</v>
      </c>
      <c r="F133" s="113" t="s">
        <v>1711</v>
      </c>
      <c r="G133" s="113">
        <v>14.80654</v>
      </c>
      <c r="H133" s="113">
        <v>50</v>
      </c>
      <c r="I133" s="98"/>
      <c r="J133" s="228"/>
      <c r="K133" s="230" t="s">
        <v>2567</v>
      </c>
      <c r="L133" s="112" t="str">
        <f>IF((I133=Index!C$2),VLOOKUP(J133,Index!B$3:S$228,2),IF((I133=Index!D$2),VLOOKUP(J133,Index!B$3:S$228,3),IF((I133=Index!E$2),VLOOKUP(J133,Index!B$3:S$228,4),IF((I133=Index!F$2),VLOOKUP(J133,Index!B$3:S$228,5),IF((I133=Index!G$2),VLOOKUP(J133,Index!B$3:S$228,6),IF((I133=Index!H$2),VLOOKUP(J133,Index!B$3:S$228,7),IF((I133=Index!I$2),VLOOKUP(J133,Index!B$3:S$228,8),IF((I133=Index!J$2),VLOOKUP(J133,Index!B$3:S$228,9),IF((I133=Index!K$2),VLOOKUP(J133,Index!B$3:S$228,10),IF((I133=Index!L$2),VLOOKUP(J133,Index!B$3:S$228,11),IF((I133=Index!M$2),VLOOKUP(J133,Index!B$3:S$228,12),IF((I133=Index!N$2),VLOOKUP(J133,Index!B$3:S$228,13),IF((I133=Index!O$2),VLOOKUP(J133,Index!B$3:S$228,14),IF((I133=Index!P$2),VLOOKUP(J133,Index!B$3:S$228,15),IF((I133=Index!Q$2),VLOOKUP(J133,Index!B$3:S$228,16),IF((I133=Index!R$2),VLOOKUP(J133,Index!B$3:S$228,17),IF((I133=Index!S$2),VLOOKUP(J133,Index!B$3:S$228,18),IF((I133=""),CONCATENATE("Custom (",K133,")"),IF((I133="No index"),CONCATENATE("Custom (",Index!T125,")"),"")))))))))))))))))))</f>
        <v>Custom (CGGAGCCT-GAGCCTTA)</v>
      </c>
      <c r="M133" s="32" t="s">
        <v>5</v>
      </c>
      <c r="N133" s="10" t="s">
        <v>53</v>
      </c>
      <c r="O133" s="136">
        <f>IF(Table1[[#This Row],[VOLUME]]="","",Table1[[#This Row],[VOLUME]])</f>
        <v>50</v>
      </c>
      <c r="P133" s="110" t="str">
        <f>IF(Table1[[#This Row],[SNP&amp;SEQ SAMPLE ID]]="","",CONCATENATE('Sample information'!$B$16,"_PL1_org_",Table1[[#This Row],[DATE SAMPLE DELIVERY]]))</f>
        <v>TC2486_PL1_org_</v>
      </c>
      <c r="Q133" s="32" t="str">
        <f>IF(Table1[[#This Row],[SNP&amp;SEQ SAMPLE ID]]="","",IF('Sample information'!$B$21="","",'Sample information'!$B$21))</f>
        <v>danio rerio (zebrafish)</v>
      </c>
      <c r="R133" s="10"/>
      <c r="S133" s="32"/>
      <c r="T133" s="55"/>
      <c r="U133" s="25"/>
      <c r="W133" s="30"/>
      <c r="Y133" s="91"/>
      <c r="Z133" s="32"/>
      <c r="AA133" s="28"/>
      <c r="AB133" s="55"/>
      <c r="AC133" s="28" t="str">
        <f>IF(Table1[[#This Row],[DATE SAMPLE DELIVERY]]="","",(CONCATENATE(20,LEFT(Table1[[#This Row],[DATE SAMPLE DELIVERY]],2),"-",(MID(Table1[[#This Row],[DATE SAMPLE DELIVERY]],3,2)),"-",(RIGHT(Table1[[#This Row],[DATE SAMPLE DELIVERY]],2)))))</f>
        <v/>
      </c>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row>
    <row r="134" spans="1:54" s="4" customFormat="1" x14ac:dyDescent="0.2">
      <c r="A134" s="112" t="str">
        <f>IF(D134="","",CONCATENATE('Sample information'!B$16," #1"," ",Table1[[#This Row],[DATE SAMPLE DELIVERY]]))</f>
        <v xml:space="preserve">TC2486 #1 </v>
      </c>
      <c r="B134" s="112" t="str">
        <f>IF(Table1[[#This Row],[LIBRARY ID]]="","",CONCATENATE('Sample information'!B$16,"-",Table1[[#This Row],[LIBRARY ID]]))</f>
        <v>TC2486-TC2486-1124</v>
      </c>
      <c r="C134" s="228" t="s">
        <v>141</v>
      </c>
      <c r="D134" s="228" t="s">
        <v>1870</v>
      </c>
      <c r="E134" s="99" t="s">
        <v>27</v>
      </c>
      <c r="F134" s="113" t="s">
        <v>1711</v>
      </c>
      <c r="G134" s="113">
        <v>14.80654</v>
      </c>
      <c r="H134" s="113">
        <v>50</v>
      </c>
      <c r="I134" s="98"/>
      <c r="J134" s="228"/>
      <c r="K134" s="230" t="s">
        <v>2568</v>
      </c>
      <c r="L134" s="112" t="str">
        <f>IF((I134=Index!C$2),VLOOKUP(J134,Index!B$3:S$228,2),IF((I134=Index!D$2),VLOOKUP(J134,Index!B$3:S$228,3),IF((I134=Index!E$2),VLOOKUP(J134,Index!B$3:S$228,4),IF((I134=Index!F$2),VLOOKUP(J134,Index!B$3:S$228,5),IF((I134=Index!G$2),VLOOKUP(J134,Index!B$3:S$228,6),IF((I134=Index!H$2),VLOOKUP(J134,Index!B$3:S$228,7),IF((I134=Index!I$2),VLOOKUP(J134,Index!B$3:S$228,8),IF((I134=Index!J$2),VLOOKUP(J134,Index!B$3:S$228,9),IF((I134=Index!K$2),VLOOKUP(J134,Index!B$3:S$228,10),IF((I134=Index!L$2),VLOOKUP(J134,Index!B$3:S$228,11),IF((I134=Index!M$2),VLOOKUP(J134,Index!B$3:S$228,12),IF((I134=Index!N$2),VLOOKUP(J134,Index!B$3:S$228,13),IF((I134=Index!O$2),VLOOKUP(J134,Index!B$3:S$228,14),IF((I134=Index!P$2),VLOOKUP(J134,Index!B$3:S$228,15),IF((I134=Index!Q$2),VLOOKUP(J134,Index!B$3:S$228,16),IF((I134=Index!R$2),VLOOKUP(J134,Index!B$3:S$228,17),IF((I134=Index!S$2),VLOOKUP(J134,Index!B$3:S$228,18),IF((I134=""),CONCATENATE("Custom (",K134,")"),IF((I134="No index"),CONCATENATE("Custom (",Index!T126,")"),"")))))))))))))))))))</f>
        <v>Custom (CGGAGCCT-TTATGCGA)</v>
      </c>
      <c r="M134" s="32" t="s">
        <v>5</v>
      </c>
      <c r="N134" s="10" t="s">
        <v>54</v>
      </c>
      <c r="O134" s="136">
        <f>IF(Table1[[#This Row],[VOLUME]]="","",Table1[[#This Row],[VOLUME]])</f>
        <v>50</v>
      </c>
      <c r="P134" s="110" t="str">
        <f>IF(Table1[[#This Row],[SNP&amp;SEQ SAMPLE ID]]="","",CONCATENATE('Sample information'!$B$16,"_PL1_org_",Table1[[#This Row],[DATE SAMPLE DELIVERY]]))</f>
        <v>TC2486_PL1_org_</v>
      </c>
      <c r="Q134" s="32" t="str">
        <f>IF(Table1[[#This Row],[SNP&amp;SEQ SAMPLE ID]]="","",IF('Sample information'!$B$21="","",'Sample information'!$B$21))</f>
        <v>danio rerio (zebrafish)</v>
      </c>
      <c r="R134" s="10"/>
      <c r="S134" s="32"/>
      <c r="T134" s="55"/>
      <c r="U134" s="25"/>
      <c r="W134" s="30"/>
      <c r="Y134" s="91"/>
      <c r="Z134" s="32"/>
      <c r="AA134" s="28"/>
      <c r="AB134" s="55"/>
      <c r="AC134" s="28" t="str">
        <f>IF(Table1[[#This Row],[DATE SAMPLE DELIVERY]]="","",(CONCATENATE(20,LEFT(Table1[[#This Row],[DATE SAMPLE DELIVERY]],2),"-",(MID(Table1[[#This Row],[DATE SAMPLE DELIVERY]],3,2)),"-",(RIGHT(Table1[[#This Row],[DATE SAMPLE DELIVERY]],2)))))</f>
        <v/>
      </c>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row>
    <row r="135" spans="1:54" s="4" customFormat="1" x14ac:dyDescent="0.2">
      <c r="A135" s="112" t="str">
        <f>IF(D135="","",CONCATENATE('Sample information'!B$16," #1"," ",Table1[[#This Row],[DATE SAMPLE DELIVERY]]))</f>
        <v xml:space="preserve">TC2486 #1 </v>
      </c>
      <c r="B135" s="112" t="str">
        <f>IF(Table1[[#This Row],[LIBRARY ID]]="","",CONCATENATE('Sample information'!B$16,"-",Table1[[#This Row],[LIBRARY ID]]))</f>
        <v>TC2486-TC2486-1125</v>
      </c>
      <c r="C135" s="228" t="s">
        <v>141</v>
      </c>
      <c r="D135" s="228" t="s">
        <v>1871</v>
      </c>
      <c r="E135" s="99" t="s">
        <v>27</v>
      </c>
      <c r="F135" s="113" t="s">
        <v>1711</v>
      </c>
      <c r="G135" s="113">
        <v>14.80654</v>
      </c>
      <c r="H135" s="113">
        <v>50</v>
      </c>
      <c r="I135" s="98"/>
      <c r="J135" s="228"/>
      <c r="K135" s="230" t="s">
        <v>2569</v>
      </c>
      <c r="L135" s="112" t="str">
        <f>IF((I135=Index!C$2),VLOOKUP(J135,Index!B$3:S$228,2),IF((I135=Index!D$2),VLOOKUP(J135,Index!B$3:S$228,3),IF((I135=Index!E$2),VLOOKUP(J135,Index!B$3:S$228,4),IF((I135=Index!F$2),VLOOKUP(J135,Index!B$3:S$228,5),IF((I135=Index!G$2),VLOOKUP(J135,Index!B$3:S$228,6),IF((I135=Index!H$2),VLOOKUP(J135,Index!B$3:S$228,7),IF((I135=Index!I$2),VLOOKUP(J135,Index!B$3:S$228,8),IF((I135=Index!J$2),VLOOKUP(J135,Index!B$3:S$228,9),IF((I135=Index!K$2),VLOOKUP(J135,Index!B$3:S$228,10),IF((I135=Index!L$2),VLOOKUP(J135,Index!B$3:S$228,11),IF((I135=Index!M$2),VLOOKUP(J135,Index!B$3:S$228,12),IF((I135=Index!N$2),VLOOKUP(J135,Index!B$3:S$228,13),IF((I135=Index!O$2),VLOOKUP(J135,Index!B$3:S$228,14),IF((I135=Index!P$2),VLOOKUP(J135,Index!B$3:S$228,15),IF((I135=Index!Q$2),VLOOKUP(J135,Index!B$3:S$228,16),IF((I135=Index!R$2),VLOOKUP(J135,Index!B$3:S$228,17),IF((I135=Index!S$2),VLOOKUP(J135,Index!B$3:S$228,18),IF((I135=""),CONCATENATE("Custom (",K135,")"),IF((I135="No index"),CONCATENATE("Custom (",Index!T127,")"),"")))))))))))))))))))</f>
        <v>Custom (TACGCTGC-CGTCTAAT)</v>
      </c>
      <c r="M135" s="32" t="s">
        <v>5</v>
      </c>
      <c r="N135" s="10" t="s">
        <v>55</v>
      </c>
      <c r="O135" s="136">
        <f>IF(Table1[[#This Row],[VOLUME]]="","",Table1[[#This Row],[VOLUME]])</f>
        <v>50</v>
      </c>
      <c r="P135" s="110" t="str">
        <f>IF(Table1[[#This Row],[SNP&amp;SEQ SAMPLE ID]]="","",CONCATENATE('Sample information'!$B$16,"_PL1_org_",Table1[[#This Row],[DATE SAMPLE DELIVERY]]))</f>
        <v>TC2486_PL1_org_</v>
      </c>
      <c r="Q135" s="32" t="str">
        <f>IF(Table1[[#This Row],[SNP&amp;SEQ SAMPLE ID]]="","",IF('Sample information'!$B$21="","",'Sample information'!$B$21))</f>
        <v>danio rerio (zebrafish)</v>
      </c>
      <c r="R135" s="10"/>
      <c r="S135" s="32"/>
      <c r="T135" s="55"/>
      <c r="U135" s="25"/>
      <c r="W135" s="30"/>
      <c r="Y135" s="91"/>
      <c r="Z135" s="32"/>
      <c r="AA135" s="28"/>
      <c r="AB135" s="55"/>
      <c r="AC135" s="28" t="str">
        <f>IF(Table1[[#This Row],[DATE SAMPLE DELIVERY]]="","",(CONCATENATE(20,LEFT(Table1[[#This Row],[DATE SAMPLE DELIVERY]],2),"-",(MID(Table1[[#This Row],[DATE SAMPLE DELIVERY]],3,2)),"-",(RIGHT(Table1[[#This Row],[DATE SAMPLE DELIVERY]],2)))))</f>
        <v/>
      </c>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row>
    <row r="136" spans="1:54" s="4" customFormat="1" x14ac:dyDescent="0.2">
      <c r="A136" s="112" t="str">
        <f>IF(D136="","",CONCATENATE('Sample information'!B$16," #1"," ",Table1[[#This Row],[DATE SAMPLE DELIVERY]]))</f>
        <v xml:space="preserve">TC2486 #1 </v>
      </c>
      <c r="B136" s="112" t="str">
        <f>IF(Table1[[#This Row],[LIBRARY ID]]="","",CONCATENATE('Sample information'!B$16,"-",Table1[[#This Row],[LIBRARY ID]]))</f>
        <v>TC2486-TC2486-1126</v>
      </c>
      <c r="C136" s="228" t="s">
        <v>141</v>
      </c>
      <c r="D136" s="228" t="s">
        <v>1872</v>
      </c>
      <c r="E136" s="99" t="s">
        <v>27</v>
      </c>
      <c r="F136" s="113" t="s">
        <v>1711</v>
      </c>
      <c r="G136" s="113">
        <v>14.80654</v>
      </c>
      <c r="H136" s="113">
        <v>50</v>
      </c>
      <c r="I136" s="98"/>
      <c r="J136" s="228"/>
      <c r="K136" s="230" t="s">
        <v>2570</v>
      </c>
      <c r="L136" s="112" t="str">
        <f>IF((I136=Index!C$2),VLOOKUP(J136,Index!B$3:S$228,2),IF((I136=Index!D$2),VLOOKUP(J136,Index!B$3:S$228,3),IF((I136=Index!E$2),VLOOKUP(J136,Index!B$3:S$228,4),IF((I136=Index!F$2),VLOOKUP(J136,Index!B$3:S$228,5),IF((I136=Index!G$2),VLOOKUP(J136,Index!B$3:S$228,6),IF((I136=Index!H$2),VLOOKUP(J136,Index!B$3:S$228,7),IF((I136=Index!I$2),VLOOKUP(J136,Index!B$3:S$228,8),IF((I136=Index!J$2),VLOOKUP(J136,Index!B$3:S$228,9),IF((I136=Index!K$2),VLOOKUP(J136,Index!B$3:S$228,10),IF((I136=Index!L$2),VLOOKUP(J136,Index!B$3:S$228,11),IF((I136=Index!M$2),VLOOKUP(J136,Index!B$3:S$228,12),IF((I136=Index!N$2),VLOOKUP(J136,Index!B$3:S$228,13),IF((I136=Index!O$2),VLOOKUP(J136,Index!B$3:S$228,14),IF((I136=Index!P$2),VLOOKUP(J136,Index!B$3:S$228,15),IF((I136=Index!Q$2),VLOOKUP(J136,Index!B$3:S$228,16),IF((I136=Index!R$2),VLOOKUP(J136,Index!B$3:S$228,17),IF((I136=Index!S$2),VLOOKUP(J136,Index!B$3:S$228,18),IF((I136=""),CONCATENATE("Custom (",K136,")"),IF((I136="No index"),CONCATENATE("Custom (",Index!T128,")"),"")))))))))))))))))))</f>
        <v>Custom (TACGCTGC-TCTCTCCG)</v>
      </c>
      <c r="M136" s="32" t="s">
        <v>5</v>
      </c>
      <c r="N136" s="10" t="s">
        <v>56</v>
      </c>
      <c r="O136" s="136">
        <f>IF(Table1[[#This Row],[VOLUME]]="","",Table1[[#This Row],[VOLUME]])</f>
        <v>50</v>
      </c>
      <c r="P136" s="110" t="str">
        <f>IF(Table1[[#This Row],[SNP&amp;SEQ SAMPLE ID]]="","",CONCATENATE('Sample information'!$B$16,"_PL1_org_",Table1[[#This Row],[DATE SAMPLE DELIVERY]]))</f>
        <v>TC2486_PL1_org_</v>
      </c>
      <c r="Q136" s="32" t="str">
        <f>IF(Table1[[#This Row],[SNP&amp;SEQ SAMPLE ID]]="","",IF('Sample information'!$B$21="","",'Sample information'!$B$21))</f>
        <v>danio rerio (zebrafish)</v>
      </c>
      <c r="R136" s="10"/>
      <c r="S136" s="32"/>
      <c r="T136" s="55"/>
      <c r="U136" s="25"/>
      <c r="W136" s="30"/>
      <c r="Y136" s="91"/>
      <c r="Z136" s="32"/>
      <c r="AA136" s="28"/>
      <c r="AB136" s="55"/>
      <c r="AC136" s="28" t="str">
        <f>IF(Table1[[#This Row],[DATE SAMPLE DELIVERY]]="","",(CONCATENATE(20,LEFT(Table1[[#This Row],[DATE SAMPLE DELIVERY]],2),"-",(MID(Table1[[#This Row],[DATE SAMPLE DELIVERY]],3,2)),"-",(RIGHT(Table1[[#This Row],[DATE SAMPLE DELIVERY]],2)))))</f>
        <v/>
      </c>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row>
    <row r="137" spans="1:54" s="4" customFormat="1" x14ac:dyDescent="0.2">
      <c r="A137" s="112" t="str">
        <f>IF(D137="","",CONCATENATE('Sample information'!B$16," #1"," ",Table1[[#This Row],[DATE SAMPLE DELIVERY]]))</f>
        <v xml:space="preserve">TC2486 #1 </v>
      </c>
      <c r="B137" s="112" t="str">
        <f>IF(Table1[[#This Row],[LIBRARY ID]]="","",CONCATENATE('Sample information'!B$16,"-",Table1[[#This Row],[LIBRARY ID]]))</f>
        <v>TC2486-TC2486-1127</v>
      </c>
      <c r="C137" s="228" t="s">
        <v>141</v>
      </c>
      <c r="D137" s="228" t="s">
        <v>1873</v>
      </c>
      <c r="E137" s="99" t="s">
        <v>27</v>
      </c>
      <c r="F137" s="113" t="s">
        <v>1711</v>
      </c>
      <c r="G137" s="113">
        <v>14.80654</v>
      </c>
      <c r="H137" s="113">
        <v>50</v>
      </c>
      <c r="I137" s="98"/>
      <c r="J137" s="228"/>
      <c r="K137" s="230" t="s">
        <v>2571</v>
      </c>
      <c r="L137" s="112" t="str">
        <f>IF((I137=Index!C$2),VLOOKUP(J137,Index!B$3:S$228,2),IF((I137=Index!D$2),VLOOKUP(J137,Index!B$3:S$228,3),IF((I137=Index!E$2),VLOOKUP(J137,Index!B$3:S$228,4),IF((I137=Index!F$2),VLOOKUP(J137,Index!B$3:S$228,5),IF((I137=Index!G$2),VLOOKUP(J137,Index!B$3:S$228,6),IF((I137=Index!H$2),VLOOKUP(J137,Index!B$3:S$228,7),IF((I137=Index!I$2),VLOOKUP(J137,Index!B$3:S$228,8),IF((I137=Index!J$2),VLOOKUP(J137,Index!B$3:S$228,9),IF((I137=Index!K$2),VLOOKUP(J137,Index!B$3:S$228,10),IF((I137=Index!L$2),VLOOKUP(J137,Index!B$3:S$228,11),IF((I137=Index!M$2),VLOOKUP(J137,Index!B$3:S$228,12),IF((I137=Index!N$2),VLOOKUP(J137,Index!B$3:S$228,13),IF((I137=Index!O$2),VLOOKUP(J137,Index!B$3:S$228,14),IF((I137=Index!P$2),VLOOKUP(J137,Index!B$3:S$228,15),IF((I137=Index!Q$2),VLOOKUP(J137,Index!B$3:S$228,16),IF((I137=Index!R$2),VLOOKUP(J137,Index!B$3:S$228,17),IF((I137=Index!S$2),VLOOKUP(J137,Index!B$3:S$228,18),IF((I137=""),CONCATENATE("Custom (",K137,")"),IF((I137="No index"),CONCATENATE("Custom (",Index!T129,")"),"")))))))))))))))))))</f>
        <v>Custom (TACGCTGC-TCGACTAG)</v>
      </c>
      <c r="M137" s="32" t="s">
        <v>5</v>
      </c>
      <c r="N137" s="10" t="s">
        <v>57</v>
      </c>
      <c r="O137" s="136">
        <f>IF(Table1[[#This Row],[VOLUME]]="","",Table1[[#This Row],[VOLUME]])</f>
        <v>50</v>
      </c>
      <c r="P137" s="110" t="str">
        <f>IF(Table1[[#This Row],[SNP&amp;SEQ SAMPLE ID]]="","",CONCATENATE('Sample information'!$B$16,"_PL1_org_",Table1[[#This Row],[DATE SAMPLE DELIVERY]]))</f>
        <v>TC2486_PL1_org_</v>
      </c>
      <c r="Q137" s="32" t="str">
        <f>IF(Table1[[#This Row],[SNP&amp;SEQ SAMPLE ID]]="","",IF('Sample information'!$B$21="","",'Sample information'!$B$21))</f>
        <v>danio rerio (zebrafish)</v>
      </c>
      <c r="R137" s="10"/>
      <c r="S137" s="32"/>
      <c r="T137" s="55"/>
      <c r="U137" s="25"/>
      <c r="W137" s="30"/>
      <c r="Y137" s="91"/>
      <c r="Z137" s="32"/>
      <c r="AA137" s="28"/>
      <c r="AB137" s="55"/>
      <c r="AC137" s="28" t="str">
        <f>IF(Table1[[#This Row],[DATE SAMPLE DELIVERY]]="","",(CONCATENATE(20,LEFT(Table1[[#This Row],[DATE SAMPLE DELIVERY]],2),"-",(MID(Table1[[#This Row],[DATE SAMPLE DELIVERY]],3,2)),"-",(RIGHT(Table1[[#This Row],[DATE SAMPLE DELIVERY]],2)))))</f>
        <v/>
      </c>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row>
    <row r="138" spans="1:54" s="4" customFormat="1" x14ac:dyDescent="0.2">
      <c r="A138" s="112" t="str">
        <f>IF(D138="","",CONCATENATE('Sample information'!B$16," #1"," ",Table1[[#This Row],[DATE SAMPLE DELIVERY]]))</f>
        <v xml:space="preserve">TC2486 #1 </v>
      </c>
      <c r="B138" s="112" t="str">
        <f>IF(Table1[[#This Row],[LIBRARY ID]]="","",CONCATENATE('Sample information'!B$16,"-",Table1[[#This Row],[LIBRARY ID]]))</f>
        <v>TC2486-TC2486-1128</v>
      </c>
      <c r="C138" s="228" t="s">
        <v>141</v>
      </c>
      <c r="D138" s="228" t="s">
        <v>1874</v>
      </c>
      <c r="E138" s="99" t="s">
        <v>27</v>
      </c>
      <c r="F138" s="113" t="s">
        <v>1711</v>
      </c>
      <c r="G138" s="113">
        <v>14.80654</v>
      </c>
      <c r="H138" s="113">
        <v>50</v>
      </c>
      <c r="I138" s="98"/>
      <c r="J138" s="228"/>
      <c r="K138" s="230" t="s">
        <v>2572</v>
      </c>
      <c r="L138" s="112" t="str">
        <f>IF((I138=Index!C$2),VLOOKUP(J138,Index!B$3:S$228,2),IF((I138=Index!D$2),VLOOKUP(J138,Index!B$3:S$228,3),IF((I138=Index!E$2),VLOOKUP(J138,Index!B$3:S$228,4),IF((I138=Index!F$2),VLOOKUP(J138,Index!B$3:S$228,5),IF((I138=Index!G$2),VLOOKUP(J138,Index!B$3:S$228,6),IF((I138=Index!H$2),VLOOKUP(J138,Index!B$3:S$228,7),IF((I138=Index!I$2),VLOOKUP(J138,Index!B$3:S$228,8),IF((I138=Index!J$2),VLOOKUP(J138,Index!B$3:S$228,9),IF((I138=Index!K$2),VLOOKUP(J138,Index!B$3:S$228,10),IF((I138=Index!L$2),VLOOKUP(J138,Index!B$3:S$228,11),IF((I138=Index!M$2),VLOOKUP(J138,Index!B$3:S$228,12),IF((I138=Index!N$2),VLOOKUP(J138,Index!B$3:S$228,13),IF((I138=Index!O$2),VLOOKUP(J138,Index!B$3:S$228,14),IF((I138=Index!P$2),VLOOKUP(J138,Index!B$3:S$228,15),IF((I138=Index!Q$2),VLOOKUP(J138,Index!B$3:S$228,16),IF((I138=Index!R$2),VLOOKUP(J138,Index!B$3:S$228,17),IF((I138=Index!S$2),VLOOKUP(J138,Index!B$3:S$228,18),IF((I138=""),CONCATENATE("Custom (",K138,")"),IF((I138="No index"),CONCATENATE("Custom (",Index!T130,")"),"")))))))))))))))))))</f>
        <v>Custom (TACGCTGC-TTCTAGCT)</v>
      </c>
      <c r="M138" s="32" t="s">
        <v>5</v>
      </c>
      <c r="N138" s="10" t="s">
        <v>58</v>
      </c>
      <c r="O138" s="136">
        <f>IF(Table1[[#This Row],[VOLUME]]="","",Table1[[#This Row],[VOLUME]])</f>
        <v>50</v>
      </c>
      <c r="P138" s="110" t="str">
        <f>IF(Table1[[#This Row],[SNP&amp;SEQ SAMPLE ID]]="","",CONCATENATE('Sample information'!$B$16,"_PL1_org_",Table1[[#This Row],[DATE SAMPLE DELIVERY]]))</f>
        <v>TC2486_PL1_org_</v>
      </c>
      <c r="Q138" s="32" t="str">
        <f>IF(Table1[[#This Row],[SNP&amp;SEQ SAMPLE ID]]="","",IF('Sample information'!$B$21="","",'Sample information'!$B$21))</f>
        <v>danio rerio (zebrafish)</v>
      </c>
      <c r="R138" s="10"/>
      <c r="S138" s="32"/>
      <c r="T138" s="55"/>
      <c r="U138" s="25"/>
      <c r="W138" s="30"/>
      <c r="Y138" s="91"/>
      <c r="Z138" s="32"/>
      <c r="AA138" s="28"/>
      <c r="AB138" s="55"/>
      <c r="AC138" s="28" t="str">
        <f>IF(Table1[[#This Row],[DATE SAMPLE DELIVERY]]="","",(CONCATENATE(20,LEFT(Table1[[#This Row],[DATE SAMPLE DELIVERY]],2),"-",(MID(Table1[[#This Row],[DATE SAMPLE DELIVERY]],3,2)),"-",(RIGHT(Table1[[#This Row],[DATE SAMPLE DELIVERY]],2)))))</f>
        <v/>
      </c>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row>
    <row r="139" spans="1:54" s="4" customFormat="1" x14ac:dyDescent="0.2">
      <c r="A139" s="112" t="str">
        <f>IF(D139="","",CONCATENATE('Sample information'!B$16," #1"," ",Table1[[#This Row],[DATE SAMPLE DELIVERY]]))</f>
        <v xml:space="preserve">TC2486 #1 </v>
      </c>
      <c r="B139" s="112" t="str">
        <f>IF(Table1[[#This Row],[LIBRARY ID]]="","",CONCATENATE('Sample information'!B$16,"-",Table1[[#This Row],[LIBRARY ID]]))</f>
        <v>TC2486-TC2486-1129</v>
      </c>
      <c r="C139" s="228" t="s">
        <v>141</v>
      </c>
      <c r="D139" s="228" t="s">
        <v>1875</v>
      </c>
      <c r="E139" s="99" t="s">
        <v>27</v>
      </c>
      <c r="F139" s="113" t="s">
        <v>1711</v>
      </c>
      <c r="G139" s="113">
        <v>14.80654</v>
      </c>
      <c r="H139" s="113">
        <v>50</v>
      </c>
      <c r="I139" s="98"/>
      <c r="J139" s="228"/>
      <c r="K139" s="230" t="s">
        <v>2573</v>
      </c>
      <c r="L139" s="112" t="str">
        <f>IF((I139=Index!C$2),VLOOKUP(J139,Index!B$3:S$228,2),IF((I139=Index!D$2),VLOOKUP(J139,Index!B$3:S$228,3),IF((I139=Index!E$2),VLOOKUP(J139,Index!B$3:S$228,4),IF((I139=Index!F$2),VLOOKUP(J139,Index!B$3:S$228,5),IF((I139=Index!G$2),VLOOKUP(J139,Index!B$3:S$228,6),IF((I139=Index!H$2),VLOOKUP(J139,Index!B$3:S$228,7),IF((I139=Index!I$2),VLOOKUP(J139,Index!B$3:S$228,8),IF((I139=Index!J$2),VLOOKUP(J139,Index!B$3:S$228,9),IF((I139=Index!K$2),VLOOKUP(J139,Index!B$3:S$228,10),IF((I139=Index!L$2),VLOOKUP(J139,Index!B$3:S$228,11),IF((I139=Index!M$2),VLOOKUP(J139,Index!B$3:S$228,12),IF((I139=Index!N$2),VLOOKUP(J139,Index!B$3:S$228,13),IF((I139=Index!O$2),VLOOKUP(J139,Index!B$3:S$228,14),IF((I139=Index!P$2),VLOOKUP(J139,Index!B$3:S$228,15),IF((I139=Index!Q$2),VLOOKUP(J139,Index!B$3:S$228,16),IF((I139=Index!R$2),VLOOKUP(J139,Index!B$3:S$228,17),IF((I139=Index!S$2),VLOOKUP(J139,Index!B$3:S$228,18),IF((I139=""),CONCATENATE("Custom (",K139,")"),IF((I139="No index"),CONCATENATE("Custom (",Index!T131,")"),"")))))))))))))))))))</f>
        <v>Custom (TACGCTGC-CCTAGAGT)</v>
      </c>
      <c r="M139" s="32" t="s">
        <v>5</v>
      </c>
      <c r="N139" s="10" t="s">
        <v>59</v>
      </c>
      <c r="O139" s="136">
        <f>IF(Table1[[#This Row],[VOLUME]]="","",Table1[[#This Row],[VOLUME]])</f>
        <v>50</v>
      </c>
      <c r="P139" s="110" t="str">
        <f>IF(Table1[[#This Row],[SNP&amp;SEQ SAMPLE ID]]="","",CONCATENATE('Sample information'!$B$16,"_PL1_org_",Table1[[#This Row],[DATE SAMPLE DELIVERY]]))</f>
        <v>TC2486_PL1_org_</v>
      </c>
      <c r="Q139" s="32" t="str">
        <f>IF(Table1[[#This Row],[SNP&amp;SEQ SAMPLE ID]]="","",IF('Sample information'!$B$21="","",'Sample information'!$B$21))</f>
        <v>danio rerio (zebrafish)</v>
      </c>
      <c r="R139" s="10"/>
      <c r="S139" s="32"/>
      <c r="T139" s="55"/>
      <c r="U139" s="25"/>
      <c r="W139" s="30"/>
      <c r="Y139" s="91"/>
      <c r="Z139" s="32"/>
      <c r="AA139" s="28"/>
      <c r="AB139" s="55"/>
      <c r="AC139" s="28" t="str">
        <f>IF(Table1[[#This Row],[DATE SAMPLE DELIVERY]]="","",(CONCATENATE(20,LEFT(Table1[[#This Row],[DATE SAMPLE DELIVERY]],2),"-",(MID(Table1[[#This Row],[DATE SAMPLE DELIVERY]],3,2)),"-",(RIGHT(Table1[[#This Row],[DATE SAMPLE DELIVERY]],2)))))</f>
        <v/>
      </c>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row>
    <row r="140" spans="1:54" s="4" customFormat="1" x14ac:dyDescent="0.2">
      <c r="A140" s="112" t="str">
        <f>IF(D140="","",CONCATENATE('Sample information'!B$16," #1"," ",Table1[[#This Row],[DATE SAMPLE DELIVERY]]))</f>
        <v xml:space="preserve">TC2486 #1 </v>
      </c>
      <c r="B140" s="112" t="str">
        <f>IF(Table1[[#This Row],[LIBRARY ID]]="","",CONCATENATE('Sample information'!B$16,"-",Table1[[#This Row],[LIBRARY ID]]))</f>
        <v>TC2486-TC2486-1130</v>
      </c>
      <c r="C140" s="228" t="s">
        <v>141</v>
      </c>
      <c r="D140" s="228" t="s">
        <v>1876</v>
      </c>
      <c r="E140" s="99" t="s">
        <v>27</v>
      </c>
      <c r="F140" s="113" t="s">
        <v>1711</v>
      </c>
      <c r="G140" s="113">
        <v>14.80654</v>
      </c>
      <c r="H140" s="113">
        <v>50</v>
      </c>
      <c r="I140" s="98"/>
      <c r="J140" s="228"/>
      <c r="K140" s="230" t="s">
        <v>2574</v>
      </c>
      <c r="L140" s="112" t="str">
        <f>IF((I140=Index!C$2),VLOOKUP(J140,Index!B$3:S$228,2),IF((I140=Index!D$2),VLOOKUP(J140,Index!B$3:S$228,3),IF((I140=Index!E$2),VLOOKUP(J140,Index!B$3:S$228,4),IF((I140=Index!F$2),VLOOKUP(J140,Index!B$3:S$228,5),IF((I140=Index!G$2),VLOOKUP(J140,Index!B$3:S$228,6),IF((I140=Index!H$2),VLOOKUP(J140,Index!B$3:S$228,7),IF((I140=Index!I$2),VLOOKUP(J140,Index!B$3:S$228,8),IF((I140=Index!J$2),VLOOKUP(J140,Index!B$3:S$228,9),IF((I140=Index!K$2),VLOOKUP(J140,Index!B$3:S$228,10),IF((I140=Index!L$2),VLOOKUP(J140,Index!B$3:S$228,11),IF((I140=Index!M$2),VLOOKUP(J140,Index!B$3:S$228,12),IF((I140=Index!N$2),VLOOKUP(J140,Index!B$3:S$228,13),IF((I140=Index!O$2),VLOOKUP(J140,Index!B$3:S$228,14),IF((I140=Index!P$2),VLOOKUP(J140,Index!B$3:S$228,15),IF((I140=Index!Q$2),VLOOKUP(J140,Index!B$3:S$228,16),IF((I140=Index!R$2),VLOOKUP(J140,Index!B$3:S$228,17),IF((I140=Index!S$2),VLOOKUP(J140,Index!B$3:S$228,18),IF((I140=""),CONCATENATE("Custom (",K140,")"),IF((I140="No index"),CONCATENATE("Custom (",Index!T132,")"),"")))))))))))))))))))</f>
        <v>Custom (TACGCTGC-CTATTAAG)</v>
      </c>
      <c r="M140" s="32" t="s">
        <v>5</v>
      </c>
      <c r="N140" s="10" t="s">
        <v>60</v>
      </c>
      <c r="O140" s="136">
        <f>IF(Table1[[#This Row],[VOLUME]]="","",Table1[[#This Row],[VOLUME]])</f>
        <v>50</v>
      </c>
      <c r="P140" s="110" t="str">
        <f>IF(Table1[[#This Row],[SNP&amp;SEQ SAMPLE ID]]="","",CONCATENATE('Sample information'!$B$16,"_PL1_org_",Table1[[#This Row],[DATE SAMPLE DELIVERY]]))</f>
        <v>TC2486_PL1_org_</v>
      </c>
      <c r="Q140" s="32" t="str">
        <f>IF(Table1[[#This Row],[SNP&amp;SEQ SAMPLE ID]]="","",IF('Sample information'!$B$21="","",'Sample information'!$B$21))</f>
        <v>danio rerio (zebrafish)</v>
      </c>
      <c r="R140" s="10"/>
      <c r="S140" s="32"/>
      <c r="T140" s="55"/>
      <c r="U140" s="25"/>
      <c r="W140" s="30"/>
      <c r="Y140" s="91"/>
      <c r="Z140" s="32"/>
      <c r="AA140" s="28"/>
      <c r="AB140" s="55"/>
      <c r="AC140" s="28" t="str">
        <f>IF(Table1[[#This Row],[DATE SAMPLE DELIVERY]]="","",(CONCATENATE(20,LEFT(Table1[[#This Row],[DATE SAMPLE DELIVERY]],2),"-",(MID(Table1[[#This Row],[DATE SAMPLE DELIVERY]],3,2)),"-",(RIGHT(Table1[[#This Row],[DATE SAMPLE DELIVERY]],2)))))</f>
        <v/>
      </c>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row>
    <row r="141" spans="1:54" s="4" customFormat="1" x14ac:dyDescent="0.2">
      <c r="A141" s="112" t="str">
        <f>IF(D141="","",CONCATENATE('Sample information'!B$16," #1"," ",Table1[[#This Row],[DATE SAMPLE DELIVERY]]))</f>
        <v xml:space="preserve">TC2486 #1 </v>
      </c>
      <c r="B141" s="112" t="str">
        <f>IF(Table1[[#This Row],[LIBRARY ID]]="","",CONCATENATE('Sample information'!B$16,"-",Table1[[#This Row],[LIBRARY ID]]))</f>
        <v>TC2486-TC2486-1131</v>
      </c>
      <c r="C141" s="228" t="s">
        <v>141</v>
      </c>
      <c r="D141" s="228" t="s">
        <v>1877</v>
      </c>
      <c r="E141" s="99" t="s">
        <v>27</v>
      </c>
      <c r="F141" s="113" t="s">
        <v>1711</v>
      </c>
      <c r="G141" s="113">
        <v>14.80654</v>
      </c>
      <c r="H141" s="113">
        <v>50</v>
      </c>
      <c r="I141" s="98"/>
      <c r="J141" s="228"/>
      <c r="K141" s="230" t="s">
        <v>2575</v>
      </c>
      <c r="L141" s="112" t="str">
        <f>IF((I141=Index!C$2),VLOOKUP(J141,Index!B$3:S$228,2),IF((I141=Index!D$2),VLOOKUP(J141,Index!B$3:S$228,3),IF((I141=Index!E$2),VLOOKUP(J141,Index!B$3:S$228,4),IF((I141=Index!F$2),VLOOKUP(J141,Index!B$3:S$228,5),IF((I141=Index!G$2),VLOOKUP(J141,Index!B$3:S$228,6),IF((I141=Index!H$2),VLOOKUP(J141,Index!B$3:S$228,7),IF((I141=Index!I$2),VLOOKUP(J141,Index!B$3:S$228,8),IF((I141=Index!J$2),VLOOKUP(J141,Index!B$3:S$228,9),IF((I141=Index!K$2),VLOOKUP(J141,Index!B$3:S$228,10),IF((I141=Index!L$2),VLOOKUP(J141,Index!B$3:S$228,11),IF((I141=Index!M$2),VLOOKUP(J141,Index!B$3:S$228,12),IF((I141=Index!N$2),VLOOKUP(J141,Index!B$3:S$228,13),IF((I141=Index!O$2),VLOOKUP(J141,Index!B$3:S$228,14),IF((I141=Index!P$2),VLOOKUP(J141,Index!B$3:S$228,15),IF((I141=Index!Q$2),VLOOKUP(J141,Index!B$3:S$228,16),IF((I141=Index!R$2),VLOOKUP(J141,Index!B$3:S$228,17),IF((I141=Index!S$2),VLOOKUP(J141,Index!B$3:S$228,18),IF((I141=""),CONCATENATE("Custom (",K141,")"),IF((I141="No index"),CONCATENATE("Custom (",Index!T133,")"),"")))))))))))))))))))</f>
        <v>Custom (TACGCTGC-AAGGCTAT)</v>
      </c>
      <c r="M141" s="32" t="s">
        <v>5</v>
      </c>
      <c r="N141" s="10" t="s">
        <v>61</v>
      </c>
      <c r="O141" s="136">
        <f>IF(Table1[[#This Row],[VOLUME]]="","",Table1[[#This Row],[VOLUME]])</f>
        <v>50</v>
      </c>
      <c r="P141" s="110" t="str">
        <f>IF(Table1[[#This Row],[SNP&amp;SEQ SAMPLE ID]]="","",CONCATENATE('Sample information'!$B$16,"_PL1_org_",Table1[[#This Row],[DATE SAMPLE DELIVERY]]))</f>
        <v>TC2486_PL1_org_</v>
      </c>
      <c r="Q141" s="32" t="str">
        <f>IF(Table1[[#This Row],[SNP&amp;SEQ SAMPLE ID]]="","",IF('Sample information'!$B$21="","",'Sample information'!$B$21))</f>
        <v>danio rerio (zebrafish)</v>
      </c>
      <c r="R141" s="10"/>
      <c r="S141" s="32"/>
      <c r="T141" s="55"/>
      <c r="U141" s="25"/>
      <c r="W141" s="30"/>
      <c r="Y141" s="91"/>
      <c r="Z141" s="32"/>
      <c r="AA141" s="28"/>
      <c r="AB141" s="55"/>
      <c r="AC141" s="28" t="str">
        <f>IF(Table1[[#This Row],[DATE SAMPLE DELIVERY]]="","",(CONCATENATE(20,LEFT(Table1[[#This Row],[DATE SAMPLE DELIVERY]],2),"-",(MID(Table1[[#This Row],[DATE SAMPLE DELIVERY]],3,2)),"-",(RIGHT(Table1[[#This Row],[DATE SAMPLE DELIVERY]],2)))))</f>
        <v/>
      </c>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row>
    <row r="142" spans="1:54" s="4" customFormat="1" x14ac:dyDescent="0.2">
      <c r="A142" s="112" t="str">
        <f>IF(D142="","",CONCATENATE('Sample information'!B$16," #1"," ",Table1[[#This Row],[DATE SAMPLE DELIVERY]]))</f>
        <v xml:space="preserve">TC2486 #1 </v>
      </c>
      <c r="B142" s="112" t="str">
        <f>IF(Table1[[#This Row],[LIBRARY ID]]="","",CONCATENATE('Sample information'!B$16,"-",Table1[[#This Row],[LIBRARY ID]]))</f>
        <v>TC2486-TC2486-1132</v>
      </c>
      <c r="C142" s="228" t="s">
        <v>141</v>
      </c>
      <c r="D142" s="228" t="s">
        <v>1878</v>
      </c>
      <c r="E142" s="99" t="s">
        <v>27</v>
      </c>
      <c r="F142" s="113" t="s">
        <v>1711</v>
      </c>
      <c r="G142" s="113">
        <v>14.80654</v>
      </c>
      <c r="H142" s="113">
        <v>50</v>
      </c>
      <c r="I142" s="98"/>
      <c r="J142" s="228"/>
      <c r="K142" s="230" t="s">
        <v>2576</v>
      </c>
      <c r="L142" s="112" t="str">
        <f>IF((I142=Index!C$2),VLOOKUP(J142,Index!B$3:S$228,2),IF((I142=Index!D$2),VLOOKUP(J142,Index!B$3:S$228,3),IF((I142=Index!E$2),VLOOKUP(J142,Index!B$3:S$228,4),IF((I142=Index!F$2),VLOOKUP(J142,Index!B$3:S$228,5),IF((I142=Index!G$2),VLOOKUP(J142,Index!B$3:S$228,6),IF((I142=Index!H$2),VLOOKUP(J142,Index!B$3:S$228,7),IF((I142=Index!I$2),VLOOKUP(J142,Index!B$3:S$228,8),IF((I142=Index!J$2),VLOOKUP(J142,Index!B$3:S$228,9),IF((I142=Index!K$2),VLOOKUP(J142,Index!B$3:S$228,10),IF((I142=Index!L$2),VLOOKUP(J142,Index!B$3:S$228,11),IF((I142=Index!M$2),VLOOKUP(J142,Index!B$3:S$228,12),IF((I142=Index!N$2),VLOOKUP(J142,Index!B$3:S$228,13),IF((I142=Index!O$2),VLOOKUP(J142,Index!B$3:S$228,14),IF((I142=Index!P$2),VLOOKUP(J142,Index!B$3:S$228,15),IF((I142=Index!Q$2),VLOOKUP(J142,Index!B$3:S$228,16),IF((I142=Index!R$2),VLOOKUP(J142,Index!B$3:S$228,17),IF((I142=Index!S$2),VLOOKUP(J142,Index!B$3:S$228,18),IF((I142=""),CONCATENATE("Custom (",K142,")"),IF((I142="No index"),CONCATENATE("Custom (",Index!T134,")"),"")))))))))))))))))))</f>
        <v>Custom (TACGCTGC-GAGCCTTA)</v>
      </c>
      <c r="M142" s="32" t="s">
        <v>5</v>
      </c>
      <c r="N142" s="10" t="s">
        <v>62</v>
      </c>
      <c r="O142" s="136">
        <f>IF(Table1[[#This Row],[VOLUME]]="","",Table1[[#This Row],[VOLUME]])</f>
        <v>50</v>
      </c>
      <c r="P142" s="110" t="str">
        <f>IF(Table1[[#This Row],[SNP&amp;SEQ SAMPLE ID]]="","",CONCATENATE('Sample information'!$B$16,"_PL1_org_",Table1[[#This Row],[DATE SAMPLE DELIVERY]]))</f>
        <v>TC2486_PL1_org_</v>
      </c>
      <c r="Q142" s="32" t="str">
        <f>IF(Table1[[#This Row],[SNP&amp;SEQ SAMPLE ID]]="","",IF('Sample information'!$B$21="","",'Sample information'!$B$21))</f>
        <v>danio rerio (zebrafish)</v>
      </c>
      <c r="R142" s="10"/>
      <c r="S142" s="32"/>
      <c r="T142" s="55"/>
      <c r="U142" s="25"/>
      <c r="W142" s="30"/>
      <c r="Y142" s="91"/>
      <c r="Z142" s="32"/>
      <c r="AA142" s="28"/>
      <c r="AB142" s="55"/>
      <c r="AC142" s="28" t="str">
        <f>IF(Table1[[#This Row],[DATE SAMPLE DELIVERY]]="","",(CONCATENATE(20,LEFT(Table1[[#This Row],[DATE SAMPLE DELIVERY]],2),"-",(MID(Table1[[#This Row],[DATE SAMPLE DELIVERY]],3,2)),"-",(RIGHT(Table1[[#This Row],[DATE SAMPLE DELIVERY]],2)))))</f>
        <v/>
      </c>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row>
    <row r="143" spans="1:54" s="4" customFormat="1" x14ac:dyDescent="0.2">
      <c r="A143" s="112" t="str">
        <f>IF(D143="","",CONCATENATE('Sample information'!B$16," #1"," ",Table1[[#This Row],[DATE SAMPLE DELIVERY]]))</f>
        <v xml:space="preserve">TC2486 #1 </v>
      </c>
      <c r="B143" s="112" t="str">
        <f>IF(Table1[[#This Row],[LIBRARY ID]]="","",CONCATENATE('Sample information'!B$16,"-",Table1[[#This Row],[LIBRARY ID]]))</f>
        <v>TC2486-TC2486-1133</v>
      </c>
      <c r="C143" s="228" t="s">
        <v>141</v>
      </c>
      <c r="D143" s="228" t="s">
        <v>1879</v>
      </c>
      <c r="E143" s="99" t="s">
        <v>27</v>
      </c>
      <c r="F143" s="113" t="s">
        <v>1711</v>
      </c>
      <c r="G143" s="113">
        <v>14.80654</v>
      </c>
      <c r="H143" s="113">
        <v>50</v>
      </c>
      <c r="I143" s="98"/>
      <c r="J143" s="228"/>
      <c r="K143" s="230" t="s">
        <v>2577</v>
      </c>
      <c r="L143" s="112" t="str">
        <f>IF((I143=Index!C$2),VLOOKUP(J143,Index!B$3:S$228,2),IF((I143=Index!D$2),VLOOKUP(J143,Index!B$3:S$228,3),IF((I143=Index!E$2),VLOOKUP(J143,Index!B$3:S$228,4),IF((I143=Index!F$2),VLOOKUP(J143,Index!B$3:S$228,5),IF((I143=Index!G$2),VLOOKUP(J143,Index!B$3:S$228,6),IF((I143=Index!H$2),VLOOKUP(J143,Index!B$3:S$228,7),IF((I143=Index!I$2),VLOOKUP(J143,Index!B$3:S$228,8),IF((I143=Index!J$2),VLOOKUP(J143,Index!B$3:S$228,9),IF((I143=Index!K$2),VLOOKUP(J143,Index!B$3:S$228,10),IF((I143=Index!L$2),VLOOKUP(J143,Index!B$3:S$228,11),IF((I143=Index!M$2),VLOOKUP(J143,Index!B$3:S$228,12),IF((I143=Index!N$2),VLOOKUP(J143,Index!B$3:S$228,13),IF((I143=Index!O$2),VLOOKUP(J143,Index!B$3:S$228,14),IF((I143=Index!P$2),VLOOKUP(J143,Index!B$3:S$228,15),IF((I143=Index!Q$2),VLOOKUP(J143,Index!B$3:S$228,16),IF((I143=Index!R$2),VLOOKUP(J143,Index!B$3:S$228,17),IF((I143=Index!S$2),VLOOKUP(J143,Index!B$3:S$228,18),IF((I143=""),CONCATENATE("Custom (",K143,")"),IF((I143="No index"),CONCATENATE("Custom (",Index!T135,")"),"")))))))))))))))))))</f>
        <v>Custom (TACGCTGC-TTATGCGA)</v>
      </c>
      <c r="M143" s="32" t="s">
        <v>5</v>
      </c>
      <c r="N143" s="10" t="s">
        <v>63</v>
      </c>
      <c r="O143" s="136">
        <f>IF(Table1[[#This Row],[VOLUME]]="","",Table1[[#This Row],[VOLUME]])</f>
        <v>50</v>
      </c>
      <c r="P143" s="110" t="str">
        <f>IF(Table1[[#This Row],[SNP&amp;SEQ SAMPLE ID]]="","",CONCATENATE('Sample information'!$B$16,"_PL1_org_",Table1[[#This Row],[DATE SAMPLE DELIVERY]]))</f>
        <v>TC2486_PL1_org_</v>
      </c>
      <c r="Q143" s="32" t="str">
        <f>IF(Table1[[#This Row],[SNP&amp;SEQ SAMPLE ID]]="","",IF('Sample information'!$B$21="","",'Sample information'!$B$21))</f>
        <v>danio rerio (zebrafish)</v>
      </c>
      <c r="R143" s="10"/>
      <c r="S143" s="32"/>
      <c r="T143" s="55"/>
      <c r="U143" s="25"/>
      <c r="W143" s="30"/>
      <c r="Y143" s="91"/>
      <c r="Z143" s="32"/>
      <c r="AA143" s="28"/>
      <c r="AB143" s="55"/>
      <c r="AC143" s="28" t="str">
        <f>IF(Table1[[#This Row],[DATE SAMPLE DELIVERY]]="","",(CONCATENATE(20,LEFT(Table1[[#This Row],[DATE SAMPLE DELIVERY]],2),"-",(MID(Table1[[#This Row],[DATE SAMPLE DELIVERY]],3,2)),"-",(RIGHT(Table1[[#This Row],[DATE SAMPLE DELIVERY]],2)))))</f>
        <v/>
      </c>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row>
    <row r="144" spans="1:54" s="4" customFormat="1" x14ac:dyDescent="0.2">
      <c r="A144" s="112" t="str">
        <f>IF(D144="","",CONCATENATE('Sample information'!B$16," #1"," ",Table1[[#This Row],[DATE SAMPLE DELIVERY]]))</f>
        <v xml:space="preserve">TC2486 #1 </v>
      </c>
      <c r="B144" s="112" t="str">
        <f>IF(Table1[[#This Row],[LIBRARY ID]]="","",CONCATENATE('Sample information'!B$16,"-",Table1[[#This Row],[LIBRARY ID]]))</f>
        <v>TC2486-TC2486-1134</v>
      </c>
      <c r="C144" s="228" t="s">
        <v>141</v>
      </c>
      <c r="D144" s="228" t="s">
        <v>1880</v>
      </c>
      <c r="E144" s="99" t="s">
        <v>27</v>
      </c>
      <c r="F144" s="113" t="s">
        <v>1711</v>
      </c>
      <c r="G144" s="113">
        <v>14.80654</v>
      </c>
      <c r="H144" s="113">
        <v>50</v>
      </c>
      <c r="I144" s="98"/>
      <c r="J144" s="228"/>
      <c r="K144" s="230" t="s">
        <v>2578</v>
      </c>
      <c r="L144" s="112" t="str">
        <f>IF((I144=Index!C$2),VLOOKUP(J144,Index!B$3:S$228,2),IF((I144=Index!D$2),VLOOKUP(J144,Index!B$3:S$228,3),IF((I144=Index!E$2),VLOOKUP(J144,Index!B$3:S$228,4),IF((I144=Index!F$2),VLOOKUP(J144,Index!B$3:S$228,5),IF((I144=Index!G$2),VLOOKUP(J144,Index!B$3:S$228,6),IF((I144=Index!H$2),VLOOKUP(J144,Index!B$3:S$228,7),IF((I144=Index!I$2),VLOOKUP(J144,Index!B$3:S$228,8),IF((I144=Index!J$2),VLOOKUP(J144,Index!B$3:S$228,9),IF((I144=Index!K$2),VLOOKUP(J144,Index!B$3:S$228,10),IF((I144=Index!L$2),VLOOKUP(J144,Index!B$3:S$228,11),IF((I144=Index!M$2),VLOOKUP(J144,Index!B$3:S$228,12),IF((I144=Index!N$2),VLOOKUP(J144,Index!B$3:S$228,13),IF((I144=Index!O$2),VLOOKUP(J144,Index!B$3:S$228,14),IF((I144=Index!P$2),VLOOKUP(J144,Index!B$3:S$228,15),IF((I144=Index!Q$2),VLOOKUP(J144,Index!B$3:S$228,16),IF((I144=Index!R$2),VLOOKUP(J144,Index!B$3:S$228,17),IF((I144=Index!S$2),VLOOKUP(J144,Index!B$3:S$228,18),IF((I144=""),CONCATENATE("Custom (",K144,")"),IF((I144="No index"),CONCATENATE("Custom (",Index!T136,")"),"")))))))))))))))))))</f>
        <v>Custom (ATGCGCAG-CGTCTAAT)</v>
      </c>
      <c r="M144" s="32" t="s">
        <v>5</v>
      </c>
      <c r="N144" s="10" t="s">
        <v>64</v>
      </c>
      <c r="O144" s="136">
        <f>IF(Table1[[#This Row],[VOLUME]]="","",Table1[[#This Row],[VOLUME]])</f>
        <v>50</v>
      </c>
      <c r="P144" s="110" t="str">
        <f>IF(Table1[[#This Row],[SNP&amp;SEQ SAMPLE ID]]="","",CONCATENATE('Sample information'!$B$16,"_PL1_org_",Table1[[#This Row],[DATE SAMPLE DELIVERY]]))</f>
        <v>TC2486_PL1_org_</v>
      </c>
      <c r="Q144" s="32" t="str">
        <f>IF(Table1[[#This Row],[SNP&amp;SEQ SAMPLE ID]]="","",IF('Sample information'!$B$21="","",'Sample information'!$B$21))</f>
        <v>danio rerio (zebrafish)</v>
      </c>
      <c r="R144" s="10"/>
      <c r="S144" s="32"/>
      <c r="T144" s="55"/>
      <c r="U144" s="25"/>
      <c r="W144" s="30"/>
      <c r="Y144" s="91"/>
      <c r="Z144" s="32"/>
      <c r="AA144" s="28"/>
      <c r="AB144" s="55"/>
      <c r="AC144" s="28" t="str">
        <f>IF(Table1[[#This Row],[DATE SAMPLE DELIVERY]]="","",(CONCATENATE(20,LEFT(Table1[[#This Row],[DATE SAMPLE DELIVERY]],2),"-",(MID(Table1[[#This Row],[DATE SAMPLE DELIVERY]],3,2)),"-",(RIGHT(Table1[[#This Row],[DATE SAMPLE DELIVERY]],2)))))</f>
        <v/>
      </c>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row>
    <row r="145" spans="1:54" s="4" customFormat="1" x14ac:dyDescent="0.2">
      <c r="A145" s="112" t="str">
        <f>IF(D145="","",CONCATENATE('Sample information'!B$16," #1"," ",Table1[[#This Row],[DATE SAMPLE DELIVERY]]))</f>
        <v xml:space="preserve">TC2486 #1 </v>
      </c>
      <c r="B145" s="112" t="str">
        <f>IF(Table1[[#This Row],[LIBRARY ID]]="","",CONCATENATE('Sample information'!B$16,"-",Table1[[#This Row],[LIBRARY ID]]))</f>
        <v>TC2486-TC2486-1135</v>
      </c>
      <c r="C145" s="228" t="s">
        <v>141</v>
      </c>
      <c r="D145" s="228" t="s">
        <v>1881</v>
      </c>
      <c r="E145" s="99" t="s">
        <v>27</v>
      </c>
      <c r="F145" s="113" t="s">
        <v>1711</v>
      </c>
      <c r="G145" s="113">
        <v>14.80654</v>
      </c>
      <c r="H145" s="113">
        <v>50</v>
      </c>
      <c r="I145" s="98"/>
      <c r="J145" s="228"/>
      <c r="K145" s="230" t="s">
        <v>2579</v>
      </c>
      <c r="L145" s="112" t="str">
        <f>IF((I145=Index!C$2),VLOOKUP(J145,Index!B$3:S$228,2),IF((I145=Index!D$2),VLOOKUP(J145,Index!B$3:S$228,3),IF((I145=Index!E$2),VLOOKUP(J145,Index!B$3:S$228,4),IF((I145=Index!F$2),VLOOKUP(J145,Index!B$3:S$228,5),IF((I145=Index!G$2),VLOOKUP(J145,Index!B$3:S$228,6),IF((I145=Index!H$2),VLOOKUP(J145,Index!B$3:S$228,7),IF((I145=Index!I$2),VLOOKUP(J145,Index!B$3:S$228,8),IF((I145=Index!J$2),VLOOKUP(J145,Index!B$3:S$228,9),IF((I145=Index!K$2),VLOOKUP(J145,Index!B$3:S$228,10),IF((I145=Index!L$2),VLOOKUP(J145,Index!B$3:S$228,11),IF((I145=Index!M$2),VLOOKUP(J145,Index!B$3:S$228,12),IF((I145=Index!N$2),VLOOKUP(J145,Index!B$3:S$228,13),IF((I145=Index!O$2),VLOOKUP(J145,Index!B$3:S$228,14),IF((I145=Index!P$2),VLOOKUP(J145,Index!B$3:S$228,15),IF((I145=Index!Q$2),VLOOKUP(J145,Index!B$3:S$228,16),IF((I145=Index!R$2),VLOOKUP(J145,Index!B$3:S$228,17),IF((I145=Index!S$2),VLOOKUP(J145,Index!B$3:S$228,18),IF((I145=""),CONCATENATE("Custom (",K145,")"),IF((I145="No index"),CONCATENATE("Custom (",Index!T137,")"),"")))))))))))))))))))</f>
        <v>Custom (ATGCGCAG-TCTCTCCG)</v>
      </c>
      <c r="M145" s="32" t="s">
        <v>5</v>
      </c>
      <c r="N145" s="10" t="s">
        <v>65</v>
      </c>
      <c r="O145" s="136">
        <f>IF(Table1[[#This Row],[VOLUME]]="","",Table1[[#This Row],[VOLUME]])</f>
        <v>50</v>
      </c>
      <c r="P145" s="110" t="str">
        <f>IF(Table1[[#This Row],[SNP&amp;SEQ SAMPLE ID]]="","",CONCATENATE('Sample information'!$B$16,"_PL1_org_",Table1[[#This Row],[DATE SAMPLE DELIVERY]]))</f>
        <v>TC2486_PL1_org_</v>
      </c>
      <c r="Q145" s="32" t="str">
        <f>IF(Table1[[#This Row],[SNP&amp;SEQ SAMPLE ID]]="","",IF('Sample information'!$B$21="","",'Sample information'!$B$21))</f>
        <v>danio rerio (zebrafish)</v>
      </c>
      <c r="R145" s="10"/>
      <c r="S145" s="32"/>
      <c r="T145" s="55"/>
      <c r="U145" s="25"/>
      <c r="W145" s="30"/>
      <c r="Y145" s="91"/>
      <c r="Z145" s="32"/>
      <c r="AA145" s="28"/>
      <c r="AB145" s="55"/>
      <c r="AC145" s="28" t="str">
        <f>IF(Table1[[#This Row],[DATE SAMPLE DELIVERY]]="","",(CONCATENATE(20,LEFT(Table1[[#This Row],[DATE SAMPLE DELIVERY]],2),"-",(MID(Table1[[#This Row],[DATE SAMPLE DELIVERY]],3,2)),"-",(RIGHT(Table1[[#This Row],[DATE SAMPLE DELIVERY]],2)))))</f>
        <v/>
      </c>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row>
    <row r="146" spans="1:54" s="4" customFormat="1" x14ac:dyDescent="0.2">
      <c r="A146" s="112" t="str">
        <f>IF(D146="","",CONCATENATE('Sample information'!B$16," #1"," ",Table1[[#This Row],[DATE SAMPLE DELIVERY]]))</f>
        <v xml:space="preserve">TC2486 #1 </v>
      </c>
      <c r="B146" s="112" t="str">
        <f>IF(Table1[[#This Row],[LIBRARY ID]]="","",CONCATENATE('Sample information'!B$16,"-",Table1[[#This Row],[LIBRARY ID]]))</f>
        <v>TC2486-TC2486-1136</v>
      </c>
      <c r="C146" s="228" t="s">
        <v>141</v>
      </c>
      <c r="D146" s="228" t="s">
        <v>1882</v>
      </c>
      <c r="E146" s="99" t="s">
        <v>27</v>
      </c>
      <c r="F146" s="113" t="s">
        <v>1711</v>
      </c>
      <c r="G146" s="113">
        <v>14.80654</v>
      </c>
      <c r="H146" s="113">
        <v>50</v>
      </c>
      <c r="I146" s="98"/>
      <c r="J146" s="228"/>
      <c r="K146" s="230" t="s">
        <v>2580</v>
      </c>
      <c r="L146" s="112" t="str">
        <f>IF((I146=Index!C$2),VLOOKUP(J146,Index!B$3:S$228,2),IF((I146=Index!D$2),VLOOKUP(J146,Index!B$3:S$228,3),IF((I146=Index!E$2),VLOOKUP(J146,Index!B$3:S$228,4),IF((I146=Index!F$2),VLOOKUP(J146,Index!B$3:S$228,5),IF((I146=Index!G$2),VLOOKUP(J146,Index!B$3:S$228,6),IF((I146=Index!H$2),VLOOKUP(J146,Index!B$3:S$228,7),IF((I146=Index!I$2),VLOOKUP(J146,Index!B$3:S$228,8),IF((I146=Index!J$2),VLOOKUP(J146,Index!B$3:S$228,9),IF((I146=Index!K$2),VLOOKUP(J146,Index!B$3:S$228,10),IF((I146=Index!L$2),VLOOKUP(J146,Index!B$3:S$228,11),IF((I146=Index!M$2),VLOOKUP(J146,Index!B$3:S$228,12),IF((I146=Index!N$2),VLOOKUP(J146,Index!B$3:S$228,13),IF((I146=Index!O$2),VLOOKUP(J146,Index!B$3:S$228,14),IF((I146=Index!P$2),VLOOKUP(J146,Index!B$3:S$228,15),IF((I146=Index!Q$2),VLOOKUP(J146,Index!B$3:S$228,16),IF((I146=Index!R$2),VLOOKUP(J146,Index!B$3:S$228,17),IF((I146=Index!S$2),VLOOKUP(J146,Index!B$3:S$228,18),IF((I146=""),CONCATENATE("Custom (",K146,")"),IF((I146="No index"),CONCATENATE("Custom (",Index!T138,")"),"")))))))))))))))))))</f>
        <v>Custom (ATGCGCAG-TCGACTAG)</v>
      </c>
      <c r="M146" s="32" t="s">
        <v>5</v>
      </c>
      <c r="N146" s="10" t="s">
        <v>66</v>
      </c>
      <c r="O146" s="136">
        <f>IF(Table1[[#This Row],[VOLUME]]="","",Table1[[#This Row],[VOLUME]])</f>
        <v>50</v>
      </c>
      <c r="P146" s="110" t="str">
        <f>IF(Table1[[#This Row],[SNP&amp;SEQ SAMPLE ID]]="","",CONCATENATE('Sample information'!$B$16,"_PL1_org_",Table1[[#This Row],[DATE SAMPLE DELIVERY]]))</f>
        <v>TC2486_PL1_org_</v>
      </c>
      <c r="Q146" s="32" t="str">
        <f>IF(Table1[[#This Row],[SNP&amp;SEQ SAMPLE ID]]="","",IF('Sample information'!$B$21="","",'Sample information'!$B$21))</f>
        <v>danio rerio (zebrafish)</v>
      </c>
      <c r="R146" s="10"/>
      <c r="S146" s="32"/>
      <c r="T146" s="55"/>
      <c r="U146" s="25"/>
      <c r="W146" s="30"/>
      <c r="Y146" s="91"/>
      <c r="Z146" s="32"/>
      <c r="AA146" s="28"/>
      <c r="AB146" s="55"/>
      <c r="AC146" s="28" t="str">
        <f>IF(Table1[[#This Row],[DATE SAMPLE DELIVERY]]="","",(CONCATENATE(20,LEFT(Table1[[#This Row],[DATE SAMPLE DELIVERY]],2),"-",(MID(Table1[[#This Row],[DATE SAMPLE DELIVERY]],3,2)),"-",(RIGHT(Table1[[#This Row],[DATE SAMPLE DELIVERY]],2)))))</f>
        <v/>
      </c>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row>
    <row r="147" spans="1:54" s="4" customFormat="1" x14ac:dyDescent="0.2">
      <c r="A147" s="112" t="str">
        <f>IF(D147="","",CONCATENATE('Sample information'!B$16," #1"," ",Table1[[#This Row],[DATE SAMPLE DELIVERY]]))</f>
        <v xml:space="preserve">TC2486 #1 </v>
      </c>
      <c r="B147" s="112" t="str">
        <f>IF(Table1[[#This Row],[LIBRARY ID]]="","",CONCATENATE('Sample information'!B$16,"-",Table1[[#This Row],[LIBRARY ID]]))</f>
        <v>TC2486-TC2486-1137</v>
      </c>
      <c r="C147" s="228" t="s">
        <v>141</v>
      </c>
      <c r="D147" s="228" t="s">
        <v>1883</v>
      </c>
      <c r="E147" s="99" t="s">
        <v>27</v>
      </c>
      <c r="F147" s="113" t="s">
        <v>1711</v>
      </c>
      <c r="G147" s="113">
        <v>14.80654</v>
      </c>
      <c r="H147" s="113">
        <v>50</v>
      </c>
      <c r="I147" s="98"/>
      <c r="J147" s="228"/>
      <c r="K147" s="230" t="s">
        <v>2581</v>
      </c>
      <c r="L147" s="112" t="str">
        <f>IF((I147=Index!C$2),VLOOKUP(J147,Index!B$3:S$228,2),IF((I147=Index!D$2),VLOOKUP(J147,Index!B$3:S$228,3),IF((I147=Index!E$2),VLOOKUP(J147,Index!B$3:S$228,4),IF((I147=Index!F$2),VLOOKUP(J147,Index!B$3:S$228,5),IF((I147=Index!G$2),VLOOKUP(J147,Index!B$3:S$228,6),IF((I147=Index!H$2),VLOOKUP(J147,Index!B$3:S$228,7),IF((I147=Index!I$2),VLOOKUP(J147,Index!B$3:S$228,8),IF((I147=Index!J$2),VLOOKUP(J147,Index!B$3:S$228,9),IF((I147=Index!K$2),VLOOKUP(J147,Index!B$3:S$228,10),IF((I147=Index!L$2),VLOOKUP(J147,Index!B$3:S$228,11),IF((I147=Index!M$2),VLOOKUP(J147,Index!B$3:S$228,12),IF((I147=Index!N$2),VLOOKUP(J147,Index!B$3:S$228,13),IF((I147=Index!O$2),VLOOKUP(J147,Index!B$3:S$228,14),IF((I147=Index!P$2),VLOOKUP(J147,Index!B$3:S$228,15),IF((I147=Index!Q$2),VLOOKUP(J147,Index!B$3:S$228,16),IF((I147=Index!R$2),VLOOKUP(J147,Index!B$3:S$228,17),IF((I147=Index!S$2),VLOOKUP(J147,Index!B$3:S$228,18),IF((I147=""),CONCATENATE("Custom (",K147,")"),IF((I147="No index"),CONCATENATE("Custom (",Index!T139,")"),"")))))))))))))))))))</f>
        <v>Custom (ATGCGCAG-TTCTAGCT)</v>
      </c>
      <c r="M147" s="32" t="s">
        <v>5</v>
      </c>
      <c r="N147" s="10" t="s">
        <v>67</v>
      </c>
      <c r="O147" s="136">
        <f>IF(Table1[[#This Row],[VOLUME]]="","",Table1[[#This Row],[VOLUME]])</f>
        <v>50</v>
      </c>
      <c r="P147" s="110" t="str">
        <f>IF(Table1[[#This Row],[SNP&amp;SEQ SAMPLE ID]]="","",CONCATENATE('Sample information'!$B$16,"_PL1_org_",Table1[[#This Row],[DATE SAMPLE DELIVERY]]))</f>
        <v>TC2486_PL1_org_</v>
      </c>
      <c r="Q147" s="32" t="str">
        <f>IF(Table1[[#This Row],[SNP&amp;SEQ SAMPLE ID]]="","",IF('Sample information'!$B$21="","",'Sample information'!$B$21))</f>
        <v>danio rerio (zebrafish)</v>
      </c>
      <c r="R147" s="10"/>
      <c r="S147" s="32"/>
      <c r="T147" s="55"/>
      <c r="U147" s="25"/>
      <c r="W147" s="30"/>
      <c r="Y147" s="91"/>
      <c r="Z147" s="32"/>
      <c r="AA147" s="28"/>
      <c r="AB147" s="55"/>
      <c r="AC147" s="28" t="str">
        <f>IF(Table1[[#This Row],[DATE SAMPLE DELIVERY]]="","",(CONCATENATE(20,LEFT(Table1[[#This Row],[DATE SAMPLE DELIVERY]],2),"-",(MID(Table1[[#This Row],[DATE SAMPLE DELIVERY]],3,2)),"-",(RIGHT(Table1[[#This Row],[DATE SAMPLE DELIVERY]],2)))))</f>
        <v/>
      </c>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row>
    <row r="148" spans="1:54" s="4" customFormat="1" x14ac:dyDescent="0.2">
      <c r="A148" s="112" t="str">
        <f>IF(D148="","",CONCATENATE('Sample information'!B$16," #1"," ",Table1[[#This Row],[DATE SAMPLE DELIVERY]]))</f>
        <v xml:space="preserve">TC2486 #1 </v>
      </c>
      <c r="B148" s="112" t="str">
        <f>IF(Table1[[#This Row],[LIBRARY ID]]="","",CONCATENATE('Sample information'!B$16,"-",Table1[[#This Row],[LIBRARY ID]]))</f>
        <v>TC2486-TC2486-1138</v>
      </c>
      <c r="C148" s="228" t="s">
        <v>141</v>
      </c>
      <c r="D148" s="228" t="s">
        <v>1884</v>
      </c>
      <c r="E148" s="99" t="s">
        <v>27</v>
      </c>
      <c r="F148" s="113" t="s">
        <v>1711</v>
      </c>
      <c r="G148" s="113">
        <v>14.80654</v>
      </c>
      <c r="H148" s="113">
        <v>50</v>
      </c>
      <c r="I148" s="98"/>
      <c r="J148" s="228"/>
      <c r="K148" s="230" t="s">
        <v>2582</v>
      </c>
      <c r="L148" s="112" t="str">
        <f>IF((I148=Index!C$2),VLOOKUP(J148,Index!B$3:S$228,2),IF((I148=Index!D$2),VLOOKUP(J148,Index!B$3:S$228,3),IF((I148=Index!E$2),VLOOKUP(J148,Index!B$3:S$228,4),IF((I148=Index!F$2),VLOOKUP(J148,Index!B$3:S$228,5),IF((I148=Index!G$2),VLOOKUP(J148,Index!B$3:S$228,6),IF((I148=Index!H$2),VLOOKUP(J148,Index!B$3:S$228,7),IF((I148=Index!I$2),VLOOKUP(J148,Index!B$3:S$228,8),IF((I148=Index!J$2),VLOOKUP(J148,Index!B$3:S$228,9),IF((I148=Index!K$2),VLOOKUP(J148,Index!B$3:S$228,10),IF((I148=Index!L$2),VLOOKUP(J148,Index!B$3:S$228,11),IF((I148=Index!M$2),VLOOKUP(J148,Index!B$3:S$228,12),IF((I148=Index!N$2),VLOOKUP(J148,Index!B$3:S$228,13),IF((I148=Index!O$2),VLOOKUP(J148,Index!B$3:S$228,14),IF((I148=Index!P$2),VLOOKUP(J148,Index!B$3:S$228,15),IF((I148=Index!Q$2),VLOOKUP(J148,Index!B$3:S$228,16),IF((I148=Index!R$2),VLOOKUP(J148,Index!B$3:S$228,17),IF((I148=Index!S$2),VLOOKUP(J148,Index!B$3:S$228,18),IF((I148=""),CONCATENATE("Custom (",K148,")"),IF((I148="No index"),CONCATENATE("Custom (",Index!T140,")"),"")))))))))))))))))))</f>
        <v>Custom (ATGCGCAG-CCTAGAGT)</v>
      </c>
      <c r="M148" s="32" t="s">
        <v>5</v>
      </c>
      <c r="N148" s="10" t="s">
        <v>68</v>
      </c>
      <c r="O148" s="136">
        <f>IF(Table1[[#This Row],[VOLUME]]="","",Table1[[#This Row],[VOLUME]])</f>
        <v>50</v>
      </c>
      <c r="P148" s="110" t="str">
        <f>IF(Table1[[#This Row],[SNP&amp;SEQ SAMPLE ID]]="","",CONCATENATE('Sample information'!$B$16,"_PL1_org_",Table1[[#This Row],[DATE SAMPLE DELIVERY]]))</f>
        <v>TC2486_PL1_org_</v>
      </c>
      <c r="Q148" s="32" t="str">
        <f>IF(Table1[[#This Row],[SNP&amp;SEQ SAMPLE ID]]="","",IF('Sample information'!$B$21="","",'Sample information'!$B$21))</f>
        <v>danio rerio (zebrafish)</v>
      </c>
      <c r="R148" s="10"/>
      <c r="S148" s="32"/>
      <c r="T148" s="55"/>
      <c r="U148" s="25"/>
      <c r="W148" s="30"/>
      <c r="Y148" s="91"/>
      <c r="Z148" s="32"/>
      <c r="AA148" s="28"/>
      <c r="AB148" s="55"/>
      <c r="AC148" s="28" t="str">
        <f>IF(Table1[[#This Row],[DATE SAMPLE DELIVERY]]="","",(CONCATENATE(20,LEFT(Table1[[#This Row],[DATE SAMPLE DELIVERY]],2),"-",(MID(Table1[[#This Row],[DATE SAMPLE DELIVERY]],3,2)),"-",(RIGHT(Table1[[#This Row],[DATE SAMPLE DELIVERY]],2)))))</f>
        <v/>
      </c>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row>
    <row r="149" spans="1:54" s="4" customFormat="1" x14ac:dyDescent="0.2">
      <c r="A149" s="112" t="str">
        <f>IF(D149="","",CONCATENATE('Sample information'!B$16," #1"," ",Table1[[#This Row],[DATE SAMPLE DELIVERY]]))</f>
        <v xml:space="preserve">TC2486 #1 </v>
      </c>
      <c r="B149" s="112" t="str">
        <f>IF(Table1[[#This Row],[LIBRARY ID]]="","",CONCATENATE('Sample information'!B$16,"-",Table1[[#This Row],[LIBRARY ID]]))</f>
        <v>TC2486-TC2486-1139</v>
      </c>
      <c r="C149" s="228" t="s">
        <v>141</v>
      </c>
      <c r="D149" s="228" t="s">
        <v>1885</v>
      </c>
      <c r="E149" s="99" t="s">
        <v>27</v>
      </c>
      <c r="F149" s="113" t="s">
        <v>1711</v>
      </c>
      <c r="G149" s="113">
        <v>14.80654</v>
      </c>
      <c r="H149" s="113">
        <v>50</v>
      </c>
      <c r="I149" s="98"/>
      <c r="J149" s="228"/>
      <c r="K149" s="230" t="s">
        <v>2583</v>
      </c>
      <c r="L149" s="112" t="str">
        <f>IF((I149=Index!C$2),VLOOKUP(J149,Index!B$3:S$228,2),IF((I149=Index!D$2),VLOOKUP(J149,Index!B$3:S$228,3),IF((I149=Index!E$2),VLOOKUP(J149,Index!B$3:S$228,4),IF((I149=Index!F$2),VLOOKUP(J149,Index!B$3:S$228,5),IF((I149=Index!G$2),VLOOKUP(J149,Index!B$3:S$228,6),IF((I149=Index!H$2),VLOOKUP(J149,Index!B$3:S$228,7),IF((I149=Index!I$2),VLOOKUP(J149,Index!B$3:S$228,8),IF((I149=Index!J$2),VLOOKUP(J149,Index!B$3:S$228,9),IF((I149=Index!K$2),VLOOKUP(J149,Index!B$3:S$228,10),IF((I149=Index!L$2),VLOOKUP(J149,Index!B$3:S$228,11),IF((I149=Index!M$2),VLOOKUP(J149,Index!B$3:S$228,12),IF((I149=Index!N$2),VLOOKUP(J149,Index!B$3:S$228,13),IF((I149=Index!O$2),VLOOKUP(J149,Index!B$3:S$228,14),IF((I149=Index!P$2),VLOOKUP(J149,Index!B$3:S$228,15),IF((I149=Index!Q$2),VLOOKUP(J149,Index!B$3:S$228,16),IF((I149=Index!R$2),VLOOKUP(J149,Index!B$3:S$228,17),IF((I149=Index!S$2),VLOOKUP(J149,Index!B$3:S$228,18),IF((I149=""),CONCATENATE("Custom (",K149,")"),IF((I149="No index"),CONCATENATE("Custom (",Index!T141,")"),"")))))))))))))))))))</f>
        <v>Custom (ATGCGCAG-CTATTAAG)</v>
      </c>
      <c r="M149" s="32" t="s">
        <v>5</v>
      </c>
      <c r="N149" s="10" t="s">
        <v>69</v>
      </c>
      <c r="O149" s="136">
        <f>IF(Table1[[#This Row],[VOLUME]]="","",Table1[[#This Row],[VOLUME]])</f>
        <v>50</v>
      </c>
      <c r="P149" s="110" t="str">
        <f>IF(Table1[[#This Row],[SNP&amp;SEQ SAMPLE ID]]="","",CONCATENATE('Sample information'!$B$16,"_PL1_org_",Table1[[#This Row],[DATE SAMPLE DELIVERY]]))</f>
        <v>TC2486_PL1_org_</v>
      </c>
      <c r="Q149" s="32" t="str">
        <f>IF(Table1[[#This Row],[SNP&amp;SEQ SAMPLE ID]]="","",IF('Sample information'!$B$21="","",'Sample information'!$B$21))</f>
        <v>danio rerio (zebrafish)</v>
      </c>
      <c r="R149" s="10"/>
      <c r="S149" s="32"/>
      <c r="T149" s="55"/>
      <c r="U149" s="25"/>
      <c r="W149" s="30"/>
      <c r="Y149" s="91"/>
      <c r="Z149" s="32"/>
      <c r="AA149" s="28"/>
      <c r="AB149" s="55"/>
      <c r="AC149" s="28" t="str">
        <f>IF(Table1[[#This Row],[DATE SAMPLE DELIVERY]]="","",(CONCATENATE(20,LEFT(Table1[[#This Row],[DATE SAMPLE DELIVERY]],2),"-",(MID(Table1[[#This Row],[DATE SAMPLE DELIVERY]],3,2)),"-",(RIGHT(Table1[[#This Row],[DATE SAMPLE DELIVERY]],2)))))</f>
        <v/>
      </c>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row>
    <row r="150" spans="1:54" s="4" customFormat="1" x14ac:dyDescent="0.2">
      <c r="A150" s="112" t="str">
        <f>IF(D150="","",CONCATENATE('Sample information'!B$16," #1"," ",Table1[[#This Row],[DATE SAMPLE DELIVERY]]))</f>
        <v xml:space="preserve">TC2486 #1 </v>
      </c>
      <c r="B150" s="112" t="str">
        <f>IF(Table1[[#This Row],[LIBRARY ID]]="","",CONCATENATE('Sample information'!B$16,"-",Table1[[#This Row],[LIBRARY ID]]))</f>
        <v>TC2486-TC2486-1140</v>
      </c>
      <c r="C150" s="228" t="s">
        <v>141</v>
      </c>
      <c r="D150" s="228" t="s">
        <v>1886</v>
      </c>
      <c r="E150" s="99" t="s">
        <v>27</v>
      </c>
      <c r="F150" s="113" t="s">
        <v>1711</v>
      </c>
      <c r="G150" s="113">
        <v>14.80654</v>
      </c>
      <c r="H150" s="113">
        <v>50</v>
      </c>
      <c r="I150" s="98"/>
      <c r="J150" s="228"/>
      <c r="K150" s="230" t="s">
        <v>2584</v>
      </c>
      <c r="L150" s="112" t="str">
        <f>IF((I150=Index!C$2),VLOOKUP(J150,Index!B$3:S$228,2),IF((I150=Index!D$2),VLOOKUP(J150,Index!B$3:S$228,3),IF((I150=Index!E$2),VLOOKUP(J150,Index!B$3:S$228,4),IF((I150=Index!F$2),VLOOKUP(J150,Index!B$3:S$228,5),IF((I150=Index!G$2),VLOOKUP(J150,Index!B$3:S$228,6),IF((I150=Index!H$2),VLOOKUP(J150,Index!B$3:S$228,7),IF((I150=Index!I$2),VLOOKUP(J150,Index!B$3:S$228,8),IF((I150=Index!J$2),VLOOKUP(J150,Index!B$3:S$228,9),IF((I150=Index!K$2),VLOOKUP(J150,Index!B$3:S$228,10),IF((I150=Index!L$2),VLOOKUP(J150,Index!B$3:S$228,11),IF((I150=Index!M$2),VLOOKUP(J150,Index!B$3:S$228,12),IF((I150=Index!N$2),VLOOKUP(J150,Index!B$3:S$228,13),IF((I150=Index!O$2),VLOOKUP(J150,Index!B$3:S$228,14),IF((I150=Index!P$2),VLOOKUP(J150,Index!B$3:S$228,15),IF((I150=Index!Q$2),VLOOKUP(J150,Index!B$3:S$228,16),IF((I150=Index!R$2),VLOOKUP(J150,Index!B$3:S$228,17),IF((I150=Index!S$2),VLOOKUP(J150,Index!B$3:S$228,18),IF((I150=""),CONCATENATE("Custom (",K150,")"),IF((I150="No index"),CONCATENATE("Custom (",Index!T142,")"),"")))))))))))))))))))</f>
        <v>Custom (ATGCGCAG-AAGGCTAT)</v>
      </c>
      <c r="M150" s="32" t="s">
        <v>5</v>
      </c>
      <c r="N150" s="10" t="s">
        <v>70</v>
      </c>
      <c r="O150" s="136">
        <f>IF(Table1[[#This Row],[VOLUME]]="","",Table1[[#This Row],[VOLUME]])</f>
        <v>50</v>
      </c>
      <c r="P150" s="110" t="str">
        <f>IF(Table1[[#This Row],[SNP&amp;SEQ SAMPLE ID]]="","",CONCATENATE('Sample information'!$B$16,"_PL1_org_",Table1[[#This Row],[DATE SAMPLE DELIVERY]]))</f>
        <v>TC2486_PL1_org_</v>
      </c>
      <c r="Q150" s="32" t="str">
        <f>IF(Table1[[#This Row],[SNP&amp;SEQ SAMPLE ID]]="","",IF('Sample information'!$B$21="","",'Sample information'!$B$21))</f>
        <v>danio rerio (zebrafish)</v>
      </c>
      <c r="R150" s="10"/>
      <c r="S150" s="32"/>
      <c r="T150" s="55"/>
      <c r="U150" s="25"/>
      <c r="W150" s="30"/>
      <c r="Y150" s="91"/>
      <c r="Z150" s="32"/>
      <c r="AA150" s="28"/>
      <c r="AB150" s="55"/>
      <c r="AC150" s="28" t="str">
        <f>IF(Table1[[#This Row],[DATE SAMPLE DELIVERY]]="","",(CONCATENATE(20,LEFT(Table1[[#This Row],[DATE SAMPLE DELIVERY]],2),"-",(MID(Table1[[#This Row],[DATE SAMPLE DELIVERY]],3,2)),"-",(RIGHT(Table1[[#This Row],[DATE SAMPLE DELIVERY]],2)))))</f>
        <v/>
      </c>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row>
    <row r="151" spans="1:54" s="4" customFormat="1" x14ac:dyDescent="0.2">
      <c r="A151" s="112" t="str">
        <f>IF(D151="","",CONCATENATE('Sample information'!B$16," #1"," ",Table1[[#This Row],[DATE SAMPLE DELIVERY]]))</f>
        <v xml:space="preserve">TC2486 #1 </v>
      </c>
      <c r="B151" s="112" t="str">
        <f>IF(Table1[[#This Row],[LIBRARY ID]]="","",CONCATENATE('Sample information'!B$16,"-",Table1[[#This Row],[LIBRARY ID]]))</f>
        <v>TC2486-TC2486-1141</v>
      </c>
      <c r="C151" s="228" t="s">
        <v>141</v>
      </c>
      <c r="D151" s="228" t="s">
        <v>1887</v>
      </c>
      <c r="E151" s="99" t="s">
        <v>27</v>
      </c>
      <c r="F151" s="113" t="s">
        <v>1711</v>
      </c>
      <c r="G151" s="113">
        <v>14.80654</v>
      </c>
      <c r="H151" s="113">
        <v>50</v>
      </c>
      <c r="I151" s="98"/>
      <c r="J151" s="228"/>
      <c r="K151" s="230" t="s">
        <v>2585</v>
      </c>
      <c r="L151" s="112" t="str">
        <f>IF((I151=Index!C$2),VLOOKUP(J151,Index!B$3:S$228,2),IF((I151=Index!D$2),VLOOKUP(J151,Index!B$3:S$228,3),IF((I151=Index!E$2),VLOOKUP(J151,Index!B$3:S$228,4),IF((I151=Index!F$2),VLOOKUP(J151,Index!B$3:S$228,5),IF((I151=Index!G$2),VLOOKUP(J151,Index!B$3:S$228,6),IF((I151=Index!H$2),VLOOKUP(J151,Index!B$3:S$228,7),IF((I151=Index!I$2),VLOOKUP(J151,Index!B$3:S$228,8),IF((I151=Index!J$2),VLOOKUP(J151,Index!B$3:S$228,9),IF((I151=Index!K$2),VLOOKUP(J151,Index!B$3:S$228,10),IF((I151=Index!L$2),VLOOKUP(J151,Index!B$3:S$228,11),IF((I151=Index!M$2),VLOOKUP(J151,Index!B$3:S$228,12),IF((I151=Index!N$2),VLOOKUP(J151,Index!B$3:S$228,13),IF((I151=Index!O$2),VLOOKUP(J151,Index!B$3:S$228,14),IF((I151=Index!P$2),VLOOKUP(J151,Index!B$3:S$228,15),IF((I151=Index!Q$2),VLOOKUP(J151,Index!B$3:S$228,16),IF((I151=Index!R$2),VLOOKUP(J151,Index!B$3:S$228,17),IF((I151=Index!S$2),VLOOKUP(J151,Index!B$3:S$228,18),IF((I151=""),CONCATENATE("Custom (",K151,")"),IF((I151="No index"),CONCATENATE("Custom (",Index!T143,")"),"")))))))))))))))))))</f>
        <v>Custom (ATGCGCAG-GAGCCTTA)</v>
      </c>
      <c r="M151" s="32" t="s">
        <v>5</v>
      </c>
      <c r="N151" s="10" t="s">
        <v>71</v>
      </c>
      <c r="O151" s="136">
        <f>IF(Table1[[#This Row],[VOLUME]]="","",Table1[[#This Row],[VOLUME]])</f>
        <v>50</v>
      </c>
      <c r="P151" s="110" t="str">
        <f>IF(Table1[[#This Row],[SNP&amp;SEQ SAMPLE ID]]="","",CONCATENATE('Sample information'!$B$16,"_PL1_org_",Table1[[#This Row],[DATE SAMPLE DELIVERY]]))</f>
        <v>TC2486_PL1_org_</v>
      </c>
      <c r="Q151" s="32" t="str">
        <f>IF(Table1[[#This Row],[SNP&amp;SEQ SAMPLE ID]]="","",IF('Sample information'!$B$21="","",'Sample information'!$B$21))</f>
        <v>danio rerio (zebrafish)</v>
      </c>
      <c r="R151" s="10"/>
      <c r="S151" s="32"/>
      <c r="T151" s="55"/>
      <c r="U151" s="25"/>
      <c r="W151" s="30"/>
      <c r="Y151" s="91"/>
      <c r="Z151" s="32"/>
      <c r="AA151" s="28"/>
      <c r="AB151" s="55"/>
      <c r="AC151" s="28" t="str">
        <f>IF(Table1[[#This Row],[DATE SAMPLE DELIVERY]]="","",(CONCATENATE(20,LEFT(Table1[[#This Row],[DATE SAMPLE DELIVERY]],2),"-",(MID(Table1[[#This Row],[DATE SAMPLE DELIVERY]],3,2)),"-",(RIGHT(Table1[[#This Row],[DATE SAMPLE DELIVERY]],2)))))</f>
        <v/>
      </c>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row>
    <row r="152" spans="1:54" s="4" customFormat="1" x14ac:dyDescent="0.2">
      <c r="A152" s="112" t="str">
        <f>IF(D152="","",CONCATENATE('Sample information'!B$16," #1"," ",Table1[[#This Row],[DATE SAMPLE DELIVERY]]))</f>
        <v xml:space="preserve">TC2486 #1 </v>
      </c>
      <c r="B152" s="112" t="str">
        <f>IF(Table1[[#This Row],[LIBRARY ID]]="","",CONCATENATE('Sample information'!B$16,"-",Table1[[#This Row],[LIBRARY ID]]))</f>
        <v>TC2486-TC2486-1142</v>
      </c>
      <c r="C152" s="228" t="s">
        <v>141</v>
      </c>
      <c r="D152" s="228" t="s">
        <v>1888</v>
      </c>
      <c r="E152" s="99" t="s">
        <v>27</v>
      </c>
      <c r="F152" s="113" t="s">
        <v>1711</v>
      </c>
      <c r="G152" s="113">
        <v>14.80654</v>
      </c>
      <c r="H152" s="113">
        <v>50</v>
      </c>
      <c r="I152" s="98"/>
      <c r="J152" s="228"/>
      <c r="K152" s="230" t="s">
        <v>2586</v>
      </c>
      <c r="L152" s="112" t="str">
        <f>IF((I152=Index!C$2),VLOOKUP(J152,Index!B$3:S$228,2),IF((I152=Index!D$2),VLOOKUP(J152,Index!B$3:S$228,3),IF((I152=Index!E$2),VLOOKUP(J152,Index!B$3:S$228,4),IF((I152=Index!F$2),VLOOKUP(J152,Index!B$3:S$228,5),IF((I152=Index!G$2),VLOOKUP(J152,Index!B$3:S$228,6),IF((I152=Index!H$2),VLOOKUP(J152,Index!B$3:S$228,7),IF((I152=Index!I$2),VLOOKUP(J152,Index!B$3:S$228,8),IF((I152=Index!J$2),VLOOKUP(J152,Index!B$3:S$228,9),IF((I152=Index!K$2),VLOOKUP(J152,Index!B$3:S$228,10),IF((I152=Index!L$2),VLOOKUP(J152,Index!B$3:S$228,11),IF((I152=Index!M$2),VLOOKUP(J152,Index!B$3:S$228,12),IF((I152=Index!N$2),VLOOKUP(J152,Index!B$3:S$228,13),IF((I152=Index!O$2),VLOOKUP(J152,Index!B$3:S$228,14),IF((I152=Index!P$2),VLOOKUP(J152,Index!B$3:S$228,15),IF((I152=Index!Q$2),VLOOKUP(J152,Index!B$3:S$228,16),IF((I152=Index!R$2),VLOOKUP(J152,Index!B$3:S$228,17),IF((I152=Index!S$2),VLOOKUP(J152,Index!B$3:S$228,18),IF((I152=""),CONCATENATE("Custom (",K152,")"),IF((I152="No index"),CONCATENATE("Custom (",Index!T144,")"),"")))))))))))))))))))</f>
        <v>Custom (ATGCGCAG-TTATGCGA)</v>
      </c>
      <c r="M152" s="32" t="s">
        <v>5</v>
      </c>
      <c r="N152" s="10" t="s">
        <v>72</v>
      </c>
      <c r="O152" s="136">
        <f>IF(Table1[[#This Row],[VOLUME]]="","",Table1[[#This Row],[VOLUME]])</f>
        <v>50</v>
      </c>
      <c r="P152" s="110" t="str">
        <f>IF(Table1[[#This Row],[SNP&amp;SEQ SAMPLE ID]]="","",CONCATENATE('Sample information'!$B$16,"_PL1_org_",Table1[[#This Row],[DATE SAMPLE DELIVERY]]))</f>
        <v>TC2486_PL1_org_</v>
      </c>
      <c r="Q152" s="32" t="str">
        <f>IF(Table1[[#This Row],[SNP&amp;SEQ SAMPLE ID]]="","",IF('Sample information'!$B$21="","",'Sample information'!$B$21))</f>
        <v>danio rerio (zebrafish)</v>
      </c>
      <c r="R152" s="10"/>
      <c r="S152" s="32"/>
      <c r="T152" s="55"/>
      <c r="U152" s="25"/>
      <c r="W152" s="30"/>
      <c r="Y152" s="91"/>
      <c r="Z152" s="32"/>
      <c r="AA152" s="28"/>
      <c r="AB152" s="55"/>
      <c r="AC152" s="28" t="str">
        <f>IF(Table1[[#This Row],[DATE SAMPLE DELIVERY]]="","",(CONCATENATE(20,LEFT(Table1[[#This Row],[DATE SAMPLE DELIVERY]],2),"-",(MID(Table1[[#This Row],[DATE SAMPLE DELIVERY]],3,2)),"-",(RIGHT(Table1[[#This Row],[DATE SAMPLE DELIVERY]],2)))))</f>
        <v/>
      </c>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row>
    <row r="153" spans="1:54" s="4" customFormat="1" x14ac:dyDescent="0.2">
      <c r="A153" s="112" t="str">
        <f>IF(D153="","",CONCATENATE('Sample information'!B$16," #1"," ",Table1[[#This Row],[DATE SAMPLE DELIVERY]]))</f>
        <v xml:space="preserve">TC2486 #1 </v>
      </c>
      <c r="B153" s="112" t="str">
        <f>IF(Table1[[#This Row],[LIBRARY ID]]="","",CONCATENATE('Sample information'!B$16,"-",Table1[[#This Row],[LIBRARY ID]]))</f>
        <v>TC2486-TC2486-1143</v>
      </c>
      <c r="C153" s="228" t="s">
        <v>141</v>
      </c>
      <c r="D153" s="228" t="s">
        <v>1889</v>
      </c>
      <c r="E153" s="99" t="s">
        <v>27</v>
      </c>
      <c r="F153" s="113" t="s">
        <v>1711</v>
      </c>
      <c r="G153" s="113">
        <v>14.80654</v>
      </c>
      <c r="H153" s="113">
        <v>50</v>
      </c>
      <c r="I153" s="98"/>
      <c r="J153" s="228"/>
      <c r="K153" s="230" t="s">
        <v>2587</v>
      </c>
      <c r="L153" s="112" t="str">
        <f>IF((I153=Index!C$2),VLOOKUP(J153,Index!B$3:S$228,2),IF((I153=Index!D$2),VLOOKUP(J153,Index!B$3:S$228,3),IF((I153=Index!E$2),VLOOKUP(J153,Index!B$3:S$228,4),IF((I153=Index!F$2),VLOOKUP(J153,Index!B$3:S$228,5),IF((I153=Index!G$2),VLOOKUP(J153,Index!B$3:S$228,6),IF((I153=Index!H$2),VLOOKUP(J153,Index!B$3:S$228,7),IF((I153=Index!I$2),VLOOKUP(J153,Index!B$3:S$228,8),IF((I153=Index!J$2),VLOOKUP(J153,Index!B$3:S$228,9),IF((I153=Index!K$2),VLOOKUP(J153,Index!B$3:S$228,10),IF((I153=Index!L$2),VLOOKUP(J153,Index!B$3:S$228,11),IF((I153=Index!M$2),VLOOKUP(J153,Index!B$3:S$228,12),IF((I153=Index!N$2),VLOOKUP(J153,Index!B$3:S$228,13),IF((I153=Index!O$2),VLOOKUP(J153,Index!B$3:S$228,14),IF((I153=Index!P$2),VLOOKUP(J153,Index!B$3:S$228,15),IF((I153=Index!Q$2),VLOOKUP(J153,Index!B$3:S$228,16),IF((I153=Index!R$2),VLOOKUP(J153,Index!B$3:S$228,17),IF((I153=Index!S$2),VLOOKUP(J153,Index!B$3:S$228,18),IF((I153=""),CONCATENATE("Custom (",K153,")"),IF((I153="No index"),CONCATENATE("Custom (",Index!T145,")"),"")))))))))))))))))))</f>
        <v>Custom (TAGCGCTC-CGTCTAAT)</v>
      </c>
      <c r="M153" s="32" t="s">
        <v>5</v>
      </c>
      <c r="N153" s="10" t="s">
        <v>73</v>
      </c>
      <c r="O153" s="136">
        <f>IF(Table1[[#This Row],[VOLUME]]="","",Table1[[#This Row],[VOLUME]])</f>
        <v>50</v>
      </c>
      <c r="P153" s="110" t="str">
        <f>IF(Table1[[#This Row],[SNP&amp;SEQ SAMPLE ID]]="","",CONCATENATE('Sample information'!$B$16,"_PL1_org_",Table1[[#This Row],[DATE SAMPLE DELIVERY]]))</f>
        <v>TC2486_PL1_org_</v>
      </c>
      <c r="Q153" s="32" t="str">
        <f>IF(Table1[[#This Row],[SNP&amp;SEQ SAMPLE ID]]="","",IF('Sample information'!$B$21="","",'Sample information'!$B$21))</f>
        <v>danio rerio (zebrafish)</v>
      </c>
      <c r="R153" s="10"/>
      <c r="S153" s="32"/>
      <c r="T153" s="55"/>
      <c r="U153" s="25"/>
      <c r="W153" s="30"/>
      <c r="Y153" s="91"/>
      <c r="Z153" s="32"/>
      <c r="AA153" s="28"/>
      <c r="AB153" s="55"/>
      <c r="AC153" s="28" t="str">
        <f>IF(Table1[[#This Row],[DATE SAMPLE DELIVERY]]="","",(CONCATENATE(20,LEFT(Table1[[#This Row],[DATE SAMPLE DELIVERY]],2),"-",(MID(Table1[[#This Row],[DATE SAMPLE DELIVERY]],3,2)),"-",(RIGHT(Table1[[#This Row],[DATE SAMPLE DELIVERY]],2)))))</f>
        <v/>
      </c>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row>
    <row r="154" spans="1:54" s="4" customFormat="1" x14ac:dyDescent="0.2">
      <c r="A154" s="112" t="str">
        <f>IF(D154="","",CONCATENATE('Sample information'!B$16," #1"," ",Table1[[#This Row],[DATE SAMPLE DELIVERY]]))</f>
        <v xml:space="preserve">TC2486 #1 </v>
      </c>
      <c r="B154" s="112" t="str">
        <f>IF(Table1[[#This Row],[LIBRARY ID]]="","",CONCATENATE('Sample information'!B$16,"-",Table1[[#This Row],[LIBRARY ID]]))</f>
        <v>TC2486-TC2486-1144</v>
      </c>
      <c r="C154" s="228" t="s">
        <v>141</v>
      </c>
      <c r="D154" s="228" t="s">
        <v>1890</v>
      </c>
      <c r="E154" s="99" t="s">
        <v>27</v>
      </c>
      <c r="F154" s="113" t="s">
        <v>1711</v>
      </c>
      <c r="G154" s="113">
        <v>14.80654</v>
      </c>
      <c r="H154" s="113">
        <v>50</v>
      </c>
      <c r="I154" s="98"/>
      <c r="J154" s="228"/>
      <c r="K154" s="230" t="s">
        <v>2588</v>
      </c>
      <c r="L154" s="112" t="str">
        <f>IF((I154=Index!C$2),VLOOKUP(J154,Index!B$3:S$228,2),IF((I154=Index!D$2),VLOOKUP(J154,Index!B$3:S$228,3),IF((I154=Index!E$2),VLOOKUP(J154,Index!B$3:S$228,4),IF((I154=Index!F$2),VLOOKUP(J154,Index!B$3:S$228,5),IF((I154=Index!G$2),VLOOKUP(J154,Index!B$3:S$228,6),IF((I154=Index!H$2),VLOOKUP(J154,Index!B$3:S$228,7),IF((I154=Index!I$2),VLOOKUP(J154,Index!B$3:S$228,8),IF((I154=Index!J$2),VLOOKUP(J154,Index!B$3:S$228,9),IF((I154=Index!K$2),VLOOKUP(J154,Index!B$3:S$228,10),IF((I154=Index!L$2),VLOOKUP(J154,Index!B$3:S$228,11),IF((I154=Index!M$2),VLOOKUP(J154,Index!B$3:S$228,12),IF((I154=Index!N$2),VLOOKUP(J154,Index!B$3:S$228,13),IF((I154=Index!O$2),VLOOKUP(J154,Index!B$3:S$228,14),IF((I154=Index!P$2),VLOOKUP(J154,Index!B$3:S$228,15),IF((I154=Index!Q$2),VLOOKUP(J154,Index!B$3:S$228,16),IF((I154=Index!R$2),VLOOKUP(J154,Index!B$3:S$228,17),IF((I154=Index!S$2),VLOOKUP(J154,Index!B$3:S$228,18),IF((I154=""),CONCATENATE("Custom (",K154,")"),IF((I154="No index"),CONCATENATE("Custom (",Index!T146,")"),"")))))))))))))))))))</f>
        <v>Custom (TAGCGCTC-TCTCTCCG)</v>
      </c>
      <c r="M154" s="32" t="s">
        <v>5</v>
      </c>
      <c r="N154" s="10" t="s">
        <v>74</v>
      </c>
      <c r="O154" s="136">
        <f>IF(Table1[[#This Row],[VOLUME]]="","",Table1[[#This Row],[VOLUME]])</f>
        <v>50</v>
      </c>
      <c r="P154" s="110" t="str">
        <f>IF(Table1[[#This Row],[SNP&amp;SEQ SAMPLE ID]]="","",CONCATENATE('Sample information'!$B$16,"_PL1_org_",Table1[[#This Row],[DATE SAMPLE DELIVERY]]))</f>
        <v>TC2486_PL1_org_</v>
      </c>
      <c r="Q154" s="32" t="str">
        <f>IF(Table1[[#This Row],[SNP&amp;SEQ SAMPLE ID]]="","",IF('Sample information'!$B$21="","",'Sample information'!$B$21))</f>
        <v>danio rerio (zebrafish)</v>
      </c>
      <c r="R154" s="10"/>
      <c r="S154" s="32"/>
      <c r="T154" s="55"/>
      <c r="U154" s="25"/>
      <c r="W154" s="30"/>
      <c r="Y154" s="91"/>
      <c r="Z154" s="32"/>
      <c r="AA154" s="28"/>
      <c r="AB154" s="55"/>
      <c r="AC154" s="28" t="str">
        <f>IF(Table1[[#This Row],[DATE SAMPLE DELIVERY]]="","",(CONCATENATE(20,LEFT(Table1[[#This Row],[DATE SAMPLE DELIVERY]],2),"-",(MID(Table1[[#This Row],[DATE SAMPLE DELIVERY]],3,2)),"-",(RIGHT(Table1[[#This Row],[DATE SAMPLE DELIVERY]],2)))))</f>
        <v/>
      </c>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row>
    <row r="155" spans="1:54" s="4" customFormat="1" x14ac:dyDescent="0.2">
      <c r="A155" s="112" t="str">
        <f>IF(D155="","",CONCATENATE('Sample information'!B$16," #1"," ",Table1[[#This Row],[DATE SAMPLE DELIVERY]]))</f>
        <v xml:space="preserve">TC2486 #1 </v>
      </c>
      <c r="B155" s="112" t="str">
        <f>IF(Table1[[#This Row],[LIBRARY ID]]="","",CONCATENATE('Sample information'!B$16,"-",Table1[[#This Row],[LIBRARY ID]]))</f>
        <v>TC2486-TC2486-1145</v>
      </c>
      <c r="C155" s="228" t="s">
        <v>141</v>
      </c>
      <c r="D155" s="228" t="s">
        <v>1891</v>
      </c>
      <c r="E155" s="99" t="s">
        <v>27</v>
      </c>
      <c r="F155" s="113" t="s">
        <v>1711</v>
      </c>
      <c r="G155" s="113">
        <v>14.80654</v>
      </c>
      <c r="H155" s="113">
        <v>50</v>
      </c>
      <c r="I155" s="98"/>
      <c r="J155" s="228"/>
      <c r="K155" s="230" t="s">
        <v>2589</v>
      </c>
      <c r="L155" s="112" t="str">
        <f>IF((I155=Index!C$2),VLOOKUP(J155,Index!B$3:S$228,2),IF((I155=Index!D$2),VLOOKUP(J155,Index!B$3:S$228,3),IF((I155=Index!E$2),VLOOKUP(J155,Index!B$3:S$228,4),IF((I155=Index!F$2),VLOOKUP(J155,Index!B$3:S$228,5),IF((I155=Index!G$2),VLOOKUP(J155,Index!B$3:S$228,6),IF((I155=Index!H$2),VLOOKUP(J155,Index!B$3:S$228,7),IF((I155=Index!I$2),VLOOKUP(J155,Index!B$3:S$228,8),IF((I155=Index!J$2),VLOOKUP(J155,Index!B$3:S$228,9),IF((I155=Index!K$2),VLOOKUP(J155,Index!B$3:S$228,10),IF((I155=Index!L$2),VLOOKUP(J155,Index!B$3:S$228,11),IF((I155=Index!M$2),VLOOKUP(J155,Index!B$3:S$228,12),IF((I155=Index!N$2),VLOOKUP(J155,Index!B$3:S$228,13),IF((I155=Index!O$2),VLOOKUP(J155,Index!B$3:S$228,14),IF((I155=Index!P$2),VLOOKUP(J155,Index!B$3:S$228,15),IF((I155=Index!Q$2),VLOOKUP(J155,Index!B$3:S$228,16),IF((I155=Index!R$2),VLOOKUP(J155,Index!B$3:S$228,17),IF((I155=Index!S$2),VLOOKUP(J155,Index!B$3:S$228,18),IF((I155=""),CONCATENATE("Custom (",K155,")"),IF((I155="No index"),CONCATENATE("Custom (",Index!T147,")"),"")))))))))))))))))))</f>
        <v>Custom (TAGCGCTC-TCGACTAG)</v>
      </c>
      <c r="M155" s="32" t="s">
        <v>5</v>
      </c>
      <c r="N155" s="10" t="s">
        <v>75</v>
      </c>
      <c r="O155" s="136">
        <f>IF(Table1[[#This Row],[VOLUME]]="","",Table1[[#This Row],[VOLUME]])</f>
        <v>50</v>
      </c>
      <c r="P155" s="110" t="str">
        <f>IF(Table1[[#This Row],[SNP&amp;SEQ SAMPLE ID]]="","",CONCATENATE('Sample information'!$B$16,"_PL1_org_",Table1[[#This Row],[DATE SAMPLE DELIVERY]]))</f>
        <v>TC2486_PL1_org_</v>
      </c>
      <c r="Q155" s="32" t="str">
        <f>IF(Table1[[#This Row],[SNP&amp;SEQ SAMPLE ID]]="","",IF('Sample information'!$B$21="","",'Sample information'!$B$21))</f>
        <v>danio rerio (zebrafish)</v>
      </c>
      <c r="R155" s="10"/>
      <c r="S155" s="32"/>
      <c r="T155" s="55"/>
      <c r="U155" s="25"/>
      <c r="W155" s="30"/>
      <c r="Y155" s="91"/>
      <c r="Z155" s="32"/>
      <c r="AA155" s="28"/>
      <c r="AB155" s="55"/>
      <c r="AC155" s="28" t="str">
        <f>IF(Table1[[#This Row],[DATE SAMPLE DELIVERY]]="","",(CONCATENATE(20,LEFT(Table1[[#This Row],[DATE SAMPLE DELIVERY]],2),"-",(MID(Table1[[#This Row],[DATE SAMPLE DELIVERY]],3,2)),"-",(RIGHT(Table1[[#This Row],[DATE SAMPLE DELIVERY]],2)))))</f>
        <v/>
      </c>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row>
    <row r="156" spans="1:54" s="4" customFormat="1" x14ac:dyDescent="0.2">
      <c r="A156" s="112" t="str">
        <f>IF(D156="","",CONCATENATE('Sample information'!B$16," #1"," ",Table1[[#This Row],[DATE SAMPLE DELIVERY]]))</f>
        <v xml:space="preserve">TC2486 #1 </v>
      </c>
      <c r="B156" s="112" t="str">
        <f>IF(Table1[[#This Row],[LIBRARY ID]]="","",CONCATENATE('Sample information'!B$16,"-",Table1[[#This Row],[LIBRARY ID]]))</f>
        <v>TC2486-TC2486-1146</v>
      </c>
      <c r="C156" s="228" t="s">
        <v>141</v>
      </c>
      <c r="D156" s="228" t="s">
        <v>1892</v>
      </c>
      <c r="E156" s="99" t="s">
        <v>27</v>
      </c>
      <c r="F156" s="113" t="s">
        <v>1711</v>
      </c>
      <c r="G156" s="113">
        <v>14.80654</v>
      </c>
      <c r="H156" s="113">
        <v>50</v>
      </c>
      <c r="I156" s="98"/>
      <c r="J156" s="228"/>
      <c r="K156" s="230" t="s">
        <v>2590</v>
      </c>
      <c r="L156" s="112" t="str">
        <f>IF((I156=Index!C$2),VLOOKUP(J156,Index!B$3:S$228,2),IF((I156=Index!D$2),VLOOKUP(J156,Index!B$3:S$228,3),IF((I156=Index!E$2),VLOOKUP(J156,Index!B$3:S$228,4),IF((I156=Index!F$2),VLOOKUP(J156,Index!B$3:S$228,5),IF((I156=Index!G$2),VLOOKUP(J156,Index!B$3:S$228,6),IF((I156=Index!H$2),VLOOKUP(J156,Index!B$3:S$228,7),IF((I156=Index!I$2),VLOOKUP(J156,Index!B$3:S$228,8),IF((I156=Index!J$2),VLOOKUP(J156,Index!B$3:S$228,9),IF((I156=Index!K$2),VLOOKUP(J156,Index!B$3:S$228,10),IF((I156=Index!L$2),VLOOKUP(J156,Index!B$3:S$228,11),IF((I156=Index!M$2),VLOOKUP(J156,Index!B$3:S$228,12),IF((I156=Index!N$2),VLOOKUP(J156,Index!B$3:S$228,13),IF((I156=Index!O$2),VLOOKUP(J156,Index!B$3:S$228,14),IF((I156=Index!P$2),VLOOKUP(J156,Index!B$3:S$228,15),IF((I156=Index!Q$2),VLOOKUP(J156,Index!B$3:S$228,16),IF((I156=Index!R$2),VLOOKUP(J156,Index!B$3:S$228,17),IF((I156=Index!S$2),VLOOKUP(J156,Index!B$3:S$228,18),IF((I156=""),CONCATENATE("Custom (",K156,")"),IF((I156="No index"),CONCATENATE("Custom (",Index!T148,")"),"")))))))))))))))))))</f>
        <v>Custom (TAGCGCTC-TTCTAGCT)</v>
      </c>
      <c r="M156" s="32" t="s">
        <v>5</v>
      </c>
      <c r="N156" s="10" t="s">
        <v>76</v>
      </c>
      <c r="O156" s="136">
        <f>IF(Table1[[#This Row],[VOLUME]]="","",Table1[[#This Row],[VOLUME]])</f>
        <v>50</v>
      </c>
      <c r="P156" s="110" t="str">
        <f>IF(Table1[[#This Row],[SNP&amp;SEQ SAMPLE ID]]="","",CONCATENATE('Sample information'!$B$16,"_PL1_org_",Table1[[#This Row],[DATE SAMPLE DELIVERY]]))</f>
        <v>TC2486_PL1_org_</v>
      </c>
      <c r="Q156" s="32" t="str">
        <f>IF(Table1[[#This Row],[SNP&amp;SEQ SAMPLE ID]]="","",IF('Sample information'!$B$21="","",'Sample information'!$B$21))</f>
        <v>danio rerio (zebrafish)</v>
      </c>
      <c r="R156" s="10"/>
      <c r="S156" s="32"/>
      <c r="T156" s="55"/>
      <c r="U156" s="25"/>
      <c r="W156" s="30"/>
      <c r="Y156" s="91"/>
      <c r="Z156" s="32"/>
      <c r="AA156" s="28"/>
      <c r="AB156" s="55"/>
      <c r="AC156" s="28" t="str">
        <f>IF(Table1[[#This Row],[DATE SAMPLE DELIVERY]]="","",(CONCATENATE(20,LEFT(Table1[[#This Row],[DATE SAMPLE DELIVERY]],2),"-",(MID(Table1[[#This Row],[DATE SAMPLE DELIVERY]],3,2)),"-",(RIGHT(Table1[[#This Row],[DATE SAMPLE DELIVERY]],2)))))</f>
        <v/>
      </c>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row>
    <row r="157" spans="1:54" s="4" customFormat="1" x14ac:dyDescent="0.2">
      <c r="A157" s="112" t="str">
        <f>IF(D157="","",CONCATENATE('Sample information'!B$16," #1"," ",Table1[[#This Row],[DATE SAMPLE DELIVERY]]))</f>
        <v xml:space="preserve">TC2486 #1 </v>
      </c>
      <c r="B157" s="112" t="str">
        <f>IF(Table1[[#This Row],[LIBRARY ID]]="","",CONCATENATE('Sample information'!B$16,"-",Table1[[#This Row],[LIBRARY ID]]))</f>
        <v>TC2486-TC2486-1147</v>
      </c>
      <c r="C157" s="228" t="s">
        <v>141</v>
      </c>
      <c r="D157" s="228" t="s">
        <v>1893</v>
      </c>
      <c r="E157" s="99" t="s">
        <v>27</v>
      </c>
      <c r="F157" s="113" t="s">
        <v>1711</v>
      </c>
      <c r="G157" s="113">
        <v>14.80654</v>
      </c>
      <c r="H157" s="113">
        <v>50</v>
      </c>
      <c r="I157" s="98"/>
      <c r="J157" s="228"/>
      <c r="K157" s="230" t="s">
        <v>2591</v>
      </c>
      <c r="L157" s="112" t="str">
        <f>IF((I157=Index!C$2),VLOOKUP(J157,Index!B$3:S$228,2),IF((I157=Index!D$2),VLOOKUP(J157,Index!B$3:S$228,3),IF((I157=Index!E$2),VLOOKUP(J157,Index!B$3:S$228,4),IF((I157=Index!F$2),VLOOKUP(J157,Index!B$3:S$228,5),IF((I157=Index!G$2),VLOOKUP(J157,Index!B$3:S$228,6),IF((I157=Index!H$2),VLOOKUP(J157,Index!B$3:S$228,7),IF((I157=Index!I$2),VLOOKUP(J157,Index!B$3:S$228,8),IF((I157=Index!J$2),VLOOKUP(J157,Index!B$3:S$228,9),IF((I157=Index!K$2),VLOOKUP(J157,Index!B$3:S$228,10),IF((I157=Index!L$2),VLOOKUP(J157,Index!B$3:S$228,11),IF((I157=Index!M$2),VLOOKUP(J157,Index!B$3:S$228,12),IF((I157=Index!N$2),VLOOKUP(J157,Index!B$3:S$228,13),IF((I157=Index!O$2),VLOOKUP(J157,Index!B$3:S$228,14),IF((I157=Index!P$2),VLOOKUP(J157,Index!B$3:S$228,15),IF((I157=Index!Q$2),VLOOKUP(J157,Index!B$3:S$228,16),IF((I157=Index!R$2),VLOOKUP(J157,Index!B$3:S$228,17),IF((I157=Index!S$2),VLOOKUP(J157,Index!B$3:S$228,18),IF((I157=""),CONCATENATE("Custom (",K157,")"),IF((I157="No index"),CONCATENATE("Custom (",Index!T149,")"),"")))))))))))))))))))</f>
        <v>Custom (TAGCGCTC-CCTAGAGT)</v>
      </c>
      <c r="M157" s="32" t="s">
        <v>5</v>
      </c>
      <c r="N157" s="10" t="s">
        <v>77</v>
      </c>
      <c r="O157" s="136">
        <f>IF(Table1[[#This Row],[VOLUME]]="","",Table1[[#This Row],[VOLUME]])</f>
        <v>50</v>
      </c>
      <c r="P157" s="110" t="str">
        <f>IF(Table1[[#This Row],[SNP&amp;SEQ SAMPLE ID]]="","",CONCATENATE('Sample information'!$B$16,"_PL1_org_",Table1[[#This Row],[DATE SAMPLE DELIVERY]]))</f>
        <v>TC2486_PL1_org_</v>
      </c>
      <c r="Q157" s="32" t="str">
        <f>IF(Table1[[#This Row],[SNP&amp;SEQ SAMPLE ID]]="","",IF('Sample information'!$B$21="","",'Sample information'!$B$21))</f>
        <v>danio rerio (zebrafish)</v>
      </c>
      <c r="R157" s="10"/>
      <c r="S157" s="32"/>
      <c r="T157" s="55"/>
      <c r="U157" s="25"/>
      <c r="W157" s="30"/>
      <c r="Y157" s="91"/>
      <c r="Z157" s="32"/>
      <c r="AA157" s="28"/>
      <c r="AB157" s="55"/>
      <c r="AC157" s="28" t="str">
        <f>IF(Table1[[#This Row],[DATE SAMPLE DELIVERY]]="","",(CONCATENATE(20,LEFT(Table1[[#This Row],[DATE SAMPLE DELIVERY]],2),"-",(MID(Table1[[#This Row],[DATE SAMPLE DELIVERY]],3,2)),"-",(RIGHT(Table1[[#This Row],[DATE SAMPLE DELIVERY]],2)))))</f>
        <v/>
      </c>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row>
    <row r="158" spans="1:54" s="4" customFormat="1" x14ac:dyDescent="0.2">
      <c r="A158" s="112" t="str">
        <f>IF(D158="","",CONCATENATE('Sample information'!B$16," #1"," ",Table1[[#This Row],[DATE SAMPLE DELIVERY]]))</f>
        <v xml:space="preserve">TC2486 #1 </v>
      </c>
      <c r="B158" s="112" t="str">
        <f>IF(Table1[[#This Row],[LIBRARY ID]]="","",CONCATENATE('Sample information'!B$16,"-",Table1[[#This Row],[LIBRARY ID]]))</f>
        <v>TC2486-TC2486-1148</v>
      </c>
      <c r="C158" s="228" t="s">
        <v>141</v>
      </c>
      <c r="D158" s="228" t="s">
        <v>1894</v>
      </c>
      <c r="E158" s="99" t="s">
        <v>27</v>
      </c>
      <c r="F158" s="113" t="s">
        <v>1711</v>
      </c>
      <c r="G158" s="113">
        <v>14.80654</v>
      </c>
      <c r="H158" s="113">
        <v>50</v>
      </c>
      <c r="I158" s="98"/>
      <c r="J158" s="228"/>
      <c r="K158" s="230" t="s">
        <v>2592</v>
      </c>
      <c r="L158" s="112" t="str">
        <f>IF((I158=Index!C$2),VLOOKUP(J158,Index!B$3:S$228,2),IF((I158=Index!D$2),VLOOKUP(J158,Index!B$3:S$228,3),IF((I158=Index!E$2),VLOOKUP(J158,Index!B$3:S$228,4),IF((I158=Index!F$2),VLOOKUP(J158,Index!B$3:S$228,5),IF((I158=Index!G$2),VLOOKUP(J158,Index!B$3:S$228,6),IF((I158=Index!H$2),VLOOKUP(J158,Index!B$3:S$228,7),IF((I158=Index!I$2),VLOOKUP(J158,Index!B$3:S$228,8),IF((I158=Index!J$2),VLOOKUP(J158,Index!B$3:S$228,9),IF((I158=Index!K$2),VLOOKUP(J158,Index!B$3:S$228,10),IF((I158=Index!L$2),VLOOKUP(J158,Index!B$3:S$228,11),IF((I158=Index!M$2),VLOOKUP(J158,Index!B$3:S$228,12),IF((I158=Index!N$2),VLOOKUP(J158,Index!B$3:S$228,13),IF((I158=Index!O$2),VLOOKUP(J158,Index!B$3:S$228,14),IF((I158=Index!P$2),VLOOKUP(J158,Index!B$3:S$228,15),IF((I158=Index!Q$2),VLOOKUP(J158,Index!B$3:S$228,16),IF((I158=Index!R$2),VLOOKUP(J158,Index!B$3:S$228,17),IF((I158=Index!S$2),VLOOKUP(J158,Index!B$3:S$228,18),IF((I158=""),CONCATENATE("Custom (",K158,")"),IF((I158="No index"),CONCATENATE("Custom (",Index!T150,")"),"")))))))))))))))))))</f>
        <v>Custom (TAGCGCTC-CTATTAAG)</v>
      </c>
      <c r="M158" s="32" t="s">
        <v>5</v>
      </c>
      <c r="N158" s="10" t="s">
        <v>78</v>
      </c>
      <c r="O158" s="136">
        <f>IF(Table1[[#This Row],[VOLUME]]="","",Table1[[#This Row],[VOLUME]])</f>
        <v>50</v>
      </c>
      <c r="P158" s="110" t="str">
        <f>IF(Table1[[#This Row],[SNP&amp;SEQ SAMPLE ID]]="","",CONCATENATE('Sample information'!$B$16,"_PL1_org_",Table1[[#This Row],[DATE SAMPLE DELIVERY]]))</f>
        <v>TC2486_PL1_org_</v>
      </c>
      <c r="Q158" s="32" t="str">
        <f>IF(Table1[[#This Row],[SNP&amp;SEQ SAMPLE ID]]="","",IF('Sample information'!$B$21="","",'Sample information'!$B$21))</f>
        <v>danio rerio (zebrafish)</v>
      </c>
      <c r="R158" s="10"/>
      <c r="S158" s="32"/>
      <c r="T158" s="55"/>
      <c r="U158" s="25"/>
      <c r="W158" s="30"/>
      <c r="Y158" s="91"/>
      <c r="Z158" s="32"/>
      <c r="AA158" s="28"/>
      <c r="AB158" s="55"/>
      <c r="AC158" s="28" t="str">
        <f>IF(Table1[[#This Row],[DATE SAMPLE DELIVERY]]="","",(CONCATENATE(20,LEFT(Table1[[#This Row],[DATE SAMPLE DELIVERY]],2),"-",(MID(Table1[[#This Row],[DATE SAMPLE DELIVERY]],3,2)),"-",(RIGHT(Table1[[#This Row],[DATE SAMPLE DELIVERY]],2)))))</f>
        <v/>
      </c>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row>
    <row r="159" spans="1:54" s="4" customFormat="1" x14ac:dyDescent="0.2">
      <c r="A159" s="112" t="str">
        <f>IF(D159="","",CONCATENATE('Sample information'!B$16," #1"," ",Table1[[#This Row],[DATE SAMPLE DELIVERY]]))</f>
        <v xml:space="preserve">TC2486 #1 </v>
      </c>
      <c r="B159" s="112" t="str">
        <f>IF(Table1[[#This Row],[LIBRARY ID]]="","",CONCATENATE('Sample information'!B$16,"-",Table1[[#This Row],[LIBRARY ID]]))</f>
        <v>TC2486-TC2486-1149</v>
      </c>
      <c r="C159" s="228" t="s">
        <v>141</v>
      </c>
      <c r="D159" s="228" t="s">
        <v>1895</v>
      </c>
      <c r="E159" s="99" t="s">
        <v>27</v>
      </c>
      <c r="F159" s="113" t="s">
        <v>1711</v>
      </c>
      <c r="G159" s="113">
        <v>14.80654</v>
      </c>
      <c r="H159" s="113">
        <v>50</v>
      </c>
      <c r="I159" s="98"/>
      <c r="J159" s="228"/>
      <c r="K159" s="230" t="s">
        <v>2593</v>
      </c>
      <c r="L159" s="112" t="str">
        <f>IF((I159=Index!C$2),VLOOKUP(J159,Index!B$3:S$228,2),IF((I159=Index!D$2),VLOOKUP(J159,Index!B$3:S$228,3),IF((I159=Index!E$2),VLOOKUP(J159,Index!B$3:S$228,4),IF((I159=Index!F$2),VLOOKUP(J159,Index!B$3:S$228,5),IF((I159=Index!G$2),VLOOKUP(J159,Index!B$3:S$228,6),IF((I159=Index!H$2),VLOOKUP(J159,Index!B$3:S$228,7),IF((I159=Index!I$2),VLOOKUP(J159,Index!B$3:S$228,8),IF((I159=Index!J$2),VLOOKUP(J159,Index!B$3:S$228,9),IF((I159=Index!K$2),VLOOKUP(J159,Index!B$3:S$228,10),IF((I159=Index!L$2),VLOOKUP(J159,Index!B$3:S$228,11),IF((I159=Index!M$2),VLOOKUP(J159,Index!B$3:S$228,12),IF((I159=Index!N$2),VLOOKUP(J159,Index!B$3:S$228,13),IF((I159=Index!O$2),VLOOKUP(J159,Index!B$3:S$228,14),IF((I159=Index!P$2),VLOOKUP(J159,Index!B$3:S$228,15),IF((I159=Index!Q$2),VLOOKUP(J159,Index!B$3:S$228,16),IF((I159=Index!R$2),VLOOKUP(J159,Index!B$3:S$228,17),IF((I159=Index!S$2),VLOOKUP(J159,Index!B$3:S$228,18),IF((I159=""),CONCATENATE("Custom (",K159,")"),IF((I159="No index"),CONCATENATE("Custom (",Index!T151,")"),"")))))))))))))))))))</f>
        <v>Custom (TAGCGCTC-AAGGCTAT)</v>
      </c>
      <c r="M159" s="32" t="s">
        <v>5</v>
      </c>
      <c r="N159" s="10" t="s">
        <v>79</v>
      </c>
      <c r="O159" s="136">
        <f>IF(Table1[[#This Row],[VOLUME]]="","",Table1[[#This Row],[VOLUME]])</f>
        <v>50</v>
      </c>
      <c r="P159" s="110" t="str">
        <f>IF(Table1[[#This Row],[SNP&amp;SEQ SAMPLE ID]]="","",CONCATENATE('Sample information'!$B$16,"_PL1_org_",Table1[[#This Row],[DATE SAMPLE DELIVERY]]))</f>
        <v>TC2486_PL1_org_</v>
      </c>
      <c r="Q159" s="32" t="str">
        <f>IF(Table1[[#This Row],[SNP&amp;SEQ SAMPLE ID]]="","",IF('Sample information'!$B$21="","",'Sample information'!$B$21))</f>
        <v>danio rerio (zebrafish)</v>
      </c>
      <c r="R159" s="10"/>
      <c r="S159" s="32"/>
      <c r="T159" s="55"/>
      <c r="U159" s="25"/>
      <c r="W159" s="30"/>
      <c r="Y159" s="91"/>
      <c r="Z159" s="32"/>
      <c r="AA159" s="28"/>
      <c r="AB159" s="55"/>
      <c r="AC159" s="28" t="str">
        <f>IF(Table1[[#This Row],[DATE SAMPLE DELIVERY]]="","",(CONCATENATE(20,LEFT(Table1[[#This Row],[DATE SAMPLE DELIVERY]],2),"-",(MID(Table1[[#This Row],[DATE SAMPLE DELIVERY]],3,2)),"-",(RIGHT(Table1[[#This Row],[DATE SAMPLE DELIVERY]],2)))))</f>
        <v/>
      </c>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row>
    <row r="160" spans="1:54" s="4" customFormat="1" x14ac:dyDescent="0.2">
      <c r="A160" s="112" t="str">
        <f>IF(D160="","",CONCATENATE('Sample information'!B$16," #1"," ",Table1[[#This Row],[DATE SAMPLE DELIVERY]]))</f>
        <v xml:space="preserve">TC2486 #1 </v>
      </c>
      <c r="B160" s="112" t="str">
        <f>IF(Table1[[#This Row],[LIBRARY ID]]="","",CONCATENATE('Sample information'!B$16,"-",Table1[[#This Row],[LIBRARY ID]]))</f>
        <v>TC2486-TC2486-1150</v>
      </c>
      <c r="C160" s="228" t="s">
        <v>141</v>
      </c>
      <c r="D160" s="228" t="s">
        <v>1896</v>
      </c>
      <c r="E160" s="99" t="s">
        <v>27</v>
      </c>
      <c r="F160" s="113" t="s">
        <v>1711</v>
      </c>
      <c r="G160" s="113">
        <v>14.80654</v>
      </c>
      <c r="H160" s="113">
        <v>50</v>
      </c>
      <c r="I160" s="98"/>
      <c r="J160" s="228"/>
      <c r="K160" s="230" t="s">
        <v>2594</v>
      </c>
      <c r="L160" s="112" t="str">
        <f>IF((I160=Index!C$2),VLOOKUP(J160,Index!B$3:S$228,2),IF((I160=Index!D$2),VLOOKUP(J160,Index!B$3:S$228,3),IF((I160=Index!E$2),VLOOKUP(J160,Index!B$3:S$228,4),IF((I160=Index!F$2),VLOOKUP(J160,Index!B$3:S$228,5),IF((I160=Index!G$2),VLOOKUP(J160,Index!B$3:S$228,6),IF((I160=Index!H$2),VLOOKUP(J160,Index!B$3:S$228,7),IF((I160=Index!I$2),VLOOKUP(J160,Index!B$3:S$228,8),IF((I160=Index!J$2),VLOOKUP(J160,Index!B$3:S$228,9),IF((I160=Index!K$2),VLOOKUP(J160,Index!B$3:S$228,10),IF((I160=Index!L$2),VLOOKUP(J160,Index!B$3:S$228,11),IF((I160=Index!M$2),VLOOKUP(J160,Index!B$3:S$228,12),IF((I160=Index!N$2),VLOOKUP(J160,Index!B$3:S$228,13),IF((I160=Index!O$2),VLOOKUP(J160,Index!B$3:S$228,14),IF((I160=Index!P$2),VLOOKUP(J160,Index!B$3:S$228,15),IF((I160=Index!Q$2),VLOOKUP(J160,Index!B$3:S$228,16),IF((I160=Index!R$2),VLOOKUP(J160,Index!B$3:S$228,17),IF((I160=Index!S$2),VLOOKUP(J160,Index!B$3:S$228,18),IF((I160=""),CONCATENATE("Custom (",K160,")"),IF((I160="No index"),CONCATENATE("Custom (",Index!T152,")"),"")))))))))))))))))))</f>
        <v>Custom (TAGCGCTC-GAGCCTTA)</v>
      </c>
      <c r="M160" s="32" t="s">
        <v>5</v>
      </c>
      <c r="N160" s="10" t="s">
        <v>80</v>
      </c>
      <c r="O160" s="136">
        <f>IF(Table1[[#This Row],[VOLUME]]="","",Table1[[#This Row],[VOLUME]])</f>
        <v>50</v>
      </c>
      <c r="P160" s="110" t="str">
        <f>IF(Table1[[#This Row],[SNP&amp;SEQ SAMPLE ID]]="","",CONCATENATE('Sample information'!$B$16,"_PL1_org_",Table1[[#This Row],[DATE SAMPLE DELIVERY]]))</f>
        <v>TC2486_PL1_org_</v>
      </c>
      <c r="Q160" s="32" t="str">
        <f>IF(Table1[[#This Row],[SNP&amp;SEQ SAMPLE ID]]="","",IF('Sample information'!$B$21="","",'Sample information'!$B$21))</f>
        <v>danio rerio (zebrafish)</v>
      </c>
      <c r="R160" s="10"/>
      <c r="S160" s="32"/>
      <c r="T160" s="55"/>
      <c r="U160" s="25"/>
      <c r="W160" s="30"/>
      <c r="Y160" s="91"/>
      <c r="Z160" s="32"/>
      <c r="AA160" s="28"/>
      <c r="AB160" s="55"/>
      <c r="AC160" s="28" t="str">
        <f>IF(Table1[[#This Row],[DATE SAMPLE DELIVERY]]="","",(CONCATENATE(20,LEFT(Table1[[#This Row],[DATE SAMPLE DELIVERY]],2),"-",(MID(Table1[[#This Row],[DATE SAMPLE DELIVERY]],3,2)),"-",(RIGHT(Table1[[#This Row],[DATE SAMPLE DELIVERY]],2)))))</f>
        <v/>
      </c>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row>
    <row r="161" spans="1:54" s="4" customFormat="1" x14ac:dyDescent="0.2">
      <c r="A161" s="112" t="str">
        <f>IF(D161="","",CONCATENATE('Sample information'!B$16," #1"," ",Table1[[#This Row],[DATE SAMPLE DELIVERY]]))</f>
        <v xml:space="preserve">TC2486 #1 </v>
      </c>
      <c r="B161" s="112" t="str">
        <f>IF(Table1[[#This Row],[LIBRARY ID]]="","",CONCATENATE('Sample information'!B$16,"-",Table1[[#This Row],[LIBRARY ID]]))</f>
        <v>TC2486-TC2486-1151</v>
      </c>
      <c r="C161" s="228" t="s">
        <v>141</v>
      </c>
      <c r="D161" s="228" t="s">
        <v>1897</v>
      </c>
      <c r="E161" s="99" t="s">
        <v>27</v>
      </c>
      <c r="F161" s="113" t="s">
        <v>1711</v>
      </c>
      <c r="G161" s="113">
        <v>14.80654</v>
      </c>
      <c r="H161" s="113">
        <v>50</v>
      </c>
      <c r="I161" s="98"/>
      <c r="J161" s="228"/>
      <c r="K161" s="230" t="s">
        <v>2595</v>
      </c>
      <c r="L161" s="112" t="str">
        <f>IF((I161=Index!C$2),VLOOKUP(J161,Index!B$3:S$228,2),IF((I161=Index!D$2),VLOOKUP(J161,Index!B$3:S$228,3),IF((I161=Index!E$2),VLOOKUP(J161,Index!B$3:S$228,4),IF((I161=Index!F$2),VLOOKUP(J161,Index!B$3:S$228,5),IF((I161=Index!G$2),VLOOKUP(J161,Index!B$3:S$228,6),IF((I161=Index!H$2),VLOOKUP(J161,Index!B$3:S$228,7),IF((I161=Index!I$2),VLOOKUP(J161,Index!B$3:S$228,8),IF((I161=Index!J$2),VLOOKUP(J161,Index!B$3:S$228,9),IF((I161=Index!K$2),VLOOKUP(J161,Index!B$3:S$228,10),IF((I161=Index!L$2),VLOOKUP(J161,Index!B$3:S$228,11),IF((I161=Index!M$2),VLOOKUP(J161,Index!B$3:S$228,12),IF((I161=Index!N$2),VLOOKUP(J161,Index!B$3:S$228,13),IF((I161=Index!O$2),VLOOKUP(J161,Index!B$3:S$228,14),IF((I161=Index!P$2),VLOOKUP(J161,Index!B$3:S$228,15),IF((I161=Index!Q$2),VLOOKUP(J161,Index!B$3:S$228,16),IF((I161=Index!R$2),VLOOKUP(J161,Index!B$3:S$228,17),IF((I161=Index!S$2),VLOOKUP(J161,Index!B$3:S$228,18),IF((I161=""),CONCATENATE("Custom (",K161,")"),IF((I161="No index"),CONCATENATE("Custom (",Index!T153,")"),"")))))))))))))))))))</f>
        <v>Custom (TAGCGCTC-TTATGCGA)</v>
      </c>
      <c r="M161" s="32" t="s">
        <v>5</v>
      </c>
      <c r="N161" s="10" t="s">
        <v>81</v>
      </c>
      <c r="O161" s="136">
        <f>IF(Table1[[#This Row],[VOLUME]]="","",Table1[[#This Row],[VOLUME]])</f>
        <v>50</v>
      </c>
      <c r="P161" s="110" t="str">
        <f>IF(Table1[[#This Row],[SNP&amp;SEQ SAMPLE ID]]="","",CONCATENATE('Sample information'!$B$16,"_PL1_org_",Table1[[#This Row],[DATE SAMPLE DELIVERY]]))</f>
        <v>TC2486_PL1_org_</v>
      </c>
      <c r="Q161" s="32" t="str">
        <f>IF(Table1[[#This Row],[SNP&amp;SEQ SAMPLE ID]]="","",IF('Sample information'!$B$21="","",'Sample information'!$B$21))</f>
        <v>danio rerio (zebrafish)</v>
      </c>
      <c r="R161" s="10"/>
      <c r="S161" s="32"/>
      <c r="T161" s="55"/>
      <c r="U161" s="25"/>
      <c r="W161" s="30"/>
      <c r="Y161" s="91"/>
      <c r="Z161" s="32"/>
      <c r="AA161" s="28"/>
      <c r="AB161" s="55"/>
      <c r="AC161" s="28" t="str">
        <f>IF(Table1[[#This Row],[DATE SAMPLE DELIVERY]]="","",(CONCATENATE(20,LEFT(Table1[[#This Row],[DATE SAMPLE DELIVERY]],2),"-",(MID(Table1[[#This Row],[DATE SAMPLE DELIVERY]],3,2)),"-",(RIGHT(Table1[[#This Row],[DATE SAMPLE DELIVERY]],2)))))</f>
        <v/>
      </c>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row>
    <row r="162" spans="1:54" s="4" customFormat="1" x14ac:dyDescent="0.2">
      <c r="A162" s="112" t="str">
        <f>IF(D162="","",CONCATENATE('Sample information'!B$16," #1"," ",Table1[[#This Row],[DATE SAMPLE DELIVERY]]))</f>
        <v xml:space="preserve">TC2486 #1 </v>
      </c>
      <c r="B162" s="112" t="str">
        <f>IF(Table1[[#This Row],[LIBRARY ID]]="","",CONCATENATE('Sample information'!B$16,"-",Table1[[#This Row],[LIBRARY ID]]))</f>
        <v>TC2486-TC2486-1152</v>
      </c>
      <c r="C162" s="228" t="s">
        <v>141</v>
      </c>
      <c r="D162" s="228" t="s">
        <v>1898</v>
      </c>
      <c r="E162" s="99" t="s">
        <v>27</v>
      </c>
      <c r="F162" s="113" t="s">
        <v>1711</v>
      </c>
      <c r="G162" s="113">
        <v>14.80654</v>
      </c>
      <c r="H162" s="113">
        <v>50</v>
      </c>
      <c r="I162" s="98"/>
      <c r="J162" s="228"/>
      <c r="K162" s="230" t="s">
        <v>2596</v>
      </c>
      <c r="L162" s="112" t="str">
        <f>IF((I162=Index!C$2),VLOOKUP(J162,Index!B$3:S$228,2),IF((I162=Index!D$2),VLOOKUP(J162,Index!B$3:S$228,3),IF((I162=Index!E$2),VLOOKUP(J162,Index!B$3:S$228,4),IF((I162=Index!F$2),VLOOKUP(J162,Index!B$3:S$228,5),IF((I162=Index!G$2),VLOOKUP(J162,Index!B$3:S$228,6),IF((I162=Index!H$2),VLOOKUP(J162,Index!B$3:S$228,7),IF((I162=Index!I$2),VLOOKUP(J162,Index!B$3:S$228,8),IF((I162=Index!J$2),VLOOKUP(J162,Index!B$3:S$228,9),IF((I162=Index!K$2),VLOOKUP(J162,Index!B$3:S$228,10),IF((I162=Index!L$2),VLOOKUP(J162,Index!B$3:S$228,11),IF((I162=Index!M$2),VLOOKUP(J162,Index!B$3:S$228,12),IF((I162=Index!N$2),VLOOKUP(J162,Index!B$3:S$228,13),IF((I162=Index!O$2),VLOOKUP(J162,Index!B$3:S$228,14),IF((I162=Index!P$2),VLOOKUP(J162,Index!B$3:S$228,15),IF((I162=Index!Q$2),VLOOKUP(J162,Index!B$3:S$228,16),IF((I162=Index!R$2),VLOOKUP(J162,Index!B$3:S$228,17),IF((I162=Index!S$2),VLOOKUP(J162,Index!B$3:S$228,18),IF((I162=""),CONCATENATE("Custom (",K162,")"),IF((I162="No index"),CONCATENATE("Custom (",Index!T154,")"),"")))))))))))))))))))</f>
        <v>Custom (ACTGAGCG-CGTCTAAT)</v>
      </c>
      <c r="M162" s="32" t="s">
        <v>5</v>
      </c>
      <c r="N162" s="10" t="s">
        <v>82</v>
      </c>
      <c r="O162" s="136">
        <f>IF(Table1[[#This Row],[VOLUME]]="","",Table1[[#This Row],[VOLUME]])</f>
        <v>50</v>
      </c>
      <c r="P162" s="110" t="str">
        <f>IF(Table1[[#This Row],[SNP&amp;SEQ SAMPLE ID]]="","",CONCATENATE('Sample information'!$B$16,"_PL1_org_",Table1[[#This Row],[DATE SAMPLE DELIVERY]]))</f>
        <v>TC2486_PL1_org_</v>
      </c>
      <c r="Q162" s="32" t="str">
        <f>IF(Table1[[#This Row],[SNP&amp;SEQ SAMPLE ID]]="","",IF('Sample information'!$B$21="","",'Sample information'!$B$21))</f>
        <v>danio rerio (zebrafish)</v>
      </c>
      <c r="R162" s="10"/>
      <c r="S162" s="32"/>
      <c r="T162" s="55"/>
      <c r="U162" s="25"/>
      <c r="W162" s="30"/>
      <c r="Y162" s="91"/>
      <c r="Z162" s="32"/>
      <c r="AA162" s="28"/>
      <c r="AB162" s="55"/>
      <c r="AC162" s="28" t="str">
        <f>IF(Table1[[#This Row],[DATE SAMPLE DELIVERY]]="","",(CONCATENATE(20,LEFT(Table1[[#This Row],[DATE SAMPLE DELIVERY]],2),"-",(MID(Table1[[#This Row],[DATE SAMPLE DELIVERY]],3,2)),"-",(RIGHT(Table1[[#This Row],[DATE SAMPLE DELIVERY]],2)))))</f>
        <v/>
      </c>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row>
    <row r="163" spans="1:54" s="4" customFormat="1" x14ac:dyDescent="0.2">
      <c r="A163" s="112" t="str">
        <f>IF(D163="","",CONCATENATE('Sample information'!B$16," #1"," ",Table1[[#This Row],[DATE SAMPLE DELIVERY]]))</f>
        <v xml:space="preserve">TC2486 #1 </v>
      </c>
      <c r="B163" s="112" t="str">
        <f>IF(Table1[[#This Row],[LIBRARY ID]]="","",CONCATENATE('Sample information'!B$16,"-",Table1[[#This Row],[LIBRARY ID]]))</f>
        <v>TC2486-TC2486-1153</v>
      </c>
      <c r="C163" s="228" t="s">
        <v>141</v>
      </c>
      <c r="D163" s="228" t="s">
        <v>1899</v>
      </c>
      <c r="E163" s="99" t="s">
        <v>27</v>
      </c>
      <c r="F163" s="113" t="s">
        <v>1711</v>
      </c>
      <c r="G163" s="113">
        <v>14.80654</v>
      </c>
      <c r="H163" s="113">
        <v>50</v>
      </c>
      <c r="I163" s="98"/>
      <c r="J163" s="228"/>
      <c r="K163" s="230" t="s">
        <v>2597</v>
      </c>
      <c r="L163" s="112" t="str">
        <f>IF((I163=Index!C$2),VLOOKUP(J163,Index!B$3:S$228,2),IF((I163=Index!D$2),VLOOKUP(J163,Index!B$3:S$228,3),IF((I163=Index!E$2),VLOOKUP(J163,Index!B$3:S$228,4),IF((I163=Index!F$2),VLOOKUP(J163,Index!B$3:S$228,5),IF((I163=Index!G$2),VLOOKUP(J163,Index!B$3:S$228,6),IF((I163=Index!H$2),VLOOKUP(J163,Index!B$3:S$228,7),IF((I163=Index!I$2),VLOOKUP(J163,Index!B$3:S$228,8),IF((I163=Index!J$2),VLOOKUP(J163,Index!B$3:S$228,9),IF((I163=Index!K$2),VLOOKUP(J163,Index!B$3:S$228,10),IF((I163=Index!L$2),VLOOKUP(J163,Index!B$3:S$228,11),IF((I163=Index!M$2),VLOOKUP(J163,Index!B$3:S$228,12),IF((I163=Index!N$2),VLOOKUP(J163,Index!B$3:S$228,13),IF((I163=Index!O$2),VLOOKUP(J163,Index!B$3:S$228,14),IF((I163=Index!P$2),VLOOKUP(J163,Index!B$3:S$228,15),IF((I163=Index!Q$2),VLOOKUP(J163,Index!B$3:S$228,16),IF((I163=Index!R$2),VLOOKUP(J163,Index!B$3:S$228,17),IF((I163=Index!S$2),VLOOKUP(J163,Index!B$3:S$228,18),IF((I163=""),CONCATENATE("Custom (",K163,")"),IF((I163="No index"),CONCATENATE("Custom (",Index!T155,")"),"")))))))))))))))))))</f>
        <v>Custom (ACTGAGCG-TCTCTCCG)</v>
      </c>
      <c r="M163" s="32" t="s">
        <v>5</v>
      </c>
      <c r="N163" s="10" t="s">
        <v>83</v>
      </c>
      <c r="O163" s="136">
        <f>IF(Table1[[#This Row],[VOLUME]]="","",Table1[[#This Row],[VOLUME]])</f>
        <v>50</v>
      </c>
      <c r="P163" s="110" t="str">
        <f>IF(Table1[[#This Row],[SNP&amp;SEQ SAMPLE ID]]="","",CONCATENATE('Sample information'!$B$16,"_PL1_org_",Table1[[#This Row],[DATE SAMPLE DELIVERY]]))</f>
        <v>TC2486_PL1_org_</v>
      </c>
      <c r="Q163" s="32" t="str">
        <f>IF(Table1[[#This Row],[SNP&amp;SEQ SAMPLE ID]]="","",IF('Sample information'!$B$21="","",'Sample information'!$B$21))</f>
        <v>danio rerio (zebrafish)</v>
      </c>
      <c r="R163" s="10"/>
      <c r="S163" s="32"/>
      <c r="T163" s="55"/>
      <c r="U163" s="25"/>
      <c r="W163" s="30"/>
      <c r="Y163" s="91"/>
      <c r="Z163" s="32"/>
      <c r="AA163" s="28"/>
      <c r="AB163" s="55"/>
      <c r="AC163" s="28" t="str">
        <f>IF(Table1[[#This Row],[DATE SAMPLE DELIVERY]]="","",(CONCATENATE(20,LEFT(Table1[[#This Row],[DATE SAMPLE DELIVERY]],2),"-",(MID(Table1[[#This Row],[DATE SAMPLE DELIVERY]],3,2)),"-",(RIGHT(Table1[[#This Row],[DATE SAMPLE DELIVERY]],2)))))</f>
        <v/>
      </c>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row>
    <row r="164" spans="1:54" s="4" customFormat="1" x14ac:dyDescent="0.2">
      <c r="A164" s="112" t="str">
        <f>IF(D164="","",CONCATENATE('Sample information'!B$16," #1"," ",Table1[[#This Row],[DATE SAMPLE DELIVERY]]))</f>
        <v xml:space="preserve">TC2486 #1 </v>
      </c>
      <c r="B164" s="112" t="str">
        <f>IF(Table1[[#This Row],[LIBRARY ID]]="","",CONCATENATE('Sample information'!B$16,"-",Table1[[#This Row],[LIBRARY ID]]))</f>
        <v>TC2486-TC2486-1154</v>
      </c>
      <c r="C164" s="228" t="s">
        <v>141</v>
      </c>
      <c r="D164" s="228" t="s">
        <v>1900</v>
      </c>
      <c r="E164" s="99" t="s">
        <v>27</v>
      </c>
      <c r="F164" s="113" t="s">
        <v>1711</v>
      </c>
      <c r="G164" s="113">
        <v>14.80654</v>
      </c>
      <c r="H164" s="113">
        <v>50</v>
      </c>
      <c r="I164" s="98"/>
      <c r="J164" s="228"/>
      <c r="K164" s="230" t="s">
        <v>2598</v>
      </c>
      <c r="L164" s="112" t="str">
        <f>IF((I164=Index!C$2),VLOOKUP(J164,Index!B$3:S$228,2),IF((I164=Index!D$2),VLOOKUP(J164,Index!B$3:S$228,3),IF((I164=Index!E$2),VLOOKUP(J164,Index!B$3:S$228,4),IF((I164=Index!F$2),VLOOKUP(J164,Index!B$3:S$228,5),IF((I164=Index!G$2),VLOOKUP(J164,Index!B$3:S$228,6),IF((I164=Index!H$2),VLOOKUP(J164,Index!B$3:S$228,7),IF((I164=Index!I$2),VLOOKUP(J164,Index!B$3:S$228,8),IF((I164=Index!J$2),VLOOKUP(J164,Index!B$3:S$228,9),IF((I164=Index!K$2),VLOOKUP(J164,Index!B$3:S$228,10),IF((I164=Index!L$2),VLOOKUP(J164,Index!B$3:S$228,11),IF((I164=Index!M$2),VLOOKUP(J164,Index!B$3:S$228,12),IF((I164=Index!N$2),VLOOKUP(J164,Index!B$3:S$228,13),IF((I164=Index!O$2),VLOOKUP(J164,Index!B$3:S$228,14),IF((I164=Index!P$2),VLOOKUP(J164,Index!B$3:S$228,15),IF((I164=Index!Q$2),VLOOKUP(J164,Index!B$3:S$228,16),IF((I164=Index!R$2),VLOOKUP(J164,Index!B$3:S$228,17),IF((I164=Index!S$2),VLOOKUP(J164,Index!B$3:S$228,18),IF((I164=""),CONCATENATE("Custom (",K164,")"),IF((I164="No index"),CONCATENATE("Custom (",Index!T156,")"),"")))))))))))))))))))</f>
        <v>Custom (ACTGAGCG-TCGACTAG)</v>
      </c>
      <c r="M164" s="32" t="s">
        <v>5</v>
      </c>
      <c r="N164" s="10" t="s">
        <v>84</v>
      </c>
      <c r="O164" s="136">
        <f>IF(Table1[[#This Row],[VOLUME]]="","",Table1[[#This Row],[VOLUME]])</f>
        <v>50</v>
      </c>
      <c r="P164" s="110" t="str">
        <f>IF(Table1[[#This Row],[SNP&amp;SEQ SAMPLE ID]]="","",CONCATENATE('Sample information'!$B$16,"_PL1_org_",Table1[[#This Row],[DATE SAMPLE DELIVERY]]))</f>
        <v>TC2486_PL1_org_</v>
      </c>
      <c r="Q164" s="32" t="str">
        <f>IF(Table1[[#This Row],[SNP&amp;SEQ SAMPLE ID]]="","",IF('Sample information'!$B$21="","",'Sample information'!$B$21))</f>
        <v>danio rerio (zebrafish)</v>
      </c>
      <c r="R164" s="10"/>
      <c r="S164" s="32"/>
      <c r="T164" s="55"/>
      <c r="U164" s="25"/>
      <c r="W164" s="30"/>
      <c r="Y164" s="91"/>
      <c r="Z164" s="32"/>
      <c r="AA164" s="28"/>
      <c r="AB164" s="55"/>
      <c r="AC164" s="28" t="str">
        <f>IF(Table1[[#This Row],[DATE SAMPLE DELIVERY]]="","",(CONCATENATE(20,LEFT(Table1[[#This Row],[DATE SAMPLE DELIVERY]],2),"-",(MID(Table1[[#This Row],[DATE SAMPLE DELIVERY]],3,2)),"-",(RIGHT(Table1[[#This Row],[DATE SAMPLE DELIVERY]],2)))))</f>
        <v/>
      </c>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row>
    <row r="165" spans="1:54" s="4" customFormat="1" x14ac:dyDescent="0.2">
      <c r="A165" s="112" t="str">
        <f>IF(D165="","",CONCATENATE('Sample information'!B$16," #1"," ",Table1[[#This Row],[DATE SAMPLE DELIVERY]]))</f>
        <v xml:space="preserve">TC2486 #1 </v>
      </c>
      <c r="B165" s="112" t="str">
        <f>IF(Table1[[#This Row],[LIBRARY ID]]="","",CONCATENATE('Sample information'!B$16,"-",Table1[[#This Row],[LIBRARY ID]]))</f>
        <v>TC2486-TC2486-1155</v>
      </c>
      <c r="C165" s="228" t="s">
        <v>141</v>
      </c>
      <c r="D165" s="228" t="s">
        <v>1901</v>
      </c>
      <c r="E165" s="99" t="s">
        <v>27</v>
      </c>
      <c r="F165" s="113" t="s">
        <v>1711</v>
      </c>
      <c r="G165" s="113">
        <v>14.80654</v>
      </c>
      <c r="H165" s="113">
        <v>50</v>
      </c>
      <c r="I165" s="98"/>
      <c r="J165" s="228"/>
      <c r="K165" s="230" t="s">
        <v>2599</v>
      </c>
      <c r="L165" s="112" t="str">
        <f>IF((I165=Index!C$2),VLOOKUP(J165,Index!B$3:S$228,2),IF((I165=Index!D$2),VLOOKUP(J165,Index!B$3:S$228,3),IF((I165=Index!E$2),VLOOKUP(J165,Index!B$3:S$228,4),IF((I165=Index!F$2),VLOOKUP(J165,Index!B$3:S$228,5),IF((I165=Index!G$2),VLOOKUP(J165,Index!B$3:S$228,6),IF((I165=Index!H$2),VLOOKUP(J165,Index!B$3:S$228,7),IF((I165=Index!I$2),VLOOKUP(J165,Index!B$3:S$228,8),IF((I165=Index!J$2),VLOOKUP(J165,Index!B$3:S$228,9),IF((I165=Index!K$2),VLOOKUP(J165,Index!B$3:S$228,10),IF((I165=Index!L$2),VLOOKUP(J165,Index!B$3:S$228,11),IF((I165=Index!M$2),VLOOKUP(J165,Index!B$3:S$228,12),IF((I165=Index!N$2),VLOOKUP(J165,Index!B$3:S$228,13),IF((I165=Index!O$2),VLOOKUP(J165,Index!B$3:S$228,14),IF((I165=Index!P$2),VLOOKUP(J165,Index!B$3:S$228,15),IF((I165=Index!Q$2),VLOOKUP(J165,Index!B$3:S$228,16),IF((I165=Index!R$2),VLOOKUP(J165,Index!B$3:S$228,17),IF((I165=Index!S$2),VLOOKUP(J165,Index!B$3:S$228,18),IF((I165=""),CONCATENATE("Custom (",K165,")"),IF((I165="No index"),CONCATENATE("Custom (",Index!T157,")"),"")))))))))))))))))))</f>
        <v>Custom (ACTGAGCG-TTCTAGCT)</v>
      </c>
      <c r="M165" s="32" t="s">
        <v>5</v>
      </c>
      <c r="N165" s="10" t="s">
        <v>85</v>
      </c>
      <c r="O165" s="136">
        <f>IF(Table1[[#This Row],[VOLUME]]="","",Table1[[#This Row],[VOLUME]])</f>
        <v>50</v>
      </c>
      <c r="P165" s="110" t="str">
        <f>IF(Table1[[#This Row],[SNP&amp;SEQ SAMPLE ID]]="","",CONCATENATE('Sample information'!$B$16,"_PL1_org_",Table1[[#This Row],[DATE SAMPLE DELIVERY]]))</f>
        <v>TC2486_PL1_org_</v>
      </c>
      <c r="Q165" s="32" t="str">
        <f>IF(Table1[[#This Row],[SNP&amp;SEQ SAMPLE ID]]="","",IF('Sample information'!$B$21="","",'Sample information'!$B$21))</f>
        <v>danio rerio (zebrafish)</v>
      </c>
      <c r="R165" s="10"/>
      <c r="S165" s="32"/>
      <c r="T165" s="55"/>
      <c r="U165" s="25"/>
      <c r="W165" s="30"/>
      <c r="Y165" s="91"/>
      <c r="Z165" s="32"/>
      <c r="AA165" s="28"/>
      <c r="AB165" s="55"/>
      <c r="AC165" s="28" t="str">
        <f>IF(Table1[[#This Row],[DATE SAMPLE DELIVERY]]="","",(CONCATENATE(20,LEFT(Table1[[#This Row],[DATE SAMPLE DELIVERY]],2),"-",(MID(Table1[[#This Row],[DATE SAMPLE DELIVERY]],3,2)),"-",(RIGHT(Table1[[#This Row],[DATE SAMPLE DELIVERY]],2)))))</f>
        <v/>
      </c>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row>
    <row r="166" spans="1:54" s="4" customFormat="1" x14ac:dyDescent="0.2">
      <c r="A166" s="112" t="str">
        <f>IF(D166="","",CONCATENATE('Sample information'!B$16," #1"," ",Table1[[#This Row],[DATE SAMPLE DELIVERY]]))</f>
        <v xml:space="preserve">TC2486 #1 </v>
      </c>
      <c r="B166" s="112" t="str">
        <f>IF(Table1[[#This Row],[LIBRARY ID]]="","",CONCATENATE('Sample information'!B$16,"-",Table1[[#This Row],[LIBRARY ID]]))</f>
        <v>TC2486-TC2486-1156</v>
      </c>
      <c r="C166" s="228" t="s">
        <v>141</v>
      </c>
      <c r="D166" s="228" t="s">
        <v>1902</v>
      </c>
      <c r="E166" s="99" t="s">
        <v>27</v>
      </c>
      <c r="F166" s="113" t="s">
        <v>1711</v>
      </c>
      <c r="G166" s="113">
        <v>14.80654</v>
      </c>
      <c r="H166" s="113">
        <v>50</v>
      </c>
      <c r="I166" s="98"/>
      <c r="J166" s="228"/>
      <c r="K166" s="230" t="s">
        <v>2600</v>
      </c>
      <c r="L166" s="112" t="str">
        <f>IF((I166=Index!C$2),VLOOKUP(J166,Index!B$3:S$228,2),IF((I166=Index!D$2),VLOOKUP(J166,Index!B$3:S$228,3),IF((I166=Index!E$2),VLOOKUP(J166,Index!B$3:S$228,4),IF((I166=Index!F$2),VLOOKUP(J166,Index!B$3:S$228,5),IF((I166=Index!G$2),VLOOKUP(J166,Index!B$3:S$228,6),IF((I166=Index!H$2),VLOOKUP(J166,Index!B$3:S$228,7),IF((I166=Index!I$2),VLOOKUP(J166,Index!B$3:S$228,8),IF((I166=Index!J$2),VLOOKUP(J166,Index!B$3:S$228,9),IF((I166=Index!K$2),VLOOKUP(J166,Index!B$3:S$228,10),IF((I166=Index!L$2),VLOOKUP(J166,Index!B$3:S$228,11),IF((I166=Index!M$2),VLOOKUP(J166,Index!B$3:S$228,12),IF((I166=Index!N$2),VLOOKUP(J166,Index!B$3:S$228,13),IF((I166=Index!O$2),VLOOKUP(J166,Index!B$3:S$228,14),IF((I166=Index!P$2),VLOOKUP(J166,Index!B$3:S$228,15),IF((I166=Index!Q$2),VLOOKUP(J166,Index!B$3:S$228,16),IF((I166=Index!R$2),VLOOKUP(J166,Index!B$3:S$228,17),IF((I166=Index!S$2),VLOOKUP(J166,Index!B$3:S$228,18),IF((I166=""),CONCATENATE("Custom (",K166,")"),IF((I166="No index"),CONCATENATE("Custom (",Index!T158,")"),"")))))))))))))))))))</f>
        <v>Custom (ACTGAGCG-CCTAGAGT)</v>
      </c>
      <c r="M166" s="32" t="s">
        <v>5</v>
      </c>
      <c r="N166" s="10" t="s">
        <v>86</v>
      </c>
      <c r="O166" s="136">
        <f>IF(Table1[[#This Row],[VOLUME]]="","",Table1[[#This Row],[VOLUME]])</f>
        <v>50</v>
      </c>
      <c r="P166" s="110" t="str">
        <f>IF(Table1[[#This Row],[SNP&amp;SEQ SAMPLE ID]]="","",CONCATENATE('Sample information'!$B$16,"_PL1_org_",Table1[[#This Row],[DATE SAMPLE DELIVERY]]))</f>
        <v>TC2486_PL1_org_</v>
      </c>
      <c r="Q166" s="32" t="str">
        <f>IF(Table1[[#This Row],[SNP&amp;SEQ SAMPLE ID]]="","",IF('Sample information'!$B$21="","",'Sample information'!$B$21))</f>
        <v>danio rerio (zebrafish)</v>
      </c>
      <c r="R166" s="10"/>
      <c r="S166" s="32"/>
      <c r="T166" s="55"/>
      <c r="U166" s="25"/>
      <c r="W166" s="30"/>
      <c r="Y166" s="91"/>
      <c r="Z166" s="32"/>
      <c r="AA166" s="28"/>
      <c r="AB166" s="55"/>
      <c r="AC166" s="28" t="str">
        <f>IF(Table1[[#This Row],[DATE SAMPLE DELIVERY]]="","",(CONCATENATE(20,LEFT(Table1[[#This Row],[DATE SAMPLE DELIVERY]],2),"-",(MID(Table1[[#This Row],[DATE SAMPLE DELIVERY]],3,2)),"-",(RIGHT(Table1[[#This Row],[DATE SAMPLE DELIVERY]],2)))))</f>
        <v/>
      </c>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row>
    <row r="167" spans="1:54" s="4" customFormat="1" x14ac:dyDescent="0.2">
      <c r="A167" s="112" t="str">
        <f>IF(D167="","",CONCATENATE('Sample information'!B$16," #1"," ",Table1[[#This Row],[DATE SAMPLE DELIVERY]]))</f>
        <v xml:space="preserve">TC2486 #1 </v>
      </c>
      <c r="B167" s="112" t="str">
        <f>IF(Table1[[#This Row],[LIBRARY ID]]="","",CONCATENATE('Sample information'!B$16,"-",Table1[[#This Row],[LIBRARY ID]]))</f>
        <v>TC2486-TC2486-1157</v>
      </c>
      <c r="C167" s="228" t="s">
        <v>141</v>
      </c>
      <c r="D167" s="228" t="s">
        <v>1903</v>
      </c>
      <c r="E167" s="99" t="s">
        <v>27</v>
      </c>
      <c r="F167" s="113" t="s">
        <v>1711</v>
      </c>
      <c r="G167" s="113">
        <v>14.80654</v>
      </c>
      <c r="H167" s="113">
        <v>50</v>
      </c>
      <c r="I167" s="98"/>
      <c r="J167" s="228"/>
      <c r="K167" s="230" t="s">
        <v>2601</v>
      </c>
      <c r="L167" s="112" t="str">
        <f>IF((I167=Index!C$2),VLOOKUP(J167,Index!B$3:S$228,2),IF((I167=Index!D$2),VLOOKUP(J167,Index!B$3:S$228,3),IF((I167=Index!E$2),VLOOKUP(J167,Index!B$3:S$228,4),IF((I167=Index!F$2),VLOOKUP(J167,Index!B$3:S$228,5),IF((I167=Index!G$2),VLOOKUP(J167,Index!B$3:S$228,6),IF((I167=Index!H$2),VLOOKUP(J167,Index!B$3:S$228,7),IF((I167=Index!I$2),VLOOKUP(J167,Index!B$3:S$228,8),IF((I167=Index!J$2),VLOOKUP(J167,Index!B$3:S$228,9),IF((I167=Index!K$2),VLOOKUP(J167,Index!B$3:S$228,10),IF((I167=Index!L$2),VLOOKUP(J167,Index!B$3:S$228,11),IF((I167=Index!M$2),VLOOKUP(J167,Index!B$3:S$228,12),IF((I167=Index!N$2),VLOOKUP(J167,Index!B$3:S$228,13),IF((I167=Index!O$2),VLOOKUP(J167,Index!B$3:S$228,14),IF((I167=Index!P$2),VLOOKUP(J167,Index!B$3:S$228,15),IF((I167=Index!Q$2),VLOOKUP(J167,Index!B$3:S$228,16),IF((I167=Index!R$2),VLOOKUP(J167,Index!B$3:S$228,17),IF((I167=Index!S$2),VLOOKUP(J167,Index!B$3:S$228,18),IF((I167=""),CONCATENATE("Custom (",K167,")"),IF((I167="No index"),CONCATENATE("Custom (",Index!T159,")"),"")))))))))))))))))))</f>
        <v>Custom (ACTGAGCG-CTATTAAG)</v>
      </c>
      <c r="M167" s="32" t="s">
        <v>5</v>
      </c>
      <c r="N167" s="10" t="s">
        <v>87</v>
      </c>
      <c r="O167" s="136">
        <f>IF(Table1[[#This Row],[VOLUME]]="","",Table1[[#This Row],[VOLUME]])</f>
        <v>50</v>
      </c>
      <c r="P167" s="110" t="str">
        <f>IF(Table1[[#This Row],[SNP&amp;SEQ SAMPLE ID]]="","",CONCATENATE('Sample information'!$B$16,"_PL1_org_",Table1[[#This Row],[DATE SAMPLE DELIVERY]]))</f>
        <v>TC2486_PL1_org_</v>
      </c>
      <c r="Q167" s="32" t="str">
        <f>IF(Table1[[#This Row],[SNP&amp;SEQ SAMPLE ID]]="","",IF('Sample information'!$B$21="","",'Sample information'!$B$21))</f>
        <v>danio rerio (zebrafish)</v>
      </c>
      <c r="R167" s="10"/>
      <c r="S167" s="32"/>
      <c r="T167" s="55"/>
      <c r="U167" s="25"/>
      <c r="W167" s="30"/>
      <c r="Y167" s="91"/>
      <c r="Z167" s="32"/>
      <c r="AA167" s="28"/>
      <c r="AB167" s="55"/>
      <c r="AC167" s="28" t="str">
        <f>IF(Table1[[#This Row],[DATE SAMPLE DELIVERY]]="","",(CONCATENATE(20,LEFT(Table1[[#This Row],[DATE SAMPLE DELIVERY]],2),"-",(MID(Table1[[#This Row],[DATE SAMPLE DELIVERY]],3,2)),"-",(RIGHT(Table1[[#This Row],[DATE SAMPLE DELIVERY]],2)))))</f>
        <v/>
      </c>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row>
    <row r="168" spans="1:54" s="4" customFormat="1" x14ac:dyDescent="0.2">
      <c r="A168" s="112" t="str">
        <f>IF(D168="","",CONCATENATE('Sample information'!B$16," #1"," ",Table1[[#This Row],[DATE SAMPLE DELIVERY]]))</f>
        <v xml:space="preserve">TC2486 #1 </v>
      </c>
      <c r="B168" s="112" t="str">
        <f>IF(Table1[[#This Row],[LIBRARY ID]]="","",CONCATENATE('Sample information'!B$16,"-",Table1[[#This Row],[LIBRARY ID]]))</f>
        <v>TC2486-TC2486-1158</v>
      </c>
      <c r="C168" s="228" t="s">
        <v>141</v>
      </c>
      <c r="D168" s="228" t="s">
        <v>1904</v>
      </c>
      <c r="E168" s="99" t="s">
        <v>27</v>
      </c>
      <c r="F168" s="113" t="s">
        <v>1711</v>
      </c>
      <c r="G168" s="113">
        <v>14.80654</v>
      </c>
      <c r="H168" s="113">
        <v>50</v>
      </c>
      <c r="I168" s="98"/>
      <c r="J168" s="228"/>
      <c r="K168" s="230" t="s">
        <v>2602</v>
      </c>
      <c r="L168" s="112" t="str">
        <f>IF((I168=Index!C$2),VLOOKUP(J168,Index!B$3:S$228,2),IF((I168=Index!D$2),VLOOKUP(J168,Index!B$3:S$228,3),IF((I168=Index!E$2),VLOOKUP(J168,Index!B$3:S$228,4),IF((I168=Index!F$2),VLOOKUP(J168,Index!B$3:S$228,5),IF((I168=Index!G$2),VLOOKUP(J168,Index!B$3:S$228,6),IF((I168=Index!H$2),VLOOKUP(J168,Index!B$3:S$228,7),IF((I168=Index!I$2),VLOOKUP(J168,Index!B$3:S$228,8),IF((I168=Index!J$2),VLOOKUP(J168,Index!B$3:S$228,9),IF((I168=Index!K$2),VLOOKUP(J168,Index!B$3:S$228,10),IF((I168=Index!L$2),VLOOKUP(J168,Index!B$3:S$228,11),IF((I168=Index!M$2),VLOOKUP(J168,Index!B$3:S$228,12),IF((I168=Index!N$2),VLOOKUP(J168,Index!B$3:S$228,13),IF((I168=Index!O$2),VLOOKUP(J168,Index!B$3:S$228,14),IF((I168=Index!P$2),VLOOKUP(J168,Index!B$3:S$228,15),IF((I168=Index!Q$2),VLOOKUP(J168,Index!B$3:S$228,16),IF((I168=Index!R$2),VLOOKUP(J168,Index!B$3:S$228,17),IF((I168=Index!S$2),VLOOKUP(J168,Index!B$3:S$228,18),IF((I168=""),CONCATENATE("Custom (",K168,")"),IF((I168="No index"),CONCATENATE("Custom (",Index!T160,")"),"")))))))))))))))))))</f>
        <v>Custom (ACTGAGCG-AAGGCTAT)</v>
      </c>
      <c r="M168" s="32" t="s">
        <v>5</v>
      </c>
      <c r="N168" s="10" t="s">
        <v>88</v>
      </c>
      <c r="O168" s="136">
        <f>IF(Table1[[#This Row],[VOLUME]]="","",Table1[[#This Row],[VOLUME]])</f>
        <v>50</v>
      </c>
      <c r="P168" s="110" t="str">
        <f>IF(Table1[[#This Row],[SNP&amp;SEQ SAMPLE ID]]="","",CONCATENATE('Sample information'!$B$16,"_PL1_org_",Table1[[#This Row],[DATE SAMPLE DELIVERY]]))</f>
        <v>TC2486_PL1_org_</v>
      </c>
      <c r="Q168" s="32" t="str">
        <f>IF(Table1[[#This Row],[SNP&amp;SEQ SAMPLE ID]]="","",IF('Sample information'!$B$21="","",'Sample information'!$B$21))</f>
        <v>danio rerio (zebrafish)</v>
      </c>
      <c r="R168" s="10"/>
      <c r="S168" s="32"/>
      <c r="T168" s="55"/>
      <c r="U168" s="25"/>
      <c r="W168" s="30"/>
      <c r="Y168" s="91"/>
      <c r="Z168" s="32"/>
      <c r="AA168" s="28"/>
      <c r="AB168" s="55"/>
      <c r="AC168" s="28" t="str">
        <f>IF(Table1[[#This Row],[DATE SAMPLE DELIVERY]]="","",(CONCATENATE(20,LEFT(Table1[[#This Row],[DATE SAMPLE DELIVERY]],2),"-",(MID(Table1[[#This Row],[DATE SAMPLE DELIVERY]],3,2)),"-",(RIGHT(Table1[[#This Row],[DATE SAMPLE DELIVERY]],2)))))</f>
        <v/>
      </c>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row>
    <row r="169" spans="1:54" s="4" customFormat="1" x14ac:dyDescent="0.2">
      <c r="A169" s="112" t="str">
        <f>IF(D169="","",CONCATENATE('Sample information'!B$16," #1"," ",Table1[[#This Row],[DATE SAMPLE DELIVERY]]))</f>
        <v xml:space="preserve">TC2486 #1 </v>
      </c>
      <c r="B169" s="112" t="str">
        <f>IF(Table1[[#This Row],[LIBRARY ID]]="","",CONCATENATE('Sample information'!B$16,"-",Table1[[#This Row],[LIBRARY ID]]))</f>
        <v>TC2486-TC2486-1159</v>
      </c>
      <c r="C169" s="228" t="s">
        <v>141</v>
      </c>
      <c r="D169" s="228" t="s">
        <v>1905</v>
      </c>
      <c r="E169" s="99" t="s">
        <v>27</v>
      </c>
      <c r="F169" s="113" t="s">
        <v>1711</v>
      </c>
      <c r="G169" s="113">
        <v>14.80654</v>
      </c>
      <c r="H169" s="113">
        <v>50</v>
      </c>
      <c r="I169" s="98"/>
      <c r="J169" s="228"/>
      <c r="K169" s="230" t="s">
        <v>2603</v>
      </c>
      <c r="L169" s="112" t="str">
        <f>IF((I169=Index!C$2),VLOOKUP(J169,Index!B$3:S$228,2),IF((I169=Index!D$2),VLOOKUP(J169,Index!B$3:S$228,3),IF((I169=Index!E$2),VLOOKUP(J169,Index!B$3:S$228,4),IF((I169=Index!F$2),VLOOKUP(J169,Index!B$3:S$228,5),IF((I169=Index!G$2),VLOOKUP(J169,Index!B$3:S$228,6),IF((I169=Index!H$2),VLOOKUP(J169,Index!B$3:S$228,7),IF((I169=Index!I$2),VLOOKUP(J169,Index!B$3:S$228,8),IF((I169=Index!J$2),VLOOKUP(J169,Index!B$3:S$228,9),IF((I169=Index!K$2),VLOOKUP(J169,Index!B$3:S$228,10),IF((I169=Index!L$2),VLOOKUP(J169,Index!B$3:S$228,11),IF((I169=Index!M$2),VLOOKUP(J169,Index!B$3:S$228,12),IF((I169=Index!N$2),VLOOKUP(J169,Index!B$3:S$228,13),IF((I169=Index!O$2),VLOOKUP(J169,Index!B$3:S$228,14),IF((I169=Index!P$2),VLOOKUP(J169,Index!B$3:S$228,15),IF((I169=Index!Q$2),VLOOKUP(J169,Index!B$3:S$228,16),IF((I169=Index!R$2),VLOOKUP(J169,Index!B$3:S$228,17),IF((I169=Index!S$2),VLOOKUP(J169,Index!B$3:S$228,18),IF((I169=""),CONCATENATE("Custom (",K169,")"),IF((I169="No index"),CONCATENATE("Custom (",Index!T161,")"),"")))))))))))))))))))</f>
        <v>Custom (ACTGAGCG-GAGCCTTA)</v>
      </c>
      <c r="M169" s="32" t="s">
        <v>5</v>
      </c>
      <c r="N169" s="10" t="s">
        <v>89</v>
      </c>
      <c r="O169" s="136">
        <f>IF(Table1[[#This Row],[VOLUME]]="","",Table1[[#This Row],[VOLUME]])</f>
        <v>50</v>
      </c>
      <c r="P169" s="110" t="str">
        <f>IF(Table1[[#This Row],[SNP&amp;SEQ SAMPLE ID]]="","",CONCATENATE('Sample information'!$B$16,"_PL1_org_",Table1[[#This Row],[DATE SAMPLE DELIVERY]]))</f>
        <v>TC2486_PL1_org_</v>
      </c>
      <c r="Q169" s="32" t="str">
        <f>IF(Table1[[#This Row],[SNP&amp;SEQ SAMPLE ID]]="","",IF('Sample information'!$B$21="","",'Sample information'!$B$21))</f>
        <v>danio rerio (zebrafish)</v>
      </c>
      <c r="R169" s="10"/>
      <c r="S169" s="32"/>
      <c r="T169" s="55"/>
      <c r="U169" s="25"/>
      <c r="W169" s="30"/>
      <c r="Y169" s="91"/>
      <c r="Z169" s="32"/>
      <c r="AA169" s="28"/>
      <c r="AB169" s="55"/>
      <c r="AC169" s="28" t="str">
        <f>IF(Table1[[#This Row],[DATE SAMPLE DELIVERY]]="","",(CONCATENATE(20,LEFT(Table1[[#This Row],[DATE SAMPLE DELIVERY]],2),"-",(MID(Table1[[#This Row],[DATE SAMPLE DELIVERY]],3,2)),"-",(RIGHT(Table1[[#This Row],[DATE SAMPLE DELIVERY]],2)))))</f>
        <v/>
      </c>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row>
    <row r="170" spans="1:54" s="4" customFormat="1" x14ac:dyDescent="0.2">
      <c r="A170" s="112" t="str">
        <f>IF(D170="","",CONCATENATE('Sample information'!B$16," #1"," ",Table1[[#This Row],[DATE SAMPLE DELIVERY]]))</f>
        <v xml:space="preserve">TC2486 #1 </v>
      </c>
      <c r="B170" s="112" t="str">
        <f>IF(Table1[[#This Row],[LIBRARY ID]]="","",CONCATENATE('Sample information'!B$16,"-",Table1[[#This Row],[LIBRARY ID]]))</f>
        <v>TC2486-TC2486-1160</v>
      </c>
      <c r="C170" s="228" t="s">
        <v>141</v>
      </c>
      <c r="D170" s="228" t="s">
        <v>1906</v>
      </c>
      <c r="E170" s="99" t="s">
        <v>27</v>
      </c>
      <c r="F170" s="113" t="s">
        <v>1711</v>
      </c>
      <c r="G170" s="113">
        <v>14.80654</v>
      </c>
      <c r="H170" s="113">
        <v>50</v>
      </c>
      <c r="I170" s="98"/>
      <c r="J170" s="228"/>
      <c r="K170" s="230" t="s">
        <v>2604</v>
      </c>
      <c r="L170" s="112" t="str">
        <f>IF((I170=Index!C$2),VLOOKUP(J170,Index!B$3:S$228,2),IF((I170=Index!D$2),VLOOKUP(J170,Index!B$3:S$228,3),IF((I170=Index!E$2),VLOOKUP(J170,Index!B$3:S$228,4),IF((I170=Index!F$2),VLOOKUP(J170,Index!B$3:S$228,5),IF((I170=Index!G$2),VLOOKUP(J170,Index!B$3:S$228,6),IF((I170=Index!H$2),VLOOKUP(J170,Index!B$3:S$228,7),IF((I170=Index!I$2),VLOOKUP(J170,Index!B$3:S$228,8),IF((I170=Index!J$2),VLOOKUP(J170,Index!B$3:S$228,9),IF((I170=Index!K$2),VLOOKUP(J170,Index!B$3:S$228,10),IF((I170=Index!L$2),VLOOKUP(J170,Index!B$3:S$228,11),IF((I170=Index!M$2),VLOOKUP(J170,Index!B$3:S$228,12),IF((I170=Index!N$2),VLOOKUP(J170,Index!B$3:S$228,13),IF((I170=Index!O$2),VLOOKUP(J170,Index!B$3:S$228,14),IF((I170=Index!P$2),VLOOKUP(J170,Index!B$3:S$228,15),IF((I170=Index!Q$2),VLOOKUP(J170,Index!B$3:S$228,16),IF((I170=Index!R$2),VLOOKUP(J170,Index!B$3:S$228,17),IF((I170=Index!S$2),VLOOKUP(J170,Index!B$3:S$228,18),IF((I170=""),CONCATENATE("Custom (",K170,")"),IF((I170="No index"),CONCATENATE("Custom (",Index!T162,")"),"")))))))))))))))))))</f>
        <v>Custom (ACTGAGCG-TTATGCGA)</v>
      </c>
      <c r="M170" s="32" t="s">
        <v>5</v>
      </c>
      <c r="N170" s="10" t="s">
        <v>90</v>
      </c>
      <c r="O170" s="136">
        <f>IF(Table1[[#This Row],[VOLUME]]="","",Table1[[#This Row],[VOLUME]])</f>
        <v>50</v>
      </c>
      <c r="P170" s="110" t="str">
        <f>IF(Table1[[#This Row],[SNP&amp;SEQ SAMPLE ID]]="","",CONCATENATE('Sample information'!$B$16,"_PL1_org_",Table1[[#This Row],[DATE SAMPLE DELIVERY]]))</f>
        <v>TC2486_PL1_org_</v>
      </c>
      <c r="Q170" s="32" t="str">
        <f>IF(Table1[[#This Row],[SNP&amp;SEQ SAMPLE ID]]="","",IF('Sample information'!$B$21="","",'Sample information'!$B$21))</f>
        <v>danio rerio (zebrafish)</v>
      </c>
      <c r="R170" s="10"/>
      <c r="S170" s="32"/>
      <c r="T170" s="55"/>
      <c r="U170" s="25"/>
      <c r="W170" s="30"/>
      <c r="Y170" s="91"/>
      <c r="Z170" s="32"/>
      <c r="AA170" s="28"/>
      <c r="AB170" s="55"/>
      <c r="AC170" s="28" t="str">
        <f>IF(Table1[[#This Row],[DATE SAMPLE DELIVERY]]="","",(CONCATENATE(20,LEFT(Table1[[#This Row],[DATE SAMPLE DELIVERY]],2),"-",(MID(Table1[[#This Row],[DATE SAMPLE DELIVERY]],3,2)),"-",(RIGHT(Table1[[#This Row],[DATE SAMPLE DELIVERY]],2)))))</f>
        <v/>
      </c>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row>
    <row r="171" spans="1:54" s="4" customFormat="1" x14ac:dyDescent="0.2">
      <c r="A171" s="112" t="str">
        <f>IF(D171="","",CONCATENATE('Sample information'!B$16," #1"," ",Table1[[#This Row],[DATE SAMPLE DELIVERY]]))</f>
        <v xml:space="preserve">TC2486 #1 </v>
      </c>
      <c r="B171" s="112" t="str">
        <f>IF(Table1[[#This Row],[LIBRARY ID]]="","",CONCATENATE('Sample information'!B$16,"-",Table1[[#This Row],[LIBRARY ID]]))</f>
        <v>TC2486-TC2486-1161</v>
      </c>
      <c r="C171" s="228" t="s">
        <v>141</v>
      </c>
      <c r="D171" s="228" t="s">
        <v>1907</v>
      </c>
      <c r="E171" s="99" t="s">
        <v>27</v>
      </c>
      <c r="F171" s="113" t="s">
        <v>1711</v>
      </c>
      <c r="G171" s="113">
        <v>14.80654</v>
      </c>
      <c r="H171" s="113">
        <v>50</v>
      </c>
      <c r="I171" s="98"/>
      <c r="J171" s="228"/>
      <c r="K171" s="230" t="s">
        <v>2605</v>
      </c>
      <c r="L171" s="112" t="str">
        <f>IF((I171=Index!C$2),VLOOKUP(J171,Index!B$3:S$228,2),IF((I171=Index!D$2),VLOOKUP(J171,Index!B$3:S$228,3),IF((I171=Index!E$2),VLOOKUP(J171,Index!B$3:S$228,4),IF((I171=Index!F$2),VLOOKUP(J171,Index!B$3:S$228,5),IF((I171=Index!G$2),VLOOKUP(J171,Index!B$3:S$228,6),IF((I171=Index!H$2),VLOOKUP(J171,Index!B$3:S$228,7),IF((I171=Index!I$2),VLOOKUP(J171,Index!B$3:S$228,8),IF((I171=Index!J$2),VLOOKUP(J171,Index!B$3:S$228,9),IF((I171=Index!K$2),VLOOKUP(J171,Index!B$3:S$228,10),IF((I171=Index!L$2),VLOOKUP(J171,Index!B$3:S$228,11),IF((I171=Index!M$2),VLOOKUP(J171,Index!B$3:S$228,12),IF((I171=Index!N$2),VLOOKUP(J171,Index!B$3:S$228,13),IF((I171=Index!O$2),VLOOKUP(J171,Index!B$3:S$228,14),IF((I171=Index!P$2),VLOOKUP(J171,Index!B$3:S$228,15),IF((I171=Index!Q$2),VLOOKUP(J171,Index!B$3:S$228,16),IF((I171=Index!R$2),VLOOKUP(J171,Index!B$3:S$228,17),IF((I171=Index!S$2),VLOOKUP(J171,Index!B$3:S$228,18),IF((I171=""),CONCATENATE("Custom (",K171,")"),IF((I171="No index"),CONCATENATE("Custom (",Index!T163,")"),"")))))))))))))))))))</f>
        <v>Custom (CCTAAGAC-CGTCTAAT)</v>
      </c>
      <c r="M171" s="32" t="s">
        <v>5</v>
      </c>
      <c r="N171" s="10" t="s">
        <v>91</v>
      </c>
      <c r="O171" s="136">
        <f>IF(Table1[[#This Row],[VOLUME]]="","",Table1[[#This Row],[VOLUME]])</f>
        <v>50</v>
      </c>
      <c r="P171" s="110" t="str">
        <f>IF(Table1[[#This Row],[SNP&amp;SEQ SAMPLE ID]]="","",CONCATENATE('Sample information'!$B$16,"_PL1_org_",Table1[[#This Row],[DATE SAMPLE DELIVERY]]))</f>
        <v>TC2486_PL1_org_</v>
      </c>
      <c r="Q171" s="32" t="str">
        <f>IF(Table1[[#This Row],[SNP&amp;SEQ SAMPLE ID]]="","",IF('Sample information'!$B$21="","",'Sample information'!$B$21))</f>
        <v>danio rerio (zebrafish)</v>
      </c>
      <c r="R171" s="10"/>
      <c r="S171" s="32"/>
      <c r="T171" s="55"/>
      <c r="U171" s="25"/>
      <c r="W171" s="30"/>
      <c r="Y171" s="91"/>
      <c r="Z171" s="32"/>
      <c r="AA171" s="28"/>
      <c r="AB171" s="55"/>
      <c r="AC171" s="28" t="str">
        <f>IF(Table1[[#This Row],[DATE SAMPLE DELIVERY]]="","",(CONCATENATE(20,LEFT(Table1[[#This Row],[DATE SAMPLE DELIVERY]],2),"-",(MID(Table1[[#This Row],[DATE SAMPLE DELIVERY]],3,2)),"-",(RIGHT(Table1[[#This Row],[DATE SAMPLE DELIVERY]],2)))))</f>
        <v/>
      </c>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row>
    <row r="172" spans="1:54" s="4" customFormat="1" x14ac:dyDescent="0.2">
      <c r="A172" s="112" t="str">
        <f>IF(D172="","",CONCATENATE('Sample information'!B$16," #1"," ",Table1[[#This Row],[DATE SAMPLE DELIVERY]]))</f>
        <v xml:space="preserve">TC2486 #1 </v>
      </c>
      <c r="B172" s="112" t="str">
        <f>IF(Table1[[#This Row],[LIBRARY ID]]="","",CONCATENATE('Sample information'!B$16,"-",Table1[[#This Row],[LIBRARY ID]]))</f>
        <v>TC2486-TC2486-1162</v>
      </c>
      <c r="C172" s="228" t="s">
        <v>141</v>
      </c>
      <c r="D172" s="228" t="s">
        <v>1908</v>
      </c>
      <c r="E172" s="99" t="s">
        <v>27</v>
      </c>
      <c r="F172" s="113" t="s">
        <v>1711</v>
      </c>
      <c r="G172" s="113">
        <v>14.80654</v>
      </c>
      <c r="H172" s="113">
        <v>50</v>
      </c>
      <c r="I172" s="98"/>
      <c r="J172" s="228"/>
      <c r="K172" s="230" t="s">
        <v>2606</v>
      </c>
      <c r="L172" s="112" t="str">
        <f>IF((I172=Index!C$2),VLOOKUP(J172,Index!B$3:S$228,2),IF((I172=Index!D$2),VLOOKUP(J172,Index!B$3:S$228,3),IF((I172=Index!E$2),VLOOKUP(J172,Index!B$3:S$228,4),IF((I172=Index!F$2),VLOOKUP(J172,Index!B$3:S$228,5),IF((I172=Index!G$2),VLOOKUP(J172,Index!B$3:S$228,6),IF((I172=Index!H$2),VLOOKUP(J172,Index!B$3:S$228,7),IF((I172=Index!I$2),VLOOKUP(J172,Index!B$3:S$228,8),IF((I172=Index!J$2),VLOOKUP(J172,Index!B$3:S$228,9),IF((I172=Index!K$2),VLOOKUP(J172,Index!B$3:S$228,10),IF((I172=Index!L$2),VLOOKUP(J172,Index!B$3:S$228,11),IF((I172=Index!M$2),VLOOKUP(J172,Index!B$3:S$228,12),IF((I172=Index!N$2),VLOOKUP(J172,Index!B$3:S$228,13),IF((I172=Index!O$2),VLOOKUP(J172,Index!B$3:S$228,14),IF((I172=Index!P$2),VLOOKUP(J172,Index!B$3:S$228,15),IF((I172=Index!Q$2),VLOOKUP(J172,Index!B$3:S$228,16),IF((I172=Index!R$2),VLOOKUP(J172,Index!B$3:S$228,17),IF((I172=Index!S$2),VLOOKUP(J172,Index!B$3:S$228,18),IF((I172=""),CONCATENATE("Custom (",K172,")"),IF((I172="No index"),CONCATENATE("Custom (",Index!T164,")"),"")))))))))))))))))))</f>
        <v>Custom (CCTAAGAC-TCTCTCCG)</v>
      </c>
      <c r="M172" s="32" t="s">
        <v>5</v>
      </c>
      <c r="N172" s="10" t="s">
        <v>92</v>
      </c>
      <c r="O172" s="136">
        <f>IF(Table1[[#This Row],[VOLUME]]="","",Table1[[#This Row],[VOLUME]])</f>
        <v>50</v>
      </c>
      <c r="P172" s="110" t="str">
        <f>IF(Table1[[#This Row],[SNP&amp;SEQ SAMPLE ID]]="","",CONCATENATE('Sample information'!$B$16,"_PL1_org_",Table1[[#This Row],[DATE SAMPLE DELIVERY]]))</f>
        <v>TC2486_PL1_org_</v>
      </c>
      <c r="Q172" s="32" t="str">
        <f>IF(Table1[[#This Row],[SNP&amp;SEQ SAMPLE ID]]="","",IF('Sample information'!$B$21="","",'Sample information'!$B$21))</f>
        <v>danio rerio (zebrafish)</v>
      </c>
      <c r="R172" s="10"/>
      <c r="S172" s="32"/>
      <c r="T172" s="55"/>
      <c r="U172" s="25"/>
      <c r="W172" s="30"/>
      <c r="Y172" s="91"/>
      <c r="Z172" s="32"/>
      <c r="AA172" s="28"/>
      <c r="AB172" s="55"/>
      <c r="AC172" s="28" t="str">
        <f>IF(Table1[[#This Row],[DATE SAMPLE DELIVERY]]="","",(CONCATENATE(20,LEFT(Table1[[#This Row],[DATE SAMPLE DELIVERY]],2),"-",(MID(Table1[[#This Row],[DATE SAMPLE DELIVERY]],3,2)),"-",(RIGHT(Table1[[#This Row],[DATE SAMPLE DELIVERY]],2)))))</f>
        <v/>
      </c>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row>
    <row r="173" spans="1:54" s="4" customFormat="1" x14ac:dyDescent="0.2">
      <c r="A173" s="112" t="str">
        <f>IF(D173="","",CONCATENATE('Sample information'!B$16," #1"," ",Table1[[#This Row],[DATE SAMPLE DELIVERY]]))</f>
        <v xml:space="preserve">TC2486 #1 </v>
      </c>
      <c r="B173" s="112" t="str">
        <f>IF(Table1[[#This Row],[LIBRARY ID]]="","",CONCATENATE('Sample information'!B$16,"-",Table1[[#This Row],[LIBRARY ID]]))</f>
        <v>TC2486-TC2486-1163</v>
      </c>
      <c r="C173" s="228" t="s">
        <v>141</v>
      </c>
      <c r="D173" s="228" t="s">
        <v>1909</v>
      </c>
      <c r="E173" s="99" t="s">
        <v>27</v>
      </c>
      <c r="F173" s="113" t="s">
        <v>1711</v>
      </c>
      <c r="G173" s="113">
        <v>14.80654</v>
      </c>
      <c r="H173" s="113">
        <v>50</v>
      </c>
      <c r="I173" s="98"/>
      <c r="J173" s="228"/>
      <c r="K173" s="230" t="s">
        <v>2607</v>
      </c>
      <c r="L173" s="112" t="str">
        <f>IF((I173=Index!C$2),VLOOKUP(J173,Index!B$3:S$228,2),IF((I173=Index!D$2),VLOOKUP(J173,Index!B$3:S$228,3),IF((I173=Index!E$2),VLOOKUP(J173,Index!B$3:S$228,4),IF((I173=Index!F$2),VLOOKUP(J173,Index!B$3:S$228,5),IF((I173=Index!G$2),VLOOKUP(J173,Index!B$3:S$228,6),IF((I173=Index!H$2),VLOOKUP(J173,Index!B$3:S$228,7),IF((I173=Index!I$2),VLOOKUP(J173,Index!B$3:S$228,8),IF((I173=Index!J$2),VLOOKUP(J173,Index!B$3:S$228,9),IF((I173=Index!K$2),VLOOKUP(J173,Index!B$3:S$228,10),IF((I173=Index!L$2),VLOOKUP(J173,Index!B$3:S$228,11),IF((I173=Index!M$2),VLOOKUP(J173,Index!B$3:S$228,12),IF((I173=Index!N$2),VLOOKUP(J173,Index!B$3:S$228,13),IF((I173=Index!O$2),VLOOKUP(J173,Index!B$3:S$228,14),IF((I173=Index!P$2),VLOOKUP(J173,Index!B$3:S$228,15),IF((I173=Index!Q$2),VLOOKUP(J173,Index!B$3:S$228,16),IF((I173=Index!R$2),VLOOKUP(J173,Index!B$3:S$228,17),IF((I173=Index!S$2),VLOOKUP(J173,Index!B$3:S$228,18),IF((I173=""),CONCATENATE("Custom (",K173,")"),IF((I173="No index"),CONCATENATE("Custom (",Index!T165,")"),"")))))))))))))))))))</f>
        <v>Custom (CCTAAGAC-TCGACTAG)</v>
      </c>
      <c r="M173" s="32" t="s">
        <v>5</v>
      </c>
      <c r="N173" s="10" t="s">
        <v>93</v>
      </c>
      <c r="O173" s="136">
        <f>IF(Table1[[#This Row],[VOLUME]]="","",Table1[[#This Row],[VOLUME]])</f>
        <v>50</v>
      </c>
      <c r="P173" s="110" t="str">
        <f>IF(Table1[[#This Row],[SNP&amp;SEQ SAMPLE ID]]="","",CONCATENATE('Sample information'!$B$16,"_PL1_org_",Table1[[#This Row],[DATE SAMPLE DELIVERY]]))</f>
        <v>TC2486_PL1_org_</v>
      </c>
      <c r="Q173" s="32" t="str">
        <f>IF(Table1[[#This Row],[SNP&amp;SEQ SAMPLE ID]]="","",IF('Sample information'!$B$21="","",'Sample information'!$B$21))</f>
        <v>danio rerio (zebrafish)</v>
      </c>
      <c r="R173" s="10"/>
      <c r="S173" s="32"/>
      <c r="T173" s="55"/>
      <c r="U173" s="25"/>
      <c r="W173" s="30"/>
      <c r="Y173" s="91"/>
      <c r="Z173" s="32"/>
      <c r="AA173" s="28"/>
      <c r="AB173" s="55"/>
      <c r="AC173" s="28" t="str">
        <f>IF(Table1[[#This Row],[DATE SAMPLE DELIVERY]]="","",(CONCATENATE(20,LEFT(Table1[[#This Row],[DATE SAMPLE DELIVERY]],2),"-",(MID(Table1[[#This Row],[DATE SAMPLE DELIVERY]],3,2)),"-",(RIGHT(Table1[[#This Row],[DATE SAMPLE DELIVERY]],2)))))</f>
        <v/>
      </c>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row>
    <row r="174" spans="1:54" s="4" customFormat="1" x14ac:dyDescent="0.2">
      <c r="A174" s="112" t="str">
        <f>IF(D174="","",CONCATENATE('Sample information'!B$16," #1"," ",Table1[[#This Row],[DATE SAMPLE DELIVERY]]))</f>
        <v xml:space="preserve">TC2486 #1 </v>
      </c>
      <c r="B174" s="112" t="str">
        <f>IF(Table1[[#This Row],[LIBRARY ID]]="","",CONCATENATE('Sample information'!B$16,"-",Table1[[#This Row],[LIBRARY ID]]))</f>
        <v>TC2486-TC2486-1164</v>
      </c>
      <c r="C174" s="228" t="s">
        <v>141</v>
      </c>
      <c r="D174" s="228" t="s">
        <v>1910</v>
      </c>
      <c r="E174" s="99" t="s">
        <v>27</v>
      </c>
      <c r="F174" s="113" t="s">
        <v>1711</v>
      </c>
      <c r="G174" s="113">
        <v>14.80654</v>
      </c>
      <c r="H174" s="113">
        <v>50</v>
      </c>
      <c r="I174" s="98"/>
      <c r="J174" s="228"/>
      <c r="K174" s="230" t="s">
        <v>2608</v>
      </c>
      <c r="L174" s="112" t="str">
        <f>IF((I174=Index!C$2),VLOOKUP(J174,Index!B$3:S$228,2),IF((I174=Index!D$2),VLOOKUP(J174,Index!B$3:S$228,3),IF((I174=Index!E$2),VLOOKUP(J174,Index!B$3:S$228,4),IF((I174=Index!F$2),VLOOKUP(J174,Index!B$3:S$228,5),IF((I174=Index!G$2),VLOOKUP(J174,Index!B$3:S$228,6),IF((I174=Index!H$2),VLOOKUP(J174,Index!B$3:S$228,7),IF((I174=Index!I$2),VLOOKUP(J174,Index!B$3:S$228,8),IF((I174=Index!J$2),VLOOKUP(J174,Index!B$3:S$228,9),IF((I174=Index!K$2),VLOOKUP(J174,Index!B$3:S$228,10),IF((I174=Index!L$2),VLOOKUP(J174,Index!B$3:S$228,11),IF((I174=Index!M$2),VLOOKUP(J174,Index!B$3:S$228,12),IF((I174=Index!N$2),VLOOKUP(J174,Index!B$3:S$228,13),IF((I174=Index!O$2),VLOOKUP(J174,Index!B$3:S$228,14),IF((I174=Index!P$2),VLOOKUP(J174,Index!B$3:S$228,15),IF((I174=Index!Q$2),VLOOKUP(J174,Index!B$3:S$228,16),IF((I174=Index!R$2),VLOOKUP(J174,Index!B$3:S$228,17),IF((I174=Index!S$2),VLOOKUP(J174,Index!B$3:S$228,18),IF((I174=""),CONCATENATE("Custom (",K174,")"),IF((I174="No index"),CONCATENATE("Custom (",Index!T166,")"),"")))))))))))))))))))</f>
        <v>Custom (CCTAAGAC-TTCTAGCT)</v>
      </c>
      <c r="M174" s="32" t="s">
        <v>5</v>
      </c>
      <c r="N174" s="10" t="s">
        <v>94</v>
      </c>
      <c r="O174" s="136">
        <f>IF(Table1[[#This Row],[VOLUME]]="","",Table1[[#This Row],[VOLUME]])</f>
        <v>50</v>
      </c>
      <c r="P174" s="110" t="str">
        <f>IF(Table1[[#This Row],[SNP&amp;SEQ SAMPLE ID]]="","",CONCATENATE('Sample information'!$B$16,"_PL1_org_",Table1[[#This Row],[DATE SAMPLE DELIVERY]]))</f>
        <v>TC2486_PL1_org_</v>
      </c>
      <c r="Q174" s="32" t="str">
        <f>IF(Table1[[#This Row],[SNP&amp;SEQ SAMPLE ID]]="","",IF('Sample information'!$B$21="","",'Sample information'!$B$21))</f>
        <v>danio rerio (zebrafish)</v>
      </c>
      <c r="R174" s="10"/>
      <c r="S174" s="32"/>
      <c r="T174" s="55"/>
      <c r="U174" s="25"/>
      <c r="W174" s="30"/>
      <c r="Y174" s="91"/>
      <c r="Z174" s="32"/>
      <c r="AA174" s="28"/>
      <c r="AB174" s="55"/>
      <c r="AC174" s="28" t="str">
        <f>IF(Table1[[#This Row],[DATE SAMPLE DELIVERY]]="","",(CONCATENATE(20,LEFT(Table1[[#This Row],[DATE SAMPLE DELIVERY]],2),"-",(MID(Table1[[#This Row],[DATE SAMPLE DELIVERY]],3,2)),"-",(RIGHT(Table1[[#This Row],[DATE SAMPLE DELIVERY]],2)))))</f>
        <v/>
      </c>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row>
    <row r="175" spans="1:54" s="4" customFormat="1" x14ac:dyDescent="0.2">
      <c r="A175" s="112" t="str">
        <f>IF(D175="","",CONCATENATE('Sample information'!B$16," #1"," ",Table1[[#This Row],[DATE SAMPLE DELIVERY]]))</f>
        <v xml:space="preserve">TC2486 #1 </v>
      </c>
      <c r="B175" s="112" t="str">
        <f>IF(Table1[[#This Row],[LIBRARY ID]]="","",CONCATENATE('Sample information'!B$16,"-",Table1[[#This Row],[LIBRARY ID]]))</f>
        <v>TC2486-TC2486-1165</v>
      </c>
      <c r="C175" s="228" t="s">
        <v>141</v>
      </c>
      <c r="D175" s="228" t="s">
        <v>1911</v>
      </c>
      <c r="E175" s="99" t="s">
        <v>27</v>
      </c>
      <c r="F175" s="113" t="s">
        <v>1711</v>
      </c>
      <c r="G175" s="113">
        <v>14.80654</v>
      </c>
      <c r="H175" s="113">
        <v>50</v>
      </c>
      <c r="I175" s="98"/>
      <c r="J175" s="228"/>
      <c r="K175" s="230" t="s">
        <v>2609</v>
      </c>
      <c r="L175" s="112" t="str">
        <f>IF((I175=Index!C$2),VLOOKUP(J175,Index!B$3:S$228,2),IF((I175=Index!D$2),VLOOKUP(J175,Index!B$3:S$228,3),IF((I175=Index!E$2),VLOOKUP(J175,Index!B$3:S$228,4),IF((I175=Index!F$2),VLOOKUP(J175,Index!B$3:S$228,5),IF((I175=Index!G$2),VLOOKUP(J175,Index!B$3:S$228,6),IF((I175=Index!H$2),VLOOKUP(J175,Index!B$3:S$228,7),IF((I175=Index!I$2),VLOOKUP(J175,Index!B$3:S$228,8),IF((I175=Index!J$2),VLOOKUP(J175,Index!B$3:S$228,9),IF((I175=Index!K$2),VLOOKUP(J175,Index!B$3:S$228,10),IF((I175=Index!L$2),VLOOKUP(J175,Index!B$3:S$228,11),IF((I175=Index!M$2),VLOOKUP(J175,Index!B$3:S$228,12),IF((I175=Index!N$2),VLOOKUP(J175,Index!B$3:S$228,13),IF((I175=Index!O$2),VLOOKUP(J175,Index!B$3:S$228,14),IF((I175=Index!P$2),VLOOKUP(J175,Index!B$3:S$228,15),IF((I175=Index!Q$2),VLOOKUP(J175,Index!B$3:S$228,16),IF((I175=Index!R$2),VLOOKUP(J175,Index!B$3:S$228,17),IF((I175=Index!S$2),VLOOKUP(J175,Index!B$3:S$228,18),IF((I175=""),CONCATENATE("Custom (",K175,")"),IF((I175="No index"),CONCATENATE("Custom (",Index!T167,")"),"")))))))))))))))))))</f>
        <v>Custom (CCTAAGAC-CCTAGAGT)</v>
      </c>
      <c r="M175" s="32" t="s">
        <v>5</v>
      </c>
      <c r="N175" s="10" t="s">
        <v>95</v>
      </c>
      <c r="O175" s="136">
        <f>IF(Table1[[#This Row],[VOLUME]]="","",Table1[[#This Row],[VOLUME]])</f>
        <v>50</v>
      </c>
      <c r="P175" s="110" t="str">
        <f>IF(Table1[[#This Row],[SNP&amp;SEQ SAMPLE ID]]="","",CONCATENATE('Sample information'!$B$16,"_PL1_org_",Table1[[#This Row],[DATE SAMPLE DELIVERY]]))</f>
        <v>TC2486_PL1_org_</v>
      </c>
      <c r="Q175" s="32" t="str">
        <f>IF(Table1[[#This Row],[SNP&amp;SEQ SAMPLE ID]]="","",IF('Sample information'!$B$21="","",'Sample information'!$B$21))</f>
        <v>danio rerio (zebrafish)</v>
      </c>
      <c r="R175" s="10"/>
      <c r="S175" s="32"/>
      <c r="T175" s="55"/>
      <c r="U175" s="25"/>
      <c r="W175" s="30"/>
      <c r="Y175" s="91"/>
      <c r="Z175" s="32"/>
      <c r="AA175" s="28"/>
      <c r="AB175" s="55"/>
      <c r="AC175" s="28" t="str">
        <f>IF(Table1[[#This Row],[DATE SAMPLE DELIVERY]]="","",(CONCATENATE(20,LEFT(Table1[[#This Row],[DATE SAMPLE DELIVERY]],2),"-",(MID(Table1[[#This Row],[DATE SAMPLE DELIVERY]],3,2)),"-",(RIGHT(Table1[[#This Row],[DATE SAMPLE DELIVERY]],2)))))</f>
        <v/>
      </c>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row>
    <row r="176" spans="1:54" s="4" customFormat="1" x14ac:dyDescent="0.2">
      <c r="A176" s="112" t="str">
        <f>IF(D176="","",CONCATENATE('Sample information'!B$16," #1"," ",Table1[[#This Row],[DATE SAMPLE DELIVERY]]))</f>
        <v xml:space="preserve">TC2486 #1 </v>
      </c>
      <c r="B176" s="112" t="str">
        <f>IF(Table1[[#This Row],[LIBRARY ID]]="","",CONCATENATE('Sample information'!B$16,"-",Table1[[#This Row],[LIBRARY ID]]))</f>
        <v>TC2486-TC2486-1166</v>
      </c>
      <c r="C176" s="228" t="s">
        <v>141</v>
      </c>
      <c r="D176" s="228" t="s">
        <v>1912</v>
      </c>
      <c r="E176" s="99" t="s">
        <v>27</v>
      </c>
      <c r="F176" s="113" t="s">
        <v>1711</v>
      </c>
      <c r="G176" s="113">
        <v>14.80654</v>
      </c>
      <c r="H176" s="113">
        <v>50</v>
      </c>
      <c r="I176" s="98"/>
      <c r="J176" s="228"/>
      <c r="K176" s="230" t="s">
        <v>2610</v>
      </c>
      <c r="L176" s="112" t="str">
        <f>IF((I176=Index!C$2),VLOOKUP(J176,Index!B$3:S$228,2),IF((I176=Index!D$2),VLOOKUP(J176,Index!B$3:S$228,3),IF((I176=Index!E$2),VLOOKUP(J176,Index!B$3:S$228,4),IF((I176=Index!F$2),VLOOKUP(J176,Index!B$3:S$228,5),IF((I176=Index!G$2),VLOOKUP(J176,Index!B$3:S$228,6),IF((I176=Index!H$2),VLOOKUP(J176,Index!B$3:S$228,7),IF((I176=Index!I$2),VLOOKUP(J176,Index!B$3:S$228,8),IF((I176=Index!J$2),VLOOKUP(J176,Index!B$3:S$228,9),IF((I176=Index!K$2),VLOOKUP(J176,Index!B$3:S$228,10),IF((I176=Index!L$2),VLOOKUP(J176,Index!B$3:S$228,11),IF((I176=Index!M$2),VLOOKUP(J176,Index!B$3:S$228,12),IF((I176=Index!N$2),VLOOKUP(J176,Index!B$3:S$228,13),IF((I176=Index!O$2),VLOOKUP(J176,Index!B$3:S$228,14),IF((I176=Index!P$2),VLOOKUP(J176,Index!B$3:S$228,15),IF((I176=Index!Q$2),VLOOKUP(J176,Index!B$3:S$228,16),IF((I176=Index!R$2),VLOOKUP(J176,Index!B$3:S$228,17),IF((I176=Index!S$2),VLOOKUP(J176,Index!B$3:S$228,18),IF((I176=""),CONCATENATE("Custom (",K176,")"),IF((I176="No index"),CONCATENATE("Custom (",Index!T168,")"),"")))))))))))))))))))</f>
        <v>Custom (CCTAAGAC-CTATTAAG)</v>
      </c>
      <c r="M176" s="32" t="s">
        <v>5</v>
      </c>
      <c r="N176" s="10" t="s">
        <v>96</v>
      </c>
      <c r="O176" s="136">
        <f>IF(Table1[[#This Row],[VOLUME]]="","",Table1[[#This Row],[VOLUME]])</f>
        <v>50</v>
      </c>
      <c r="P176" s="110" t="str">
        <f>IF(Table1[[#This Row],[SNP&amp;SEQ SAMPLE ID]]="","",CONCATENATE('Sample information'!$B$16,"_PL1_org_",Table1[[#This Row],[DATE SAMPLE DELIVERY]]))</f>
        <v>TC2486_PL1_org_</v>
      </c>
      <c r="Q176" s="32" t="str">
        <f>IF(Table1[[#This Row],[SNP&amp;SEQ SAMPLE ID]]="","",IF('Sample information'!$B$21="","",'Sample information'!$B$21))</f>
        <v>danio rerio (zebrafish)</v>
      </c>
      <c r="R176" s="10"/>
      <c r="S176" s="32"/>
      <c r="T176" s="55"/>
      <c r="U176" s="25"/>
      <c r="W176" s="30"/>
      <c r="Y176" s="91"/>
      <c r="Z176" s="32"/>
      <c r="AA176" s="28"/>
      <c r="AB176" s="55"/>
      <c r="AC176" s="28" t="str">
        <f>IF(Table1[[#This Row],[DATE SAMPLE DELIVERY]]="","",(CONCATENATE(20,LEFT(Table1[[#This Row],[DATE SAMPLE DELIVERY]],2),"-",(MID(Table1[[#This Row],[DATE SAMPLE DELIVERY]],3,2)),"-",(RIGHT(Table1[[#This Row],[DATE SAMPLE DELIVERY]],2)))))</f>
        <v/>
      </c>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row>
    <row r="177" spans="1:54" s="4" customFormat="1" x14ac:dyDescent="0.2">
      <c r="A177" s="112" t="str">
        <f>IF(D177="","",CONCATENATE('Sample information'!B$16," #1"," ",Table1[[#This Row],[DATE SAMPLE DELIVERY]]))</f>
        <v xml:space="preserve">TC2486 #1 </v>
      </c>
      <c r="B177" s="112" t="str">
        <f>IF(Table1[[#This Row],[LIBRARY ID]]="","",CONCATENATE('Sample information'!B$16,"-",Table1[[#This Row],[LIBRARY ID]]))</f>
        <v>TC2486-TC2486-1167</v>
      </c>
      <c r="C177" s="228" t="s">
        <v>141</v>
      </c>
      <c r="D177" s="228" t="s">
        <v>1913</v>
      </c>
      <c r="E177" s="99" t="s">
        <v>27</v>
      </c>
      <c r="F177" s="113" t="s">
        <v>1711</v>
      </c>
      <c r="G177" s="113">
        <v>14.80654</v>
      </c>
      <c r="H177" s="113">
        <v>50</v>
      </c>
      <c r="I177" s="98"/>
      <c r="J177" s="228"/>
      <c r="K177" s="230" t="s">
        <v>2611</v>
      </c>
      <c r="L177" s="112" t="str">
        <f>IF((I177=Index!C$2),VLOOKUP(J177,Index!B$3:S$228,2),IF((I177=Index!D$2),VLOOKUP(J177,Index!B$3:S$228,3),IF((I177=Index!E$2),VLOOKUP(J177,Index!B$3:S$228,4),IF((I177=Index!F$2),VLOOKUP(J177,Index!B$3:S$228,5),IF((I177=Index!G$2),VLOOKUP(J177,Index!B$3:S$228,6),IF((I177=Index!H$2),VLOOKUP(J177,Index!B$3:S$228,7),IF((I177=Index!I$2),VLOOKUP(J177,Index!B$3:S$228,8),IF((I177=Index!J$2),VLOOKUP(J177,Index!B$3:S$228,9),IF((I177=Index!K$2),VLOOKUP(J177,Index!B$3:S$228,10),IF((I177=Index!L$2),VLOOKUP(J177,Index!B$3:S$228,11),IF((I177=Index!M$2),VLOOKUP(J177,Index!B$3:S$228,12),IF((I177=Index!N$2),VLOOKUP(J177,Index!B$3:S$228,13),IF((I177=Index!O$2),VLOOKUP(J177,Index!B$3:S$228,14),IF((I177=Index!P$2),VLOOKUP(J177,Index!B$3:S$228,15),IF((I177=Index!Q$2),VLOOKUP(J177,Index!B$3:S$228,16),IF((I177=Index!R$2),VLOOKUP(J177,Index!B$3:S$228,17),IF((I177=Index!S$2),VLOOKUP(J177,Index!B$3:S$228,18),IF((I177=""),CONCATENATE("Custom (",K177,")"),IF((I177="No index"),CONCATENATE("Custom (",Index!T169,")"),"")))))))))))))))))))</f>
        <v>Custom (CCTAAGAC-AAGGCTAT)</v>
      </c>
      <c r="M177" s="32" t="s">
        <v>5</v>
      </c>
      <c r="N177" s="10" t="s">
        <v>97</v>
      </c>
      <c r="O177" s="136">
        <f>IF(Table1[[#This Row],[VOLUME]]="","",Table1[[#This Row],[VOLUME]])</f>
        <v>50</v>
      </c>
      <c r="P177" s="110" t="str">
        <f>IF(Table1[[#This Row],[SNP&amp;SEQ SAMPLE ID]]="","",CONCATENATE('Sample information'!$B$16,"_PL1_org_",Table1[[#This Row],[DATE SAMPLE DELIVERY]]))</f>
        <v>TC2486_PL1_org_</v>
      </c>
      <c r="Q177" s="32" t="str">
        <f>IF(Table1[[#This Row],[SNP&amp;SEQ SAMPLE ID]]="","",IF('Sample information'!$B$21="","",'Sample information'!$B$21))</f>
        <v>danio rerio (zebrafish)</v>
      </c>
      <c r="R177" s="10"/>
      <c r="S177" s="32"/>
      <c r="T177" s="55"/>
      <c r="U177" s="25"/>
      <c r="W177" s="30"/>
      <c r="Y177" s="91"/>
      <c r="Z177" s="32"/>
      <c r="AA177" s="28"/>
      <c r="AB177" s="55"/>
      <c r="AC177" s="28" t="str">
        <f>IF(Table1[[#This Row],[DATE SAMPLE DELIVERY]]="","",(CONCATENATE(20,LEFT(Table1[[#This Row],[DATE SAMPLE DELIVERY]],2),"-",(MID(Table1[[#This Row],[DATE SAMPLE DELIVERY]],3,2)),"-",(RIGHT(Table1[[#This Row],[DATE SAMPLE DELIVERY]],2)))))</f>
        <v/>
      </c>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row>
    <row r="178" spans="1:54" s="4" customFormat="1" x14ac:dyDescent="0.2">
      <c r="A178" s="112" t="str">
        <f>IF(D178="","",CONCATENATE('Sample information'!B$16," #1"," ",Table1[[#This Row],[DATE SAMPLE DELIVERY]]))</f>
        <v xml:space="preserve">TC2486 #1 </v>
      </c>
      <c r="B178" s="112" t="str">
        <f>IF(Table1[[#This Row],[LIBRARY ID]]="","",CONCATENATE('Sample information'!B$16,"-",Table1[[#This Row],[LIBRARY ID]]))</f>
        <v>TC2486-TC2486-1168</v>
      </c>
      <c r="C178" s="228" t="s">
        <v>141</v>
      </c>
      <c r="D178" s="228" t="s">
        <v>1914</v>
      </c>
      <c r="E178" s="99" t="s">
        <v>27</v>
      </c>
      <c r="F178" s="113" t="s">
        <v>1711</v>
      </c>
      <c r="G178" s="113">
        <v>14.80654</v>
      </c>
      <c r="H178" s="113">
        <v>50</v>
      </c>
      <c r="I178" s="98"/>
      <c r="J178" s="228"/>
      <c r="K178" s="230" t="s">
        <v>2612</v>
      </c>
      <c r="L178" s="112" t="str">
        <f>IF((I178=Index!C$2),VLOOKUP(J178,Index!B$3:S$228,2),IF((I178=Index!D$2),VLOOKUP(J178,Index!B$3:S$228,3),IF((I178=Index!E$2),VLOOKUP(J178,Index!B$3:S$228,4),IF((I178=Index!F$2),VLOOKUP(J178,Index!B$3:S$228,5),IF((I178=Index!G$2),VLOOKUP(J178,Index!B$3:S$228,6),IF((I178=Index!H$2),VLOOKUP(J178,Index!B$3:S$228,7),IF((I178=Index!I$2),VLOOKUP(J178,Index!B$3:S$228,8),IF((I178=Index!J$2),VLOOKUP(J178,Index!B$3:S$228,9),IF((I178=Index!K$2),VLOOKUP(J178,Index!B$3:S$228,10),IF((I178=Index!L$2),VLOOKUP(J178,Index!B$3:S$228,11),IF((I178=Index!M$2),VLOOKUP(J178,Index!B$3:S$228,12),IF((I178=Index!N$2),VLOOKUP(J178,Index!B$3:S$228,13),IF((I178=Index!O$2),VLOOKUP(J178,Index!B$3:S$228,14),IF((I178=Index!P$2),VLOOKUP(J178,Index!B$3:S$228,15),IF((I178=Index!Q$2),VLOOKUP(J178,Index!B$3:S$228,16),IF((I178=Index!R$2),VLOOKUP(J178,Index!B$3:S$228,17),IF((I178=Index!S$2),VLOOKUP(J178,Index!B$3:S$228,18),IF((I178=""),CONCATENATE("Custom (",K178,")"),IF((I178="No index"),CONCATENATE("Custom (",Index!T170,")"),"")))))))))))))))))))</f>
        <v>Custom (CCTAAGAC-GAGCCTTA)</v>
      </c>
      <c r="M178" s="32" t="s">
        <v>5</v>
      </c>
      <c r="N178" s="10" t="s">
        <v>98</v>
      </c>
      <c r="O178" s="136">
        <f>IF(Table1[[#This Row],[VOLUME]]="","",Table1[[#This Row],[VOLUME]])</f>
        <v>50</v>
      </c>
      <c r="P178" s="110" t="str">
        <f>IF(Table1[[#This Row],[SNP&amp;SEQ SAMPLE ID]]="","",CONCATENATE('Sample information'!$B$16,"_PL1_org_",Table1[[#This Row],[DATE SAMPLE DELIVERY]]))</f>
        <v>TC2486_PL1_org_</v>
      </c>
      <c r="Q178" s="32" t="str">
        <f>IF(Table1[[#This Row],[SNP&amp;SEQ SAMPLE ID]]="","",IF('Sample information'!$B$21="","",'Sample information'!$B$21))</f>
        <v>danio rerio (zebrafish)</v>
      </c>
      <c r="R178" s="10"/>
      <c r="S178" s="32"/>
      <c r="T178" s="55"/>
      <c r="U178" s="25"/>
      <c r="W178" s="30"/>
      <c r="Y178" s="91"/>
      <c r="Z178" s="32"/>
      <c r="AA178" s="28"/>
      <c r="AB178" s="55"/>
      <c r="AC178" s="28" t="str">
        <f>IF(Table1[[#This Row],[DATE SAMPLE DELIVERY]]="","",(CONCATENATE(20,LEFT(Table1[[#This Row],[DATE SAMPLE DELIVERY]],2),"-",(MID(Table1[[#This Row],[DATE SAMPLE DELIVERY]],3,2)),"-",(RIGHT(Table1[[#This Row],[DATE SAMPLE DELIVERY]],2)))))</f>
        <v/>
      </c>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row>
    <row r="179" spans="1:54" s="4" customFormat="1" x14ac:dyDescent="0.2">
      <c r="A179" s="112" t="str">
        <f>IF(D179="","",CONCATENATE('Sample information'!B$16," #1"," ",Table1[[#This Row],[DATE SAMPLE DELIVERY]]))</f>
        <v xml:space="preserve">TC2486 #1 </v>
      </c>
      <c r="B179" s="112" t="str">
        <f>IF(Table1[[#This Row],[LIBRARY ID]]="","",CONCATENATE('Sample information'!B$16,"-",Table1[[#This Row],[LIBRARY ID]]))</f>
        <v>TC2486-TC2486-1169</v>
      </c>
      <c r="C179" s="228" t="s">
        <v>141</v>
      </c>
      <c r="D179" s="228" t="s">
        <v>1915</v>
      </c>
      <c r="E179" s="99" t="s">
        <v>27</v>
      </c>
      <c r="F179" s="113" t="s">
        <v>1711</v>
      </c>
      <c r="G179" s="113">
        <v>14.80654</v>
      </c>
      <c r="H179" s="113">
        <v>50</v>
      </c>
      <c r="I179" s="98"/>
      <c r="J179" s="228"/>
      <c r="K179" s="230" t="s">
        <v>2613</v>
      </c>
      <c r="L179" s="112" t="str">
        <f>IF((I179=Index!C$2),VLOOKUP(J179,Index!B$3:S$228,2),IF((I179=Index!D$2),VLOOKUP(J179,Index!B$3:S$228,3),IF((I179=Index!E$2),VLOOKUP(J179,Index!B$3:S$228,4),IF((I179=Index!F$2),VLOOKUP(J179,Index!B$3:S$228,5),IF((I179=Index!G$2),VLOOKUP(J179,Index!B$3:S$228,6),IF((I179=Index!H$2),VLOOKUP(J179,Index!B$3:S$228,7),IF((I179=Index!I$2),VLOOKUP(J179,Index!B$3:S$228,8),IF((I179=Index!J$2),VLOOKUP(J179,Index!B$3:S$228,9),IF((I179=Index!K$2),VLOOKUP(J179,Index!B$3:S$228,10),IF((I179=Index!L$2),VLOOKUP(J179,Index!B$3:S$228,11),IF((I179=Index!M$2),VLOOKUP(J179,Index!B$3:S$228,12),IF((I179=Index!N$2),VLOOKUP(J179,Index!B$3:S$228,13),IF((I179=Index!O$2),VLOOKUP(J179,Index!B$3:S$228,14),IF((I179=Index!P$2),VLOOKUP(J179,Index!B$3:S$228,15),IF((I179=Index!Q$2),VLOOKUP(J179,Index!B$3:S$228,16),IF((I179=Index!R$2),VLOOKUP(J179,Index!B$3:S$228,17),IF((I179=Index!S$2),VLOOKUP(J179,Index!B$3:S$228,18),IF((I179=""),CONCATENATE("Custom (",K179,")"),IF((I179="No index"),CONCATENATE("Custom (",Index!T171,")"),"")))))))))))))))))))</f>
        <v>Custom (CCTAAGAC-TTATGCGA)</v>
      </c>
      <c r="M179" s="32" t="s">
        <v>5</v>
      </c>
      <c r="N179" s="10" t="s">
        <v>99</v>
      </c>
      <c r="O179" s="136">
        <f>IF(Table1[[#This Row],[VOLUME]]="","",Table1[[#This Row],[VOLUME]])</f>
        <v>50</v>
      </c>
      <c r="P179" s="110" t="str">
        <f>IF(Table1[[#This Row],[SNP&amp;SEQ SAMPLE ID]]="","",CONCATENATE('Sample information'!$B$16,"_PL1_org_",Table1[[#This Row],[DATE SAMPLE DELIVERY]]))</f>
        <v>TC2486_PL1_org_</v>
      </c>
      <c r="Q179" s="32" t="str">
        <f>IF(Table1[[#This Row],[SNP&amp;SEQ SAMPLE ID]]="","",IF('Sample information'!$B$21="","",'Sample information'!$B$21))</f>
        <v>danio rerio (zebrafish)</v>
      </c>
      <c r="R179" s="10"/>
      <c r="S179" s="32"/>
      <c r="T179" s="55"/>
      <c r="U179" s="25"/>
      <c r="W179" s="30"/>
      <c r="Y179" s="91"/>
      <c r="Z179" s="32"/>
      <c r="AA179" s="28"/>
      <c r="AB179" s="55"/>
      <c r="AC179" s="28" t="str">
        <f>IF(Table1[[#This Row],[DATE SAMPLE DELIVERY]]="","",(CONCATENATE(20,LEFT(Table1[[#This Row],[DATE SAMPLE DELIVERY]],2),"-",(MID(Table1[[#This Row],[DATE SAMPLE DELIVERY]],3,2)),"-",(RIGHT(Table1[[#This Row],[DATE SAMPLE DELIVERY]],2)))))</f>
        <v/>
      </c>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row>
    <row r="180" spans="1:54" s="4" customFormat="1" x14ac:dyDescent="0.2">
      <c r="A180" s="112" t="str">
        <f>IF(D180="","",CONCATENATE('Sample information'!B$16," #1"," ",Table1[[#This Row],[DATE SAMPLE DELIVERY]]))</f>
        <v xml:space="preserve">TC2486 #1 </v>
      </c>
      <c r="B180" s="112" t="str">
        <f>IF(Table1[[#This Row],[LIBRARY ID]]="","",CONCATENATE('Sample information'!B$16,"-",Table1[[#This Row],[LIBRARY ID]]))</f>
        <v>TC2486-TC2486-1170</v>
      </c>
      <c r="C180" s="228" t="s">
        <v>141</v>
      </c>
      <c r="D180" s="228" t="s">
        <v>1916</v>
      </c>
      <c r="E180" s="99" t="s">
        <v>27</v>
      </c>
      <c r="F180" s="113" t="s">
        <v>1711</v>
      </c>
      <c r="G180" s="113">
        <v>14.80654</v>
      </c>
      <c r="H180" s="113">
        <v>50</v>
      </c>
      <c r="I180" s="98"/>
      <c r="J180" s="228"/>
      <c r="K180" s="230" t="s">
        <v>2614</v>
      </c>
      <c r="L180" s="112" t="str">
        <f>IF((I180=Index!C$2),VLOOKUP(J180,Index!B$3:S$228,2),IF((I180=Index!D$2),VLOOKUP(J180,Index!B$3:S$228,3),IF((I180=Index!E$2),VLOOKUP(J180,Index!B$3:S$228,4),IF((I180=Index!F$2),VLOOKUP(J180,Index!B$3:S$228,5),IF((I180=Index!G$2),VLOOKUP(J180,Index!B$3:S$228,6),IF((I180=Index!H$2),VLOOKUP(J180,Index!B$3:S$228,7),IF((I180=Index!I$2),VLOOKUP(J180,Index!B$3:S$228,8),IF((I180=Index!J$2),VLOOKUP(J180,Index!B$3:S$228,9),IF((I180=Index!K$2),VLOOKUP(J180,Index!B$3:S$228,10),IF((I180=Index!L$2),VLOOKUP(J180,Index!B$3:S$228,11),IF((I180=Index!M$2),VLOOKUP(J180,Index!B$3:S$228,12),IF((I180=Index!N$2),VLOOKUP(J180,Index!B$3:S$228,13),IF((I180=Index!O$2),VLOOKUP(J180,Index!B$3:S$228,14),IF((I180=Index!P$2),VLOOKUP(J180,Index!B$3:S$228,15),IF((I180=Index!Q$2),VLOOKUP(J180,Index!B$3:S$228,16),IF((I180=Index!R$2),VLOOKUP(J180,Index!B$3:S$228,17),IF((I180=Index!S$2),VLOOKUP(J180,Index!B$3:S$228,18),IF((I180=""),CONCATENATE("Custom (",K180,")"),IF((I180="No index"),CONCATENATE("Custom (",Index!T172,")"),"")))))))))))))))))))</f>
        <v>Custom (CGATCAGT-CGTCTAAT)</v>
      </c>
      <c r="M180" s="32" t="s">
        <v>5</v>
      </c>
      <c r="N180" s="10" t="s">
        <v>100</v>
      </c>
      <c r="O180" s="136">
        <f>IF(Table1[[#This Row],[VOLUME]]="","",Table1[[#This Row],[VOLUME]])</f>
        <v>50</v>
      </c>
      <c r="P180" s="110" t="str">
        <f>IF(Table1[[#This Row],[SNP&amp;SEQ SAMPLE ID]]="","",CONCATENATE('Sample information'!$B$16,"_PL1_org_",Table1[[#This Row],[DATE SAMPLE DELIVERY]]))</f>
        <v>TC2486_PL1_org_</v>
      </c>
      <c r="Q180" s="32" t="str">
        <f>IF(Table1[[#This Row],[SNP&amp;SEQ SAMPLE ID]]="","",IF('Sample information'!$B$21="","",'Sample information'!$B$21))</f>
        <v>danio rerio (zebrafish)</v>
      </c>
      <c r="R180" s="10"/>
      <c r="S180" s="32"/>
      <c r="T180" s="55"/>
      <c r="U180" s="25"/>
      <c r="W180" s="30"/>
      <c r="Y180" s="91"/>
      <c r="Z180" s="32"/>
      <c r="AA180" s="28"/>
      <c r="AB180" s="55"/>
      <c r="AC180" s="28" t="str">
        <f>IF(Table1[[#This Row],[DATE SAMPLE DELIVERY]]="","",(CONCATENATE(20,LEFT(Table1[[#This Row],[DATE SAMPLE DELIVERY]],2),"-",(MID(Table1[[#This Row],[DATE SAMPLE DELIVERY]],3,2)),"-",(RIGHT(Table1[[#This Row],[DATE SAMPLE DELIVERY]],2)))))</f>
        <v/>
      </c>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row>
    <row r="181" spans="1:54" s="4" customFormat="1" x14ac:dyDescent="0.2">
      <c r="A181" s="112" t="str">
        <f>IF(D181="","",CONCATENATE('Sample information'!B$16," #1"," ",Table1[[#This Row],[DATE SAMPLE DELIVERY]]))</f>
        <v xml:space="preserve">TC2486 #1 </v>
      </c>
      <c r="B181" s="112" t="str">
        <f>IF(Table1[[#This Row],[LIBRARY ID]]="","",CONCATENATE('Sample information'!B$16,"-",Table1[[#This Row],[LIBRARY ID]]))</f>
        <v>TC2486-TC2486-1171</v>
      </c>
      <c r="C181" s="228" t="s">
        <v>141</v>
      </c>
      <c r="D181" s="228" t="s">
        <v>1917</v>
      </c>
      <c r="E181" s="99" t="s">
        <v>27</v>
      </c>
      <c r="F181" s="113" t="s">
        <v>1711</v>
      </c>
      <c r="G181" s="113">
        <v>14.80654</v>
      </c>
      <c r="H181" s="113">
        <v>50</v>
      </c>
      <c r="I181" s="98"/>
      <c r="J181" s="228"/>
      <c r="K181" s="230" t="s">
        <v>2615</v>
      </c>
      <c r="L181" s="112" t="str">
        <f>IF((I181=Index!C$2),VLOOKUP(J181,Index!B$3:S$228,2),IF((I181=Index!D$2),VLOOKUP(J181,Index!B$3:S$228,3),IF((I181=Index!E$2),VLOOKUP(J181,Index!B$3:S$228,4),IF((I181=Index!F$2),VLOOKUP(J181,Index!B$3:S$228,5),IF((I181=Index!G$2),VLOOKUP(J181,Index!B$3:S$228,6),IF((I181=Index!H$2),VLOOKUP(J181,Index!B$3:S$228,7),IF((I181=Index!I$2),VLOOKUP(J181,Index!B$3:S$228,8),IF((I181=Index!J$2),VLOOKUP(J181,Index!B$3:S$228,9),IF((I181=Index!K$2),VLOOKUP(J181,Index!B$3:S$228,10),IF((I181=Index!L$2),VLOOKUP(J181,Index!B$3:S$228,11),IF((I181=Index!M$2),VLOOKUP(J181,Index!B$3:S$228,12),IF((I181=Index!N$2),VLOOKUP(J181,Index!B$3:S$228,13),IF((I181=Index!O$2),VLOOKUP(J181,Index!B$3:S$228,14),IF((I181=Index!P$2),VLOOKUP(J181,Index!B$3:S$228,15),IF((I181=Index!Q$2),VLOOKUP(J181,Index!B$3:S$228,16),IF((I181=Index!R$2),VLOOKUP(J181,Index!B$3:S$228,17),IF((I181=Index!S$2),VLOOKUP(J181,Index!B$3:S$228,18),IF((I181=""),CONCATENATE("Custom (",K181,")"),IF((I181="No index"),CONCATENATE("Custom (",Index!T173,")"),"")))))))))))))))))))</f>
        <v>Custom (CGATCAGT-TCTCTCCG)</v>
      </c>
      <c r="M181" s="32" t="s">
        <v>5</v>
      </c>
      <c r="N181" s="10" t="s">
        <v>101</v>
      </c>
      <c r="O181" s="136">
        <f>IF(Table1[[#This Row],[VOLUME]]="","",Table1[[#This Row],[VOLUME]])</f>
        <v>50</v>
      </c>
      <c r="P181" s="110" t="str">
        <f>IF(Table1[[#This Row],[SNP&amp;SEQ SAMPLE ID]]="","",CONCATENATE('Sample information'!$B$16,"_PL1_org_",Table1[[#This Row],[DATE SAMPLE DELIVERY]]))</f>
        <v>TC2486_PL1_org_</v>
      </c>
      <c r="Q181" s="32" t="str">
        <f>IF(Table1[[#This Row],[SNP&amp;SEQ SAMPLE ID]]="","",IF('Sample information'!$B$21="","",'Sample information'!$B$21))</f>
        <v>danio rerio (zebrafish)</v>
      </c>
      <c r="R181" s="10"/>
      <c r="S181" s="32"/>
      <c r="T181" s="55"/>
      <c r="U181" s="25"/>
      <c r="W181" s="30"/>
      <c r="Y181" s="91"/>
      <c r="Z181" s="32"/>
      <c r="AA181" s="28"/>
      <c r="AB181" s="55"/>
      <c r="AC181" s="28" t="str">
        <f>IF(Table1[[#This Row],[DATE SAMPLE DELIVERY]]="","",(CONCATENATE(20,LEFT(Table1[[#This Row],[DATE SAMPLE DELIVERY]],2),"-",(MID(Table1[[#This Row],[DATE SAMPLE DELIVERY]],3,2)),"-",(RIGHT(Table1[[#This Row],[DATE SAMPLE DELIVERY]],2)))))</f>
        <v/>
      </c>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row>
    <row r="182" spans="1:54" s="4" customFormat="1" x14ac:dyDescent="0.2">
      <c r="A182" s="112" t="str">
        <f>IF(D182="","",CONCATENATE('Sample information'!B$16," #1"," ",Table1[[#This Row],[DATE SAMPLE DELIVERY]]))</f>
        <v xml:space="preserve">TC2486 #1 </v>
      </c>
      <c r="B182" s="112" t="str">
        <f>IF(Table1[[#This Row],[LIBRARY ID]]="","",CONCATENATE('Sample information'!B$16,"-",Table1[[#This Row],[LIBRARY ID]]))</f>
        <v>TC2486-TC2486-1172</v>
      </c>
      <c r="C182" s="228" t="s">
        <v>141</v>
      </c>
      <c r="D182" s="228" t="s">
        <v>1918</v>
      </c>
      <c r="E182" s="99" t="s">
        <v>27</v>
      </c>
      <c r="F182" s="113" t="s">
        <v>1711</v>
      </c>
      <c r="G182" s="113">
        <v>14.80654</v>
      </c>
      <c r="H182" s="113">
        <v>50</v>
      </c>
      <c r="I182" s="98"/>
      <c r="J182" s="228"/>
      <c r="K182" s="230" t="s">
        <v>2616</v>
      </c>
      <c r="L182" s="112" t="str">
        <f>IF((I182=Index!C$2),VLOOKUP(J182,Index!B$3:S$228,2),IF((I182=Index!D$2),VLOOKUP(J182,Index!B$3:S$228,3),IF((I182=Index!E$2),VLOOKUP(J182,Index!B$3:S$228,4),IF((I182=Index!F$2),VLOOKUP(J182,Index!B$3:S$228,5),IF((I182=Index!G$2),VLOOKUP(J182,Index!B$3:S$228,6),IF((I182=Index!H$2),VLOOKUP(J182,Index!B$3:S$228,7),IF((I182=Index!I$2),VLOOKUP(J182,Index!B$3:S$228,8),IF((I182=Index!J$2),VLOOKUP(J182,Index!B$3:S$228,9),IF((I182=Index!K$2),VLOOKUP(J182,Index!B$3:S$228,10),IF((I182=Index!L$2),VLOOKUP(J182,Index!B$3:S$228,11),IF((I182=Index!M$2),VLOOKUP(J182,Index!B$3:S$228,12),IF((I182=Index!N$2),VLOOKUP(J182,Index!B$3:S$228,13),IF((I182=Index!O$2),VLOOKUP(J182,Index!B$3:S$228,14),IF((I182=Index!P$2),VLOOKUP(J182,Index!B$3:S$228,15),IF((I182=Index!Q$2),VLOOKUP(J182,Index!B$3:S$228,16),IF((I182=Index!R$2),VLOOKUP(J182,Index!B$3:S$228,17),IF((I182=Index!S$2),VLOOKUP(J182,Index!B$3:S$228,18),IF((I182=""),CONCATENATE("Custom (",K182,")"),IF((I182="No index"),CONCATENATE("Custom (",Index!T174,")"),"")))))))))))))))))))</f>
        <v>Custom (CGATCAGT-TCGACTAG)</v>
      </c>
      <c r="M182" s="32" t="s">
        <v>5</v>
      </c>
      <c r="N182" s="10" t="s">
        <v>102</v>
      </c>
      <c r="O182" s="136">
        <f>IF(Table1[[#This Row],[VOLUME]]="","",Table1[[#This Row],[VOLUME]])</f>
        <v>50</v>
      </c>
      <c r="P182" s="110" t="str">
        <f>IF(Table1[[#This Row],[SNP&amp;SEQ SAMPLE ID]]="","",CONCATENATE('Sample information'!$B$16,"_PL1_org_",Table1[[#This Row],[DATE SAMPLE DELIVERY]]))</f>
        <v>TC2486_PL1_org_</v>
      </c>
      <c r="Q182" s="32" t="str">
        <f>IF(Table1[[#This Row],[SNP&amp;SEQ SAMPLE ID]]="","",IF('Sample information'!$B$21="","",'Sample information'!$B$21))</f>
        <v>danio rerio (zebrafish)</v>
      </c>
      <c r="R182" s="10"/>
      <c r="S182" s="32"/>
      <c r="T182" s="55"/>
      <c r="U182" s="25"/>
      <c r="W182" s="30"/>
      <c r="Y182" s="91"/>
      <c r="Z182" s="32"/>
      <c r="AA182" s="28"/>
      <c r="AB182" s="55"/>
      <c r="AC182" s="28" t="str">
        <f>IF(Table1[[#This Row],[DATE SAMPLE DELIVERY]]="","",(CONCATENATE(20,LEFT(Table1[[#This Row],[DATE SAMPLE DELIVERY]],2),"-",(MID(Table1[[#This Row],[DATE SAMPLE DELIVERY]],3,2)),"-",(RIGHT(Table1[[#This Row],[DATE SAMPLE DELIVERY]],2)))))</f>
        <v/>
      </c>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row>
    <row r="183" spans="1:54" s="4" customFormat="1" x14ac:dyDescent="0.2">
      <c r="A183" s="112" t="str">
        <f>IF(D183="","",CONCATENATE('Sample information'!B$16," #1"," ",Table1[[#This Row],[DATE SAMPLE DELIVERY]]))</f>
        <v xml:space="preserve">TC2486 #1 </v>
      </c>
      <c r="B183" s="112" t="str">
        <f>IF(Table1[[#This Row],[LIBRARY ID]]="","",CONCATENATE('Sample information'!B$16,"-",Table1[[#This Row],[LIBRARY ID]]))</f>
        <v>TC2486-TC2486-1173</v>
      </c>
      <c r="C183" s="228" t="s">
        <v>141</v>
      </c>
      <c r="D183" s="228" t="s">
        <v>1919</v>
      </c>
      <c r="E183" s="99" t="s">
        <v>27</v>
      </c>
      <c r="F183" s="113" t="s">
        <v>1711</v>
      </c>
      <c r="G183" s="113">
        <v>14.80654</v>
      </c>
      <c r="H183" s="113">
        <v>50</v>
      </c>
      <c r="I183" s="98"/>
      <c r="J183" s="228"/>
      <c r="K183" s="230" t="s">
        <v>2617</v>
      </c>
      <c r="L183" s="112" t="str">
        <f>IF((I183=Index!C$2),VLOOKUP(J183,Index!B$3:S$228,2),IF((I183=Index!D$2),VLOOKUP(J183,Index!B$3:S$228,3),IF((I183=Index!E$2),VLOOKUP(J183,Index!B$3:S$228,4),IF((I183=Index!F$2),VLOOKUP(J183,Index!B$3:S$228,5),IF((I183=Index!G$2),VLOOKUP(J183,Index!B$3:S$228,6),IF((I183=Index!H$2),VLOOKUP(J183,Index!B$3:S$228,7),IF((I183=Index!I$2),VLOOKUP(J183,Index!B$3:S$228,8),IF((I183=Index!J$2),VLOOKUP(J183,Index!B$3:S$228,9),IF((I183=Index!K$2),VLOOKUP(J183,Index!B$3:S$228,10),IF((I183=Index!L$2),VLOOKUP(J183,Index!B$3:S$228,11),IF((I183=Index!M$2),VLOOKUP(J183,Index!B$3:S$228,12),IF((I183=Index!N$2),VLOOKUP(J183,Index!B$3:S$228,13),IF((I183=Index!O$2),VLOOKUP(J183,Index!B$3:S$228,14),IF((I183=Index!P$2),VLOOKUP(J183,Index!B$3:S$228,15),IF((I183=Index!Q$2),VLOOKUP(J183,Index!B$3:S$228,16),IF((I183=Index!R$2),VLOOKUP(J183,Index!B$3:S$228,17),IF((I183=Index!S$2),VLOOKUP(J183,Index!B$3:S$228,18),IF((I183=""),CONCATENATE("Custom (",K183,")"),IF((I183="No index"),CONCATENATE("Custom (",Index!T175,")"),"")))))))))))))))))))</f>
        <v>Custom (CGATCAGT-TTCTAGCT)</v>
      </c>
      <c r="M183" s="32" t="s">
        <v>5</v>
      </c>
      <c r="N183" s="10" t="s">
        <v>103</v>
      </c>
      <c r="O183" s="136">
        <f>IF(Table1[[#This Row],[VOLUME]]="","",Table1[[#This Row],[VOLUME]])</f>
        <v>50</v>
      </c>
      <c r="P183" s="110" t="str">
        <f>IF(Table1[[#This Row],[SNP&amp;SEQ SAMPLE ID]]="","",CONCATENATE('Sample information'!$B$16,"_PL1_org_",Table1[[#This Row],[DATE SAMPLE DELIVERY]]))</f>
        <v>TC2486_PL1_org_</v>
      </c>
      <c r="Q183" s="32" t="str">
        <f>IF(Table1[[#This Row],[SNP&amp;SEQ SAMPLE ID]]="","",IF('Sample information'!$B$21="","",'Sample information'!$B$21))</f>
        <v>danio rerio (zebrafish)</v>
      </c>
      <c r="R183" s="10"/>
      <c r="S183" s="32"/>
      <c r="T183" s="55"/>
      <c r="U183" s="25"/>
      <c r="W183" s="30"/>
      <c r="Y183" s="91"/>
      <c r="Z183" s="32"/>
      <c r="AA183" s="28"/>
      <c r="AB183" s="55"/>
      <c r="AC183" s="28" t="str">
        <f>IF(Table1[[#This Row],[DATE SAMPLE DELIVERY]]="","",(CONCATENATE(20,LEFT(Table1[[#This Row],[DATE SAMPLE DELIVERY]],2),"-",(MID(Table1[[#This Row],[DATE SAMPLE DELIVERY]],3,2)),"-",(RIGHT(Table1[[#This Row],[DATE SAMPLE DELIVERY]],2)))))</f>
        <v/>
      </c>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row>
    <row r="184" spans="1:54" s="4" customFormat="1" x14ac:dyDescent="0.2">
      <c r="A184" s="112" t="str">
        <f>IF(D184="","",CONCATENATE('Sample information'!B$16," #1"," ",Table1[[#This Row],[DATE SAMPLE DELIVERY]]))</f>
        <v xml:space="preserve">TC2486 #1 </v>
      </c>
      <c r="B184" s="112" t="str">
        <f>IF(Table1[[#This Row],[LIBRARY ID]]="","",CONCATENATE('Sample information'!B$16,"-",Table1[[#This Row],[LIBRARY ID]]))</f>
        <v>TC2486-TC2486-1174</v>
      </c>
      <c r="C184" s="228" t="s">
        <v>141</v>
      </c>
      <c r="D184" s="228" t="s">
        <v>1920</v>
      </c>
      <c r="E184" s="99" t="s">
        <v>27</v>
      </c>
      <c r="F184" s="113" t="s">
        <v>1711</v>
      </c>
      <c r="G184" s="113">
        <v>14.80654</v>
      </c>
      <c r="H184" s="113">
        <v>50</v>
      </c>
      <c r="I184" s="98"/>
      <c r="J184" s="228"/>
      <c r="K184" s="230" t="s">
        <v>2618</v>
      </c>
      <c r="L184" s="112" t="str">
        <f>IF((I184=Index!C$2),VLOOKUP(J184,Index!B$3:S$228,2),IF((I184=Index!D$2),VLOOKUP(J184,Index!B$3:S$228,3),IF((I184=Index!E$2),VLOOKUP(J184,Index!B$3:S$228,4),IF((I184=Index!F$2),VLOOKUP(J184,Index!B$3:S$228,5),IF((I184=Index!G$2),VLOOKUP(J184,Index!B$3:S$228,6),IF((I184=Index!H$2),VLOOKUP(J184,Index!B$3:S$228,7),IF((I184=Index!I$2),VLOOKUP(J184,Index!B$3:S$228,8),IF((I184=Index!J$2),VLOOKUP(J184,Index!B$3:S$228,9),IF((I184=Index!K$2),VLOOKUP(J184,Index!B$3:S$228,10),IF((I184=Index!L$2),VLOOKUP(J184,Index!B$3:S$228,11),IF((I184=Index!M$2),VLOOKUP(J184,Index!B$3:S$228,12),IF((I184=Index!N$2),VLOOKUP(J184,Index!B$3:S$228,13),IF((I184=Index!O$2),VLOOKUP(J184,Index!B$3:S$228,14),IF((I184=Index!P$2),VLOOKUP(J184,Index!B$3:S$228,15),IF((I184=Index!Q$2),VLOOKUP(J184,Index!B$3:S$228,16),IF((I184=Index!R$2),VLOOKUP(J184,Index!B$3:S$228,17),IF((I184=Index!S$2),VLOOKUP(J184,Index!B$3:S$228,18),IF((I184=""),CONCATENATE("Custom (",K184,")"),IF((I184="No index"),CONCATENATE("Custom (",Index!T176,")"),"")))))))))))))))))))</f>
        <v>Custom (CGATCAGT-CCTAGAGT)</v>
      </c>
      <c r="M184" s="32" t="s">
        <v>5</v>
      </c>
      <c r="N184" s="10" t="s">
        <v>104</v>
      </c>
      <c r="O184" s="136">
        <f>IF(Table1[[#This Row],[VOLUME]]="","",Table1[[#This Row],[VOLUME]])</f>
        <v>50</v>
      </c>
      <c r="P184" s="110" t="str">
        <f>IF(Table1[[#This Row],[SNP&amp;SEQ SAMPLE ID]]="","",CONCATENATE('Sample information'!$B$16,"_PL1_org_",Table1[[#This Row],[DATE SAMPLE DELIVERY]]))</f>
        <v>TC2486_PL1_org_</v>
      </c>
      <c r="Q184" s="32" t="str">
        <f>IF(Table1[[#This Row],[SNP&amp;SEQ SAMPLE ID]]="","",IF('Sample information'!$B$21="","",'Sample information'!$B$21))</f>
        <v>danio rerio (zebrafish)</v>
      </c>
      <c r="R184" s="10"/>
      <c r="S184" s="32"/>
      <c r="T184" s="55"/>
      <c r="U184" s="25"/>
      <c r="W184" s="30"/>
      <c r="Y184" s="91"/>
      <c r="Z184" s="32"/>
      <c r="AA184" s="28"/>
      <c r="AB184" s="55"/>
      <c r="AC184" s="28" t="str">
        <f>IF(Table1[[#This Row],[DATE SAMPLE DELIVERY]]="","",(CONCATENATE(20,LEFT(Table1[[#This Row],[DATE SAMPLE DELIVERY]],2),"-",(MID(Table1[[#This Row],[DATE SAMPLE DELIVERY]],3,2)),"-",(RIGHT(Table1[[#This Row],[DATE SAMPLE DELIVERY]],2)))))</f>
        <v/>
      </c>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row>
    <row r="185" spans="1:54" s="4" customFormat="1" x14ac:dyDescent="0.2">
      <c r="A185" s="112" t="str">
        <f>IF(D185="","",CONCATENATE('Sample information'!B$16," #1"," ",Table1[[#This Row],[DATE SAMPLE DELIVERY]]))</f>
        <v xml:space="preserve">TC2486 #1 </v>
      </c>
      <c r="B185" s="112" t="str">
        <f>IF(Table1[[#This Row],[LIBRARY ID]]="","",CONCATENATE('Sample information'!B$16,"-",Table1[[#This Row],[LIBRARY ID]]))</f>
        <v>TC2486-TC2486-1175</v>
      </c>
      <c r="C185" s="228" t="s">
        <v>141</v>
      </c>
      <c r="D185" s="228" t="s">
        <v>1921</v>
      </c>
      <c r="E185" s="99" t="s">
        <v>27</v>
      </c>
      <c r="F185" s="113" t="s">
        <v>1711</v>
      </c>
      <c r="G185" s="113">
        <v>14.80654</v>
      </c>
      <c r="H185" s="113">
        <v>50</v>
      </c>
      <c r="I185" s="98"/>
      <c r="J185" s="228"/>
      <c r="K185" s="230" t="s">
        <v>2619</v>
      </c>
      <c r="L185" s="112" t="str">
        <f>IF((I185=Index!C$2),VLOOKUP(J185,Index!B$3:S$228,2),IF((I185=Index!D$2),VLOOKUP(J185,Index!B$3:S$228,3),IF((I185=Index!E$2),VLOOKUP(J185,Index!B$3:S$228,4),IF((I185=Index!F$2),VLOOKUP(J185,Index!B$3:S$228,5),IF((I185=Index!G$2),VLOOKUP(J185,Index!B$3:S$228,6),IF((I185=Index!H$2),VLOOKUP(J185,Index!B$3:S$228,7),IF((I185=Index!I$2),VLOOKUP(J185,Index!B$3:S$228,8),IF((I185=Index!J$2),VLOOKUP(J185,Index!B$3:S$228,9),IF((I185=Index!K$2),VLOOKUP(J185,Index!B$3:S$228,10),IF((I185=Index!L$2),VLOOKUP(J185,Index!B$3:S$228,11),IF((I185=Index!M$2),VLOOKUP(J185,Index!B$3:S$228,12),IF((I185=Index!N$2),VLOOKUP(J185,Index!B$3:S$228,13),IF((I185=Index!O$2),VLOOKUP(J185,Index!B$3:S$228,14),IF((I185=Index!P$2),VLOOKUP(J185,Index!B$3:S$228,15),IF((I185=Index!Q$2),VLOOKUP(J185,Index!B$3:S$228,16),IF((I185=Index!R$2),VLOOKUP(J185,Index!B$3:S$228,17),IF((I185=Index!S$2),VLOOKUP(J185,Index!B$3:S$228,18),IF((I185=""),CONCATENATE("Custom (",K185,")"),IF((I185="No index"),CONCATENATE("Custom (",Index!T177,")"),"")))))))))))))))))))</f>
        <v>Custom (CGATCAGT-CTATTAAG)</v>
      </c>
      <c r="M185" s="32" t="s">
        <v>5</v>
      </c>
      <c r="N185" s="10" t="s">
        <v>105</v>
      </c>
      <c r="O185" s="136">
        <f>IF(Table1[[#This Row],[VOLUME]]="","",Table1[[#This Row],[VOLUME]])</f>
        <v>50</v>
      </c>
      <c r="P185" s="110" t="str">
        <f>IF(Table1[[#This Row],[SNP&amp;SEQ SAMPLE ID]]="","",CONCATENATE('Sample information'!$B$16,"_PL1_org_",Table1[[#This Row],[DATE SAMPLE DELIVERY]]))</f>
        <v>TC2486_PL1_org_</v>
      </c>
      <c r="Q185" s="32" t="str">
        <f>IF(Table1[[#This Row],[SNP&amp;SEQ SAMPLE ID]]="","",IF('Sample information'!$B$21="","",'Sample information'!$B$21))</f>
        <v>danio rerio (zebrafish)</v>
      </c>
      <c r="R185" s="10"/>
      <c r="S185" s="32"/>
      <c r="T185" s="55"/>
      <c r="U185" s="25"/>
      <c r="W185" s="30"/>
      <c r="Y185" s="91"/>
      <c r="Z185" s="32"/>
      <c r="AA185" s="28"/>
      <c r="AB185" s="55"/>
      <c r="AC185" s="28" t="str">
        <f>IF(Table1[[#This Row],[DATE SAMPLE DELIVERY]]="","",(CONCATENATE(20,LEFT(Table1[[#This Row],[DATE SAMPLE DELIVERY]],2),"-",(MID(Table1[[#This Row],[DATE SAMPLE DELIVERY]],3,2)),"-",(RIGHT(Table1[[#This Row],[DATE SAMPLE DELIVERY]],2)))))</f>
        <v/>
      </c>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row>
    <row r="186" spans="1:54" s="4" customFormat="1" x14ac:dyDescent="0.2">
      <c r="A186" s="112" t="str">
        <f>IF(D186="","",CONCATENATE('Sample information'!B$16," #1"," ",Table1[[#This Row],[DATE SAMPLE DELIVERY]]))</f>
        <v xml:space="preserve">TC2486 #1 </v>
      </c>
      <c r="B186" s="112" t="str">
        <f>IF(Table1[[#This Row],[LIBRARY ID]]="","",CONCATENATE('Sample information'!B$16,"-",Table1[[#This Row],[LIBRARY ID]]))</f>
        <v>TC2486-TC2486-1176</v>
      </c>
      <c r="C186" s="228" t="s">
        <v>141</v>
      </c>
      <c r="D186" s="228" t="s">
        <v>1922</v>
      </c>
      <c r="E186" s="99" t="s">
        <v>27</v>
      </c>
      <c r="F186" s="113" t="s">
        <v>1711</v>
      </c>
      <c r="G186" s="113">
        <v>14.80654</v>
      </c>
      <c r="H186" s="113">
        <v>50</v>
      </c>
      <c r="I186" s="98"/>
      <c r="J186" s="228"/>
      <c r="K186" s="230" t="s">
        <v>2620</v>
      </c>
      <c r="L186" s="112" t="str">
        <f>IF((I186=Index!C$2),VLOOKUP(J186,Index!B$3:S$228,2),IF((I186=Index!D$2),VLOOKUP(J186,Index!B$3:S$228,3),IF((I186=Index!E$2),VLOOKUP(J186,Index!B$3:S$228,4),IF((I186=Index!F$2),VLOOKUP(J186,Index!B$3:S$228,5),IF((I186=Index!G$2),VLOOKUP(J186,Index!B$3:S$228,6),IF((I186=Index!H$2),VLOOKUP(J186,Index!B$3:S$228,7),IF((I186=Index!I$2),VLOOKUP(J186,Index!B$3:S$228,8),IF((I186=Index!J$2),VLOOKUP(J186,Index!B$3:S$228,9),IF((I186=Index!K$2),VLOOKUP(J186,Index!B$3:S$228,10),IF((I186=Index!L$2),VLOOKUP(J186,Index!B$3:S$228,11),IF((I186=Index!M$2),VLOOKUP(J186,Index!B$3:S$228,12),IF((I186=Index!N$2),VLOOKUP(J186,Index!B$3:S$228,13),IF((I186=Index!O$2),VLOOKUP(J186,Index!B$3:S$228,14),IF((I186=Index!P$2),VLOOKUP(J186,Index!B$3:S$228,15),IF((I186=Index!Q$2),VLOOKUP(J186,Index!B$3:S$228,16),IF((I186=Index!R$2),VLOOKUP(J186,Index!B$3:S$228,17),IF((I186=Index!S$2),VLOOKUP(J186,Index!B$3:S$228,18),IF((I186=""),CONCATENATE("Custom (",K186,")"),IF((I186="No index"),CONCATENATE("Custom (",Index!T178,")"),"")))))))))))))))))))</f>
        <v>Custom (CGATCAGT-AAGGCTAT)</v>
      </c>
      <c r="M186" s="32" t="s">
        <v>5</v>
      </c>
      <c r="N186" s="10" t="s">
        <v>106</v>
      </c>
      <c r="O186" s="136">
        <f>IF(Table1[[#This Row],[VOLUME]]="","",Table1[[#This Row],[VOLUME]])</f>
        <v>50</v>
      </c>
      <c r="P186" s="110" t="str">
        <f>IF(Table1[[#This Row],[SNP&amp;SEQ SAMPLE ID]]="","",CONCATENATE('Sample information'!$B$16,"_PL1_org_",Table1[[#This Row],[DATE SAMPLE DELIVERY]]))</f>
        <v>TC2486_PL1_org_</v>
      </c>
      <c r="Q186" s="32" t="str">
        <f>IF(Table1[[#This Row],[SNP&amp;SEQ SAMPLE ID]]="","",IF('Sample information'!$B$21="","",'Sample information'!$B$21))</f>
        <v>danio rerio (zebrafish)</v>
      </c>
      <c r="R186" s="10"/>
      <c r="S186" s="32"/>
      <c r="T186" s="55"/>
      <c r="U186" s="25"/>
      <c r="W186" s="30"/>
      <c r="Y186" s="91"/>
      <c r="Z186" s="32"/>
      <c r="AA186" s="28"/>
      <c r="AB186" s="55"/>
      <c r="AC186" s="28" t="str">
        <f>IF(Table1[[#This Row],[DATE SAMPLE DELIVERY]]="","",(CONCATENATE(20,LEFT(Table1[[#This Row],[DATE SAMPLE DELIVERY]],2),"-",(MID(Table1[[#This Row],[DATE SAMPLE DELIVERY]],3,2)),"-",(RIGHT(Table1[[#This Row],[DATE SAMPLE DELIVERY]],2)))))</f>
        <v/>
      </c>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row>
    <row r="187" spans="1:54" s="4" customFormat="1" x14ac:dyDescent="0.2">
      <c r="A187" s="112" t="str">
        <f>IF(D187="","",CONCATENATE('Sample information'!B$16," #1"," ",Table1[[#This Row],[DATE SAMPLE DELIVERY]]))</f>
        <v xml:space="preserve">TC2486 #1 </v>
      </c>
      <c r="B187" s="112" t="str">
        <f>IF(Table1[[#This Row],[LIBRARY ID]]="","",CONCATENATE('Sample information'!B$16,"-",Table1[[#This Row],[LIBRARY ID]]))</f>
        <v>TC2486-TC2486-1177</v>
      </c>
      <c r="C187" s="228" t="s">
        <v>141</v>
      </c>
      <c r="D187" s="228" t="s">
        <v>1923</v>
      </c>
      <c r="E187" s="99" t="s">
        <v>27</v>
      </c>
      <c r="F187" s="113" t="s">
        <v>1711</v>
      </c>
      <c r="G187" s="113">
        <v>14.80654</v>
      </c>
      <c r="H187" s="113">
        <v>50</v>
      </c>
      <c r="I187" s="98"/>
      <c r="J187" s="228"/>
      <c r="K187" s="230" t="s">
        <v>2621</v>
      </c>
      <c r="L187" s="112" t="str">
        <f>IF((I187=Index!C$2),VLOOKUP(J187,Index!B$3:S$228,2),IF((I187=Index!D$2),VLOOKUP(J187,Index!B$3:S$228,3),IF((I187=Index!E$2),VLOOKUP(J187,Index!B$3:S$228,4),IF((I187=Index!F$2),VLOOKUP(J187,Index!B$3:S$228,5),IF((I187=Index!G$2),VLOOKUP(J187,Index!B$3:S$228,6),IF((I187=Index!H$2),VLOOKUP(J187,Index!B$3:S$228,7),IF((I187=Index!I$2),VLOOKUP(J187,Index!B$3:S$228,8),IF((I187=Index!J$2),VLOOKUP(J187,Index!B$3:S$228,9),IF((I187=Index!K$2),VLOOKUP(J187,Index!B$3:S$228,10),IF((I187=Index!L$2),VLOOKUP(J187,Index!B$3:S$228,11),IF((I187=Index!M$2),VLOOKUP(J187,Index!B$3:S$228,12),IF((I187=Index!N$2),VLOOKUP(J187,Index!B$3:S$228,13),IF((I187=Index!O$2),VLOOKUP(J187,Index!B$3:S$228,14),IF((I187=Index!P$2),VLOOKUP(J187,Index!B$3:S$228,15),IF((I187=Index!Q$2),VLOOKUP(J187,Index!B$3:S$228,16),IF((I187=Index!R$2),VLOOKUP(J187,Index!B$3:S$228,17),IF((I187=Index!S$2),VLOOKUP(J187,Index!B$3:S$228,18),IF((I187=""),CONCATENATE("Custom (",K187,")"),IF((I187="No index"),CONCATENATE("Custom (",Index!T179,")"),"")))))))))))))))))))</f>
        <v>Custom (CGATCAGT-GAGCCTTA)</v>
      </c>
      <c r="M187" s="32" t="s">
        <v>5</v>
      </c>
      <c r="N187" s="10" t="s">
        <v>107</v>
      </c>
      <c r="O187" s="136">
        <f>IF(Table1[[#This Row],[VOLUME]]="","",Table1[[#This Row],[VOLUME]])</f>
        <v>50</v>
      </c>
      <c r="P187" s="110" t="str">
        <f>IF(Table1[[#This Row],[SNP&amp;SEQ SAMPLE ID]]="","",CONCATENATE('Sample information'!$B$16,"_PL1_org_",Table1[[#This Row],[DATE SAMPLE DELIVERY]]))</f>
        <v>TC2486_PL1_org_</v>
      </c>
      <c r="Q187" s="32" t="str">
        <f>IF(Table1[[#This Row],[SNP&amp;SEQ SAMPLE ID]]="","",IF('Sample information'!$B$21="","",'Sample information'!$B$21))</f>
        <v>danio rerio (zebrafish)</v>
      </c>
      <c r="R187" s="10"/>
      <c r="S187" s="32"/>
      <c r="T187" s="55"/>
      <c r="U187" s="25"/>
      <c r="W187" s="30"/>
      <c r="Y187" s="91"/>
      <c r="Z187" s="32"/>
      <c r="AA187" s="28"/>
      <c r="AB187" s="55"/>
      <c r="AC187" s="28" t="str">
        <f>IF(Table1[[#This Row],[DATE SAMPLE DELIVERY]]="","",(CONCATENATE(20,LEFT(Table1[[#This Row],[DATE SAMPLE DELIVERY]],2),"-",(MID(Table1[[#This Row],[DATE SAMPLE DELIVERY]],3,2)),"-",(RIGHT(Table1[[#This Row],[DATE SAMPLE DELIVERY]],2)))))</f>
        <v/>
      </c>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row>
    <row r="188" spans="1:54" s="4" customFormat="1" x14ac:dyDescent="0.2">
      <c r="A188" s="112" t="str">
        <f>IF(D188="","",CONCATENATE('Sample information'!B$16," #1"," ",Table1[[#This Row],[DATE SAMPLE DELIVERY]]))</f>
        <v xml:space="preserve">TC2486 #1 </v>
      </c>
      <c r="B188" s="112" t="str">
        <f>IF(Table1[[#This Row],[LIBRARY ID]]="","",CONCATENATE('Sample information'!B$16,"-",Table1[[#This Row],[LIBRARY ID]]))</f>
        <v>TC2486-TC2486-1178</v>
      </c>
      <c r="C188" s="228" t="s">
        <v>141</v>
      </c>
      <c r="D188" s="228" t="s">
        <v>1924</v>
      </c>
      <c r="E188" s="99" t="s">
        <v>27</v>
      </c>
      <c r="F188" s="113" t="s">
        <v>1711</v>
      </c>
      <c r="G188" s="113">
        <v>14.80654</v>
      </c>
      <c r="H188" s="113">
        <v>50</v>
      </c>
      <c r="I188" s="98"/>
      <c r="J188" s="228"/>
      <c r="K188" s="230" t="s">
        <v>2622</v>
      </c>
      <c r="L188" s="112" t="str">
        <f>IF((I188=Index!C$2),VLOOKUP(J188,Index!B$3:S$228,2),IF((I188=Index!D$2),VLOOKUP(J188,Index!B$3:S$228,3),IF((I188=Index!E$2),VLOOKUP(J188,Index!B$3:S$228,4),IF((I188=Index!F$2),VLOOKUP(J188,Index!B$3:S$228,5),IF((I188=Index!G$2),VLOOKUP(J188,Index!B$3:S$228,6),IF((I188=Index!H$2),VLOOKUP(J188,Index!B$3:S$228,7),IF((I188=Index!I$2),VLOOKUP(J188,Index!B$3:S$228,8),IF((I188=Index!J$2),VLOOKUP(J188,Index!B$3:S$228,9),IF((I188=Index!K$2),VLOOKUP(J188,Index!B$3:S$228,10),IF((I188=Index!L$2),VLOOKUP(J188,Index!B$3:S$228,11),IF((I188=Index!M$2),VLOOKUP(J188,Index!B$3:S$228,12),IF((I188=Index!N$2),VLOOKUP(J188,Index!B$3:S$228,13),IF((I188=Index!O$2),VLOOKUP(J188,Index!B$3:S$228,14),IF((I188=Index!P$2),VLOOKUP(J188,Index!B$3:S$228,15),IF((I188=Index!Q$2),VLOOKUP(J188,Index!B$3:S$228,16),IF((I188=Index!R$2),VLOOKUP(J188,Index!B$3:S$228,17),IF((I188=Index!S$2),VLOOKUP(J188,Index!B$3:S$228,18),IF((I188=""),CONCATENATE("Custom (",K188,")"),IF((I188="No index"),CONCATENATE("Custom (",Index!T180,")"),"")))))))))))))))))))</f>
        <v>Custom (CGATCAGT-TTATGCGA)</v>
      </c>
      <c r="M188" s="32" t="s">
        <v>5</v>
      </c>
      <c r="N188" s="10" t="s">
        <v>108</v>
      </c>
      <c r="O188" s="136">
        <f>IF(Table1[[#This Row],[VOLUME]]="","",Table1[[#This Row],[VOLUME]])</f>
        <v>50</v>
      </c>
      <c r="P188" s="110" t="str">
        <f>IF(Table1[[#This Row],[SNP&amp;SEQ SAMPLE ID]]="","",CONCATENATE('Sample information'!$B$16,"_PL1_org_",Table1[[#This Row],[DATE SAMPLE DELIVERY]]))</f>
        <v>TC2486_PL1_org_</v>
      </c>
      <c r="Q188" s="32" t="str">
        <f>IF(Table1[[#This Row],[SNP&amp;SEQ SAMPLE ID]]="","",IF('Sample information'!$B$21="","",'Sample information'!$B$21))</f>
        <v>danio rerio (zebrafish)</v>
      </c>
      <c r="R188" s="10"/>
      <c r="S188" s="32"/>
      <c r="T188" s="55"/>
      <c r="U188" s="25"/>
      <c r="W188" s="30"/>
      <c r="Y188" s="91"/>
      <c r="Z188" s="32"/>
      <c r="AA188" s="28"/>
      <c r="AB188" s="55"/>
      <c r="AC188" s="28" t="str">
        <f>IF(Table1[[#This Row],[DATE SAMPLE DELIVERY]]="","",(CONCATENATE(20,LEFT(Table1[[#This Row],[DATE SAMPLE DELIVERY]],2),"-",(MID(Table1[[#This Row],[DATE SAMPLE DELIVERY]],3,2)),"-",(RIGHT(Table1[[#This Row],[DATE SAMPLE DELIVERY]],2)))))</f>
        <v/>
      </c>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row>
    <row r="189" spans="1:54" s="4" customFormat="1" x14ac:dyDescent="0.2">
      <c r="A189" s="112" t="str">
        <f>IF(D189="","",CONCATENATE('Sample information'!B$16," #1"," ",Table1[[#This Row],[DATE SAMPLE DELIVERY]]))</f>
        <v xml:space="preserve">TC2486 #1 </v>
      </c>
      <c r="B189" s="112" t="str">
        <f>IF(Table1[[#This Row],[LIBRARY ID]]="","",CONCATENATE('Sample information'!B$16,"-",Table1[[#This Row],[LIBRARY ID]]))</f>
        <v>TC2486-TC2486-1179</v>
      </c>
      <c r="C189" s="228" t="s">
        <v>141</v>
      </c>
      <c r="D189" s="228" t="s">
        <v>1925</v>
      </c>
      <c r="E189" s="99" t="s">
        <v>27</v>
      </c>
      <c r="F189" s="113" t="s">
        <v>1711</v>
      </c>
      <c r="G189" s="113">
        <v>14.80654</v>
      </c>
      <c r="H189" s="113">
        <v>50</v>
      </c>
      <c r="I189" s="98"/>
      <c r="J189" s="228"/>
      <c r="K189" s="230" t="s">
        <v>2623</v>
      </c>
      <c r="L189" s="112" t="str">
        <f>IF((I189=Index!C$2),VLOOKUP(J189,Index!B$3:S$228,2),IF((I189=Index!D$2),VLOOKUP(J189,Index!B$3:S$228,3),IF((I189=Index!E$2),VLOOKUP(J189,Index!B$3:S$228,4),IF((I189=Index!F$2),VLOOKUP(J189,Index!B$3:S$228,5),IF((I189=Index!G$2),VLOOKUP(J189,Index!B$3:S$228,6),IF((I189=Index!H$2),VLOOKUP(J189,Index!B$3:S$228,7),IF((I189=Index!I$2),VLOOKUP(J189,Index!B$3:S$228,8),IF((I189=Index!J$2),VLOOKUP(J189,Index!B$3:S$228,9),IF((I189=Index!K$2),VLOOKUP(J189,Index!B$3:S$228,10),IF((I189=Index!L$2),VLOOKUP(J189,Index!B$3:S$228,11),IF((I189=Index!M$2),VLOOKUP(J189,Index!B$3:S$228,12),IF((I189=Index!N$2),VLOOKUP(J189,Index!B$3:S$228,13),IF((I189=Index!O$2),VLOOKUP(J189,Index!B$3:S$228,14),IF((I189=Index!P$2),VLOOKUP(J189,Index!B$3:S$228,15),IF((I189=Index!Q$2),VLOOKUP(J189,Index!B$3:S$228,16),IF((I189=Index!R$2),VLOOKUP(J189,Index!B$3:S$228,17),IF((I189=Index!S$2),VLOOKUP(J189,Index!B$3:S$228,18),IF((I189=""),CONCATENATE("Custom (",K189,")"),IF((I189="No index"),CONCATENATE("Custom (",Index!T181,")"),"")))))))))))))))))))</f>
        <v>Custom (TGCAGCTA-CGTCTAAT)</v>
      </c>
      <c r="M189" s="32" t="s">
        <v>5</v>
      </c>
      <c r="N189" s="10" t="s">
        <v>109</v>
      </c>
      <c r="O189" s="136">
        <f>IF(Table1[[#This Row],[VOLUME]]="","",Table1[[#This Row],[VOLUME]])</f>
        <v>50</v>
      </c>
      <c r="P189" s="110" t="str">
        <f>IF(Table1[[#This Row],[SNP&amp;SEQ SAMPLE ID]]="","",CONCATENATE('Sample information'!$B$16,"_PL1_org_",Table1[[#This Row],[DATE SAMPLE DELIVERY]]))</f>
        <v>TC2486_PL1_org_</v>
      </c>
      <c r="Q189" s="32" t="str">
        <f>IF(Table1[[#This Row],[SNP&amp;SEQ SAMPLE ID]]="","",IF('Sample information'!$B$21="","",'Sample information'!$B$21))</f>
        <v>danio rerio (zebrafish)</v>
      </c>
      <c r="R189" s="10"/>
      <c r="S189" s="32"/>
      <c r="T189" s="55"/>
      <c r="U189" s="25"/>
      <c r="W189" s="30"/>
      <c r="Y189" s="91"/>
      <c r="Z189" s="32"/>
      <c r="AA189" s="28"/>
      <c r="AB189" s="55"/>
      <c r="AC189" s="28" t="str">
        <f>IF(Table1[[#This Row],[DATE SAMPLE DELIVERY]]="","",(CONCATENATE(20,LEFT(Table1[[#This Row],[DATE SAMPLE DELIVERY]],2),"-",(MID(Table1[[#This Row],[DATE SAMPLE DELIVERY]],3,2)),"-",(RIGHT(Table1[[#This Row],[DATE SAMPLE DELIVERY]],2)))))</f>
        <v/>
      </c>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row>
    <row r="190" spans="1:54" s="4" customFormat="1" x14ac:dyDescent="0.2">
      <c r="A190" s="112" t="str">
        <f>IF(D190="","",CONCATENATE('Sample information'!B$16," #1"," ",Table1[[#This Row],[DATE SAMPLE DELIVERY]]))</f>
        <v xml:space="preserve">TC2486 #1 </v>
      </c>
      <c r="B190" s="112" t="str">
        <f>IF(Table1[[#This Row],[LIBRARY ID]]="","",CONCATENATE('Sample information'!B$16,"-",Table1[[#This Row],[LIBRARY ID]]))</f>
        <v>TC2486-TC2486-1180</v>
      </c>
      <c r="C190" s="228" t="s">
        <v>141</v>
      </c>
      <c r="D190" s="228" t="s">
        <v>1926</v>
      </c>
      <c r="E190" s="99" t="s">
        <v>27</v>
      </c>
      <c r="F190" s="113" t="s">
        <v>1711</v>
      </c>
      <c r="G190" s="113">
        <v>14.80654</v>
      </c>
      <c r="H190" s="113">
        <v>50</v>
      </c>
      <c r="I190" s="98"/>
      <c r="J190" s="228"/>
      <c r="K190" s="230" t="s">
        <v>2624</v>
      </c>
      <c r="L190" s="112" t="str">
        <f>IF((I190=Index!C$2),VLOOKUP(J190,Index!B$3:S$228,2),IF((I190=Index!D$2),VLOOKUP(J190,Index!B$3:S$228,3),IF((I190=Index!E$2),VLOOKUP(J190,Index!B$3:S$228,4),IF((I190=Index!F$2),VLOOKUP(J190,Index!B$3:S$228,5),IF((I190=Index!G$2),VLOOKUP(J190,Index!B$3:S$228,6),IF((I190=Index!H$2),VLOOKUP(J190,Index!B$3:S$228,7),IF((I190=Index!I$2),VLOOKUP(J190,Index!B$3:S$228,8),IF((I190=Index!J$2),VLOOKUP(J190,Index!B$3:S$228,9),IF((I190=Index!K$2),VLOOKUP(J190,Index!B$3:S$228,10),IF((I190=Index!L$2),VLOOKUP(J190,Index!B$3:S$228,11),IF((I190=Index!M$2),VLOOKUP(J190,Index!B$3:S$228,12),IF((I190=Index!N$2),VLOOKUP(J190,Index!B$3:S$228,13),IF((I190=Index!O$2),VLOOKUP(J190,Index!B$3:S$228,14),IF((I190=Index!P$2),VLOOKUP(J190,Index!B$3:S$228,15),IF((I190=Index!Q$2),VLOOKUP(J190,Index!B$3:S$228,16),IF((I190=Index!R$2),VLOOKUP(J190,Index!B$3:S$228,17),IF((I190=Index!S$2),VLOOKUP(J190,Index!B$3:S$228,18),IF((I190=""),CONCATENATE("Custom (",K190,")"),IF((I190="No index"),CONCATENATE("Custom (",Index!T182,")"),"")))))))))))))))))))</f>
        <v>Custom (TGCAGCTA-TCTCTCCG)</v>
      </c>
      <c r="M190" s="32" t="s">
        <v>5</v>
      </c>
      <c r="N190" s="10" t="s">
        <v>110</v>
      </c>
      <c r="O190" s="136">
        <f>IF(Table1[[#This Row],[VOLUME]]="","",Table1[[#This Row],[VOLUME]])</f>
        <v>50</v>
      </c>
      <c r="P190" s="110" t="str">
        <f>IF(Table1[[#This Row],[SNP&amp;SEQ SAMPLE ID]]="","",CONCATENATE('Sample information'!$B$16,"_PL1_org_",Table1[[#This Row],[DATE SAMPLE DELIVERY]]))</f>
        <v>TC2486_PL1_org_</v>
      </c>
      <c r="Q190" s="32" t="str">
        <f>IF(Table1[[#This Row],[SNP&amp;SEQ SAMPLE ID]]="","",IF('Sample information'!$B$21="","",'Sample information'!$B$21))</f>
        <v>danio rerio (zebrafish)</v>
      </c>
      <c r="R190" s="10"/>
      <c r="S190" s="32"/>
      <c r="T190" s="55"/>
      <c r="U190" s="25"/>
      <c r="W190" s="30"/>
      <c r="Y190" s="91"/>
      <c r="Z190" s="32"/>
      <c r="AA190" s="28"/>
      <c r="AB190" s="55"/>
      <c r="AC190" s="28" t="str">
        <f>IF(Table1[[#This Row],[DATE SAMPLE DELIVERY]]="","",(CONCATENATE(20,LEFT(Table1[[#This Row],[DATE SAMPLE DELIVERY]],2),"-",(MID(Table1[[#This Row],[DATE SAMPLE DELIVERY]],3,2)),"-",(RIGHT(Table1[[#This Row],[DATE SAMPLE DELIVERY]],2)))))</f>
        <v/>
      </c>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row>
    <row r="191" spans="1:54" s="4" customFormat="1" x14ac:dyDescent="0.2">
      <c r="A191" s="112" t="str">
        <f>IF(D191="","",CONCATENATE('Sample information'!B$16," #1"," ",Table1[[#This Row],[DATE SAMPLE DELIVERY]]))</f>
        <v xml:space="preserve">TC2486 #1 </v>
      </c>
      <c r="B191" s="112" t="str">
        <f>IF(Table1[[#This Row],[LIBRARY ID]]="","",CONCATENATE('Sample information'!B$16,"-",Table1[[#This Row],[LIBRARY ID]]))</f>
        <v>TC2486-TC2486-1181</v>
      </c>
      <c r="C191" s="228" t="s">
        <v>141</v>
      </c>
      <c r="D191" s="228" t="s">
        <v>1927</v>
      </c>
      <c r="E191" s="99" t="s">
        <v>27</v>
      </c>
      <c r="F191" s="113" t="s">
        <v>1711</v>
      </c>
      <c r="G191" s="113">
        <v>14.80654</v>
      </c>
      <c r="H191" s="113">
        <v>50</v>
      </c>
      <c r="I191" s="98"/>
      <c r="J191" s="228"/>
      <c r="K191" s="230" t="s">
        <v>2625</v>
      </c>
      <c r="L191" s="112" t="str">
        <f>IF((I191=Index!C$2),VLOOKUP(J191,Index!B$3:S$228,2),IF((I191=Index!D$2),VLOOKUP(J191,Index!B$3:S$228,3),IF((I191=Index!E$2),VLOOKUP(J191,Index!B$3:S$228,4),IF((I191=Index!F$2),VLOOKUP(J191,Index!B$3:S$228,5),IF((I191=Index!G$2),VLOOKUP(J191,Index!B$3:S$228,6),IF((I191=Index!H$2),VLOOKUP(J191,Index!B$3:S$228,7),IF((I191=Index!I$2),VLOOKUP(J191,Index!B$3:S$228,8),IF((I191=Index!J$2),VLOOKUP(J191,Index!B$3:S$228,9),IF((I191=Index!K$2),VLOOKUP(J191,Index!B$3:S$228,10),IF((I191=Index!L$2),VLOOKUP(J191,Index!B$3:S$228,11),IF((I191=Index!M$2),VLOOKUP(J191,Index!B$3:S$228,12),IF((I191=Index!N$2),VLOOKUP(J191,Index!B$3:S$228,13),IF((I191=Index!O$2),VLOOKUP(J191,Index!B$3:S$228,14),IF((I191=Index!P$2),VLOOKUP(J191,Index!B$3:S$228,15),IF((I191=Index!Q$2),VLOOKUP(J191,Index!B$3:S$228,16),IF((I191=Index!R$2),VLOOKUP(J191,Index!B$3:S$228,17),IF((I191=Index!S$2),VLOOKUP(J191,Index!B$3:S$228,18),IF((I191=""),CONCATENATE("Custom (",K191,")"),IF((I191="No index"),CONCATENATE("Custom (",Index!T183,")"),"")))))))))))))))))))</f>
        <v>Custom (TGCAGCTA-TCGACTAG)</v>
      </c>
      <c r="M191" s="32" t="s">
        <v>5</v>
      </c>
      <c r="N191" s="10" t="s">
        <v>111</v>
      </c>
      <c r="O191" s="136">
        <f>IF(Table1[[#This Row],[VOLUME]]="","",Table1[[#This Row],[VOLUME]])</f>
        <v>50</v>
      </c>
      <c r="P191" s="110" t="str">
        <f>IF(Table1[[#This Row],[SNP&amp;SEQ SAMPLE ID]]="","",CONCATENATE('Sample information'!$B$16,"_PL1_org_",Table1[[#This Row],[DATE SAMPLE DELIVERY]]))</f>
        <v>TC2486_PL1_org_</v>
      </c>
      <c r="Q191" s="32" t="str">
        <f>IF(Table1[[#This Row],[SNP&amp;SEQ SAMPLE ID]]="","",IF('Sample information'!$B$21="","",'Sample information'!$B$21))</f>
        <v>danio rerio (zebrafish)</v>
      </c>
      <c r="R191" s="10"/>
      <c r="S191" s="32"/>
      <c r="T191" s="55"/>
      <c r="U191" s="25"/>
      <c r="W191" s="30"/>
      <c r="Y191" s="91"/>
      <c r="Z191" s="32"/>
      <c r="AA191" s="28"/>
      <c r="AB191" s="55"/>
      <c r="AC191" s="28" t="str">
        <f>IF(Table1[[#This Row],[DATE SAMPLE DELIVERY]]="","",(CONCATENATE(20,LEFT(Table1[[#This Row],[DATE SAMPLE DELIVERY]],2),"-",(MID(Table1[[#This Row],[DATE SAMPLE DELIVERY]],3,2)),"-",(RIGHT(Table1[[#This Row],[DATE SAMPLE DELIVERY]],2)))))</f>
        <v/>
      </c>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row>
    <row r="192" spans="1:54" s="4" customFormat="1" x14ac:dyDescent="0.2">
      <c r="A192" s="112" t="str">
        <f>IF(D192="","",CONCATENATE('Sample information'!B$16," #1"," ",Table1[[#This Row],[DATE SAMPLE DELIVERY]]))</f>
        <v xml:space="preserve">TC2486 #1 </v>
      </c>
      <c r="B192" s="112" t="str">
        <f>IF(Table1[[#This Row],[LIBRARY ID]]="","",CONCATENATE('Sample information'!B$16,"-",Table1[[#This Row],[LIBRARY ID]]))</f>
        <v>TC2486-TC2486-1182</v>
      </c>
      <c r="C192" s="228" t="s">
        <v>141</v>
      </c>
      <c r="D192" s="228" t="s">
        <v>1928</v>
      </c>
      <c r="E192" s="99" t="s">
        <v>27</v>
      </c>
      <c r="F192" s="113" t="s">
        <v>1711</v>
      </c>
      <c r="G192" s="113">
        <v>14.80654</v>
      </c>
      <c r="H192" s="113">
        <v>50</v>
      </c>
      <c r="I192" s="98"/>
      <c r="J192" s="228"/>
      <c r="K192" s="230" t="s">
        <v>2626</v>
      </c>
      <c r="L192" s="112" t="str">
        <f>IF((I192=Index!C$2),VLOOKUP(J192,Index!B$3:S$228,2),IF((I192=Index!D$2),VLOOKUP(J192,Index!B$3:S$228,3),IF((I192=Index!E$2),VLOOKUP(J192,Index!B$3:S$228,4),IF((I192=Index!F$2),VLOOKUP(J192,Index!B$3:S$228,5),IF((I192=Index!G$2),VLOOKUP(J192,Index!B$3:S$228,6),IF((I192=Index!H$2),VLOOKUP(J192,Index!B$3:S$228,7),IF((I192=Index!I$2),VLOOKUP(J192,Index!B$3:S$228,8),IF((I192=Index!J$2),VLOOKUP(J192,Index!B$3:S$228,9),IF((I192=Index!K$2),VLOOKUP(J192,Index!B$3:S$228,10),IF((I192=Index!L$2),VLOOKUP(J192,Index!B$3:S$228,11),IF((I192=Index!M$2),VLOOKUP(J192,Index!B$3:S$228,12),IF((I192=Index!N$2),VLOOKUP(J192,Index!B$3:S$228,13),IF((I192=Index!O$2),VLOOKUP(J192,Index!B$3:S$228,14),IF((I192=Index!P$2),VLOOKUP(J192,Index!B$3:S$228,15),IF((I192=Index!Q$2),VLOOKUP(J192,Index!B$3:S$228,16),IF((I192=Index!R$2),VLOOKUP(J192,Index!B$3:S$228,17),IF((I192=Index!S$2),VLOOKUP(J192,Index!B$3:S$228,18),IF((I192=""),CONCATENATE("Custom (",K192,")"),IF((I192="No index"),CONCATENATE("Custom (",Index!T184,")"),"")))))))))))))))))))</f>
        <v>Custom (TGCAGCTA-TTCTAGCT)</v>
      </c>
      <c r="M192" s="32" t="s">
        <v>5</v>
      </c>
      <c r="N192" s="10" t="s">
        <v>112</v>
      </c>
      <c r="O192" s="136">
        <f>IF(Table1[[#This Row],[VOLUME]]="","",Table1[[#This Row],[VOLUME]])</f>
        <v>50</v>
      </c>
      <c r="P192" s="110" t="str">
        <f>IF(Table1[[#This Row],[SNP&amp;SEQ SAMPLE ID]]="","",CONCATENATE('Sample information'!$B$16,"_PL1_org_",Table1[[#This Row],[DATE SAMPLE DELIVERY]]))</f>
        <v>TC2486_PL1_org_</v>
      </c>
      <c r="Q192" s="32" t="str">
        <f>IF(Table1[[#This Row],[SNP&amp;SEQ SAMPLE ID]]="","",IF('Sample information'!$B$21="","",'Sample information'!$B$21))</f>
        <v>danio rerio (zebrafish)</v>
      </c>
      <c r="R192" s="10"/>
      <c r="S192" s="32"/>
      <c r="T192" s="55"/>
      <c r="U192" s="25"/>
      <c r="W192" s="30"/>
      <c r="Y192" s="91"/>
      <c r="Z192" s="32"/>
      <c r="AA192" s="28"/>
      <c r="AB192" s="55"/>
      <c r="AC192" s="28" t="str">
        <f>IF(Table1[[#This Row],[DATE SAMPLE DELIVERY]]="","",(CONCATENATE(20,LEFT(Table1[[#This Row],[DATE SAMPLE DELIVERY]],2),"-",(MID(Table1[[#This Row],[DATE SAMPLE DELIVERY]],3,2)),"-",(RIGHT(Table1[[#This Row],[DATE SAMPLE DELIVERY]],2)))))</f>
        <v/>
      </c>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row>
    <row r="193" spans="1:54" s="4" customFormat="1" x14ac:dyDescent="0.2">
      <c r="A193" s="112" t="str">
        <f>IF(D193="","",CONCATENATE('Sample information'!B$16," #1"," ",Table1[[#This Row],[DATE SAMPLE DELIVERY]]))</f>
        <v xml:space="preserve">TC2486 #1 </v>
      </c>
      <c r="B193" s="112" t="str">
        <f>IF(Table1[[#This Row],[LIBRARY ID]]="","",CONCATENATE('Sample information'!B$16,"-",Table1[[#This Row],[LIBRARY ID]]))</f>
        <v>TC2486-TC2486-1183</v>
      </c>
      <c r="C193" s="228" t="s">
        <v>141</v>
      </c>
      <c r="D193" s="228" t="s">
        <v>1929</v>
      </c>
      <c r="E193" s="99" t="s">
        <v>27</v>
      </c>
      <c r="F193" s="113" t="s">
        <v>1711</v>
      </c>
      <c r="G193" s="113">
        <v>14.80654</v>
      </c>
      <c r="H193" s="113">
        <v>50</v>
      </c>
      <c r="I193" s="98"/>
      <c r="J193" s="228"/>
      <c r="K193" s="230" t="s">
        <v>2627</v>
      </c>
      <c r="L193" s="112" t="str">
        <f>IF((I193=Index!C$2),VLOOKUP(J193,Index!B$3:S$228,2),IF((I193=Index!D$2),VLOOKUP(J193,Index!B$3:S$228,3),IF((I193=Index!E$2),VLOOKUP(J193,Index!B$3:S$228,4),IF((I193=Index!F$2),VLOOKUP(J193,Index!B$3:S$228,5),IF((I193=Index!G$2),VLOOKUP(J193,Index!B$3:S$228,6),IF((I193=Index!H$2),VLOOKUP(J193,Index!B$3:S$228,7),IF((I193=Index!I$2),VLOOKUP(J193,Index!B$3:S$228,8),IF((I193=Index!J$2),VLOOKUP(J193,Index!B$3:S$228,9),IF((I193=Index!K$2),VLOOKUP(J193,Index!B$3:S$228,10),IF((I193=Index!L$2),VLOOKUP(J193,Index!B$3:S$228,11),IF((I193=Index!M$2),VLOOKUP(J193,Index!B$3:S$228,12),IF((I193=Index!N$2),VLOOKUP(J193,Index!B$3:S$228,13),IF((I193=Index!O$2),VLOOKUP(J193,Index!B$3:S$228,14),IF((I193=Index!P$2),VLOOKUP(J193,Index!B$3:S$228,15),IF((I193=Index!Q$2),VLOOKUP(J193,Index!B$3:S$228,16),IF((I193=Index!R$2),VLOOKUP(J193,Index!B$3:S$228,17),IF((I193=Index!S$2),VLOOKUP(J193,Index!B$3:S$228,18),IF((I193=""),CONCATENATE("Custom (",K193,")"),IF((I193="No index"),CONCATENATE("Custom (",Index!T185,")"),"")))))))))))))))))))</f>
        <v>Custom (TGCAGCTA-CCTAGAGT)</v>
      </c>
      <c r="M193" s="32" t="s">
        <v>5</v>
      </c>
      <c r="N193" s="10" t="s">
        <v>113</v>
      </c>
      <c r="O193" s="136">
        <f>IF(Table1[[#This Row],[VOLUME]]="","",Table1[[#This Row],[VOLUME]])</f>
        <v>50</v>
      </c>
      <c r="P193" s="110" t="str">
        <f>IF(Table1[[#This Row],[SNP&amp;SEQ SAMPLE ID]]="","",CONCATENATE('Sample information'!$B$16,"_PL1_org_",Table1[[#This Row],[DATE SAMPLE DELIVERY]]))</f>
        <v>TC2486_PL1_org_</v>
      </c>
      <c r="Q193" s="32" t="str">
        <f>IF(Table1[[#This Row],[SNP&amp;SEQ SAMPLE ID]]="","",IF('Sample information'!$B$21="","",'Sample information'!$B$21))</f>
        <v>danio rerio (zebrafish)</v>
      </c>
      <c r="R193" s="10"/>
      <c r="S193" s="32"/>
      <c r="T193" s="55"/>
      <c r="U193" s="25"/>
      <c r="W193" s="30"/>
      <c r="Y193" s="91"/>
      <c r="Z193" s="32"/>
      <c r="AA193" s="28"/>
      <c r="AB193" s="55"/>
      <c r="AC193" s="28" t="str">
        <f>IF(Table1[[#This Row],[DATE SAMPLE DELIVERY]]="","",(CONCATENATE(20,LEFT(Table1[[#This Row],[DATE SAMPLE DELIVERY]],2),"-",(MID(Table1[[#This Row],[DATE SAMPLE DELIVERY]],3,2)),"-",(RIGHT(Table1[[#This Row],[DATE SAMPLE DELIVERY]],2)))))</f>
        <v/>
      </c>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row>
    <row r="194" spans="1:54" s="4" customFormat="1" x14ac:dyDescent="0.2">
      <c r="A194" s="112" t="str">
        <f>IF(D194="","",CONCATENATE('Sample information'!B$16," #1"," ",Table1[[#This Row],[DATE SAMPLE DELIVERY]]))</f>
        <v xml:space="preserve">TC2486 #1 </v>
      </c>
      <c r="B194" s="112" t="str">
        <f>IF(Table1[[#This Row],[LIBRARY ID]]="","",CONCATENATE('Sample information'!B$16,"-",Table1[[#This Row],[LIBRARY ID]]))</f>
        <v>TC2486-TC2486-1184</v>
      </c>
      <c r="C194" s="228" t="s">
        <v>141</v>
      </c>
      <c r="D194" s="228" t="s">
        <v>1930</v>
      </c>
      <c r="E194" s="99" t="s">
        <v>27</v>
      </c>
      <c r="F194" s="113" t="s">
        <v>1711</v>
      </c>
      <c r="G194" s="113">
        <v>14.80654</v>
      </c>
      <c r="H194" s="113">
        <v>50</v>
      </c>
      <c r="I194" s="98"/>
      <c r="J194" s="228"/>
      <c r="K194" s="230" t="s">
        <v>2628</v>
      </c>
      <c r="L194" s="112" t="str">
        <f>IF((I194=Index!C$2),VLOOKUP(J194,Index!B$3:S$228,2),IF((I194=Index!D$2),VLOOKUP(J194,Index!B$3:S$228,3),IF((I194=Index!E$2),VLOOKUP(J194,Index!B$3:S$228,4),IF((I194=Index!F$2),VLOOKUP(J194,Index!B$3:S$228,5),IF((I194=Index!G$2),VLOOKUP(J194,Index!B$3:S$228,6),IF((I194=Index!H$2),VLOOKUP(J194,Index!B$3:S$228,7),IF((I194=Index!I$2),VLOOKUP(J194,Index!B$3:S$228,8),IF((I194=Index!J$2),VLOOKUP(J194,Index!B$3:S$228,9),IF((I194=Index!K$2),VLOOKUP(J194,Index!B$3:S$228,10),IF((I194=Index!L$2),VLOOKUP(J194,Index!B$3:S$228,11),IF((I194=Index!M$2),VLOOKUP(J194,Index!B$3:S$228,12),IF((I194=Index!N$2),VLOOKUP(J194,Index!B$3:S$228,13),IF((I194=Index!O$2),VLOOKUP(J194,Index!B$3:S$228,14),IF((I194=Index!P$2),VLOOKUP(J194,Index!B$3:S$228,15),IF((I194=Index!Q$2),VLOOKUP(J194,Index!B$3:S$228,16),IF((I194=Index!R$2),VLOOKUP(J194,Index!B$3:S$228,17),IF((I194=Index!S$2),VLOOKUP(J194,Index!B$3:S$228,18),IF((I194=""),CONCATENATE("Custom (",K194,")"),IF((I194="No index"),CONCATENATE("Custom (",Index!T186,")"),"")))))))))))))))))))</f>
        <v>Custom (TGCAGCTA-CTATTAAG)</v>
      </c>
      <c r="M194" s="32" t="s">
        <v>5</v>
      </c>
      <c r="N194" s="10" t="s">
        <v>114</v>
      </c>
      <c r="O194" s="136">
        <f>IF(Table1[[#This Row],[VOLUME]]="","",Table1[[#This Row],[VOLUME]])</f>
        <v>50</v>
      </c>
      <c r="P194" s="110" t="str">
        <f>IF(Table1[[#This Row],[SNP&amp;SEQ SAMPLE ID]]="","",CONCATENATE('Sample information'!$B$16,"_PL1_org_",Table1[[#This Row],[DATE SAMPLE DELIVERY]]))</f>
        <v>TC2486_PL1_org_</v>
      </c>
      <c r="Q194" s="32" t="str">
        <f>IF(Table1[[#This Row],[SNP&amp;SEQ SAMPLE ID]]="","",IF('Sample information'!$B$21="","",'Sample information'!$B$21))</f>
        <v>danio rerio (zebrafish)</v>
      </c>
      <c r="R194" s="10"/>
      <c r="S194" s="32"/>
      <c r="T194" s="55"/>
      <c r="U194" s="25"/>
      <c r="W194" s="30"/>
      <c r="Y194" s="91"/>
      <c r="Z194" s="32"/>
      <c r="AA194" s="28"/>
      <c r="AB194" s="55"/>
      <c r="AC194" s="28" t="str">
        <f>IF(Table1[[#This Row],[DATE SAMPLE DELIVERY]]="","",(CONCATENATE(20,LEFT(Table1[[#This Row],[DATE SAMPLE DELIVERY]],2),"-",(MID(Table1[[#This Row],[DATE SAMPLE DELIVERY]],3,2)),"-",(RIGHT(Table1[[#This Row],[DATE SAMPLE DELIVERY]],2)))))</f>
        <v/>
      </c>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row>
    <row r="195" spans="1:54" s="4" customFormat="1" x14ac:dyDescent="0.2">
      <c r="A195" s="112" t="str">
        <f>IF(D195="","",CONCATENATE('Sample information'!B$16," #1"," ",Table1[[#This Row],[DATE SAMPLE DELIVERY]]))</f>
        <v xml:space="preserve">TC2486 #1 </v>
      </c>
      <c r="B195" s="112" t="str">
        <f>IF(Table1[[#This Row],[LIBRARY ID]]="","",CONCATENATE('Sample information'!B$16,"-",Table1[[#This Row],[LIBRARY ID]]))</f>
        <v>TC2486-TC2486-1185</v>
      </c>
      <c r="C195" s="228" t="s">
        <v>141</v>
      </c>
      <c r="D195" s="228" t="s">
        <v>1931</v>
      </c>
      <c r="E195" s="99" t="s">
        <v>27</v>
      </c>
      <c r="F195" s="113" t="s">
        <v>1711</v>
      </c>
      <c r="G195" s="113">
        <v>14.80654</v>
      </c>
      <c r="H195" s="113">
        <v>50</v>
      </c>
      <c r="I195" s="98"/>
      <c r="J195" s="228"/>
      <c r="K195" s="230" t="s">
        <v>2629</v>
      </c>
      <c r="L195" s="112" t="str">
        <f>IF((I195=Index!C$2),VLOOKUP(J195,Index!B$3:S$228,2),IF((I195=Index!D$2),VLOOKUP(J195,Index!B$3:S$228,3),IF((I195=Index!E$2),VLOOKUP(J195,Index!B$3:S$228,4),IF((I195=Index!F$2),VLOOKUP(J195,Index!B$3:S$228,5),IF((I195=Index!G$2),VLOOKUP(J195,Index!B$3:S$228,6),IF((I195=Index!H$2),VLOOKUP(J195,Index!B$3:S$228,7),IF((I195=Index!I$2),VLOOKUP(J195,Index!B$3:S$228,8),IF((I195=Index!J$2),VLOOKUP(J195,Index!B$3:S$228,9),IF((I195=Index!K$2),VLOOKUP(J195,Index!B$3:S$228,10),IF((I195=Index!L$2),VLOOKUP(J195,Index!B$3:S$228,11),IF((I195=Index!M$2),VLOOKUP(J195,Index!B$3:S$228,12),IF((I195=Index!N$2),VLOOKUP(J195,Index!B$3:S$228,13),IF((I195=Index!O$2),VLOOKUP(J195,Index!B$3:S$228,14),IF((I195=Index!P$2),VLOOKUP(J195,Index!B$3:S$228,15),IF((I195=Index!Q$2),VLOOKUP(J195,Index!B$3:S$228,16),IF((I195=Index!R$2),VLOOKUP(J195,Index!B$3:S$228,17),IF((I195=Index!S$2),VLOOKUP(J195,Index!B$3:S$228,18),IF((I195=""),CONCATENATE("Custom (",K195,")"),IF((I195="No index"),CONCATENATE("Custom (",Index!T187,")"),"")))))))))))))))))))</f>
        <v>Custom (TGCAGCTA-AAGGCTAT)</v>
      </c>
      <c r="M195" s="32" t="s">
        <v>5</v>
      </c>
      <c r="N195" s="10" t="s">
        <v>115</v>
      </c>
      <c r="O195" s="136">
        <f>IF(Table1[[#This Row],[VOLUME]]="","",Table1[[#This Row],[VOLUME]])</f>
        <v>50</v>
      </c>
      <c r="P195" s="110" t="str">
        <f>IF(Table1[[#This Row],[SNP&amp;SEQ SAMPLE ID]]="","",CONCATENATE('Sample information'!$B$16,"_PL1_org_",Table1[[#This Row],[DATE SAMPLE DELIVERY]]))</f>
        <v>TC2486_PL1_org_</v>
      </c>
      <c r="Q195" s="32" t="str">
        <f>IF(Table1[[#This Row],[SNP&amp;SEQ SAMPLE ID]]="","",IF('Sample information'!$B$21="","",'Sample information'!$B$21))</f>
        <v>danio rerio (zebrafish)</v>
      </c>
      <c r="R195" s="10"/>
      <c r="S195" s="32"/>
      <c r="T195" s="55"/>
      <c r="U195" s="25"/>
      <c r="W195" s="30"/>
      <c r="Y195" s="91"/>
      <c r="Z195" s="32"/>
      <c r="AA195" s="28"/>
      <c r="AB195" s="55"/>
      <c r="AC195" s="28" t="str">
        <f>IF(Table1[[#This Row],[DATE SAMPLE DELIVERY]]="","",(CONCATENATE(20,LEFT(Table1[[#This Row],[DATE SAMPLE DELIVERY]],2),"-",(MID(Table1[[#This Row],[DATE SAMPLE DELIVERY]],3,2)),"-",(RIGHT(Table1[[#This Row],[DATE SAMPLE DELIVERY]],2)))))</f>
        <v/>
      </c>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row>
    <row r="196" spans="1:54" s="4" customFormat="1" x14ac:dyDescent="0.2">
      <c r="A196" s="112" t="str">
        <f>IF(D196="","",CONCATENATE('Sample information'!B$16," #1"," ",Table1[[#This Row],[DATE SAMPLE DELIVERY]]))</f>
        <v xml:space="preserve">TC2486 #1 </v>
      </c>
      <c r="B196" s="112" t="str">
        <f>IF(Table1[[#This Row],[LIBRARY ID]]="","",CONCATENATE('Sample information'!B$16,"-",Table1[[#This Row],[LIBRARY ID]]))</f>
        <v>TC2486-TC2486-1186</v>
      </c>
      <c r="C196" s="228" t="s">
        <v>141</v>
      </c>
      <c r="D196" s="228" t="s">
        <v>1932</v>
      </c>
      <c r="E196" s="99" t="s">
        <v>27</v>
      </c>
      <c r="F196" s="113" t="s">
        <v>1711</v>
      </c>
      <c r="G196" s="113">
        <v>14.80654</v>
      </c>
      <c r="H196" s="113">
        <v>50</v>
      </c>
      <c r="I196" s="98"/>
      <c r="J196" s="228"/>
      <c r="K196" s="230" t="s">
        <v>2630</v>
      </c>
      <c r="L196" s="112" t="str">
        <f>IF((I196=Index!C$2),VLOOKUP(J196,Index!B$3:S$228,2),IF((I196=Index!D$2),VLOOKUP(J196,Index!B$3:S$228,3),IF((I196=Index!E$2),VLOOKUP(J196,Index!B$3:S$228,4),IF((I196=Index!F$2),VLOOKUP(J196,Index!B$3:S$228,5),IF((I196=Index!G$2),VLOOKUP(J196,Index!B$3:S$228,6),IF((I196=Index!H$2),VLOOKUP(J196,Index!B$3:S$228,7),IF((I196=Index!I$2),VLOOKUP(J196,Index!B$3:S$228,8),IF((I196=Index!J$2),VLOOKUP(J196,Index!B$3:S$228,9),IF((I196=Index!K$2),VLOOKUP(J196,Index!B$3:S$228,10),IF((I196=Index!L$2),VLOOKUP(J196,Index!B$3:S$228,11),IF((I196=Index!M$2),VLOOKUP(J196,Index!B$3:S$228,12),IF((I196=Index!N$2),VLOOKUP(J196,Index!B$3:S$228,13),IF((I196=Index!O$2),VLOOKUP(J196,Index!B$3:S$228,14),IF((I196=Index!P$2),VLOOKUP(J196,Index!B$3:S$228,15),IF((I196=Index!Q$2),VLOOKUP(J196,Index!B$3:S$228,16),IF((I196=Index!R$2),VLOOKUP(J196,Index!B$3:S$228,17),IF((I196=Index!S$2),VLOOKUP(J196,Index!B$3:S$228,18),IF((I196=""),CONCATENATE("Custom (",K196,")"),IF((I196="No index"),CONCATENATE("Custom (",Index!T188,")"),"")))))))))))))))))))</f>
        <v>Custom (TGCAGCTA-GAGCCTTA)</v>
      </c>
      <c r="M196" s="32" t="s">
        <v>5</v>
      </c>
      <c r="N196" s="10" t="s">
        <v>116</v>
      </c>
      <c r="O196" s="136">
        <f>IF(Table1[[#This Row],[VOLUME]]="","",Table1[[#This Row],[VOLUME]])</f>
        <v>50</v>
      </c>
      <c r="P196" s="110" t="str">
        <f>IF(Table1[[#This Row],[SNP&amp;SEQ SAMPLE ID]]="","",CONCATENATE('Sample information'!$B$16,"_PL1_org_",Table1[[#This Row],[DATE SAMPLE DELIVERY]]))</f>
        <v>TC2486_PL1_org_</v>
      </c>
      <c r="Q196" s="32" t="str">
        <f>IF(Table1[[#This Row],[SNP&amp;SEQ SAMPLE ID]]="","",IF('Sample information'!$B$21="","",'Sample information'!$B$21))</f>
        <v>danio rerio (zebrafish)</v>
      </c>
      <c r="R196" s="10"/>
      <c r="S196" s="32"/>
      <c r="T196" s="55"/>
      <c r="U196" s="25"/>
      <c r="W196" s="30"/>
      <c r="Y196" s="91"/>
      <c r="Z196" s="32"/>
      <c r="AA196" s="28"/>
      <c r="AB196" s="55"/>
      <c r="AC196" s="28" t="str">
        <f>IF(Table1[[#This Row],[DATE SAMPLE DELIVERY]]="","",(CONCATENATE(20,LEFT(Table1[[#This Row],[DATE SAMPLE DELIVERY]],2),"-",(MID(Table1[[#This Row],[DATE SAMPLE DELIVERY]],3,2)),"-",(RIGHT(Table1[[#This Row],[DATE SAMPLE DELIVERY]],2)))))</f>
        <v/>
      </c>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row>
    <row r="197" spans="1:54" s="4" customFormat="1" x14ac:dyDescent="0.2">
      <c r="A197" s="112" t="str">
        <f>IF(D197="","",CONCATENATE('Sample information'!B$16," #1"," ",Table1[[#This Row],[DATE SAMPLE DELIVERY]]))</f>
        <v xml:space="preserve">TC2486 #1 </v>
      </c>
      <c r="B197" s="112" t="str">
        <f>IF(Table1[[#This Row],[LIBRARY ID]]="","",CONCATENATE('Sample information'!B$16,"-",Table1[[#This Row],[LIBRARY ID]]))</f>
        <v>TC2486-TC2486-1187</v>
      </c>
      <c r="C197" s="228" t="s">
        <v>141</v>
      </c>
      <c r="D197" s="228" t="s">
        <v>1933</v>
      </c>
      <c r="E197" s="99" t="s">
        <v>27</v>
      </c>
      <c r="F197" s="113" t="s">
        <v>1711</v>
      </c>
      <c r="G197" s="113">
        <v>14.80654</v>
      </c>
      <c r="H197" s="113">
        <v>50</v>
      </c>
      <c r="I197" s="98"/>
      <c r="J197" s="228"/>
      <c r="K197" s="230" t="s">
        <v>2631</v>
      </c>
      <c r="L197" s="112" t="str">
        <f>IF((I197=Index!C$2),VLOOKUP(J197,Index!B$3:S$228,2),IF((I197=Index!D$2),VLOOKUP(J197,Index!B$3:S$228,3),IF((I197=Index!E$2),VLOOKUP(J197,Index!B$3:S$228,4),IF((I197=Index!F$2),VLOOKUP(J197,Index!B$3:S$228,5),IF((I197=Index!G$2),VLOOKUP(J197,Index!B$3:S$228,6),IF((I197=Index!H$2),VLOOKUP(J197,Index!B$3:S$228,7),IF((I197=Index!I$2),VLOOKUP(J197,Index!B$3:S$228,8),IF((I197=Index!J$2),VLOOKUP(J197,Index!B$3:S$228,9),IF((I197=Index!K$2),VLOOKUP(J197,Index!B$3:S$228,10),IF((I197=Index!L$2),VLOOKUP(J197,Index!B$3:S$228,11),IF((I197=Index!M$2),VLOOKUP(J197,Index!B$3:S$228,12),IF((I197=Index!N$2),VLOOKUP(J197,Index!B$3:S$228,13),IF((I197=Index!O$2),VLOOKUP(J197,Index!B$3:S$228,14),IF((I197=Index!P$2),VLOOKUP(J197,Index!B$3:S$228,15),IF((I197=Index!Q$2),VLOOKUP(J197,Index!B$3:S$228,16),IF((I197=Index!R$2),VLOOKUP(J197,Index!B$3:S$228,17),IF((I197=Index!S$2),VLOOKUP(J197,Index!B$3:S$228,18),IF((I197=""),CONCATENATE("Custom (",K197,")"),IF((I197="No index"),CONCATENATE("Custom (",Index!T189,")"),"")))))))))))))))))))</f>
        <v>Custom (TGCAGCTA-TTATGCGA)</v>
      </c>
      <c r="M197" s="32" t="s">
        <v>5</v>
      </c>
      <c r="N197" s="10" t="s">
        <v>117</v>
      </c>
      <c r="O197" s="136">
        <f>IF(Table1[[#This Row],[VOLUME]]="","",Table1[[#This Row],[VOLUME]])</f>
        <v>50</v>
      </c>
      <c r="P197" s="110" t="str">
        <f>IF(Table1[[#This Row],[SNP&amp;SEQ SAMPLE ID]]="","",CONCATENATE('Sample information'!$B$16,"_PL1_org_",Table1[[#This Row],[DATE SAMPLE DELIVERY]]))</f>
        <v>TC2486_PL1_org_</v>
      </c>
      <c r="Q197" s="32" t="str">
        <f>IF(Table1[[#This Row],[SNP&amp;SEQ SAMPLE ID]]="","",IF('Sample information'!$B$21="","",'Sample information'!$B$21))</f>
        <v>danio rerio (zebrafish)</v>
      </c>
      <c r="R197" s="10"/>
      <c r="S197" s="32"/>
      <c r="T197" s="55"/>
      <c r="U197" s="25"/>
      <c r="W197" s="30"/>
      <c r="Y197" s="91"/>
      <c r="Z197" s="32"/>
      <c r="AA197" s="28"/>
      <c r="AB197" s="55"/>
      <c r="AC197" s="28" t="str">
        <f>IF(Table1[[#This Row],[DATE SAMPLE DELIVERY]]="","",(CONCATENATE(20,LEFT(Table1[[#This Row],[DATE SAMPLE DELIVERY]],2),"-",(MID(Table1[[#This Row],[DATE SAMPLE DELIVERY]],3,2)),"-",(RIGHT(Table1[[#This Row],[DATE SAMPLE DELIVERY]],2)))))</f>
        <v/>
      </c>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row>
    <row r="198" spans="1:54" s="4" customFormat="1" x14ac:dyDescent="0.2">
      <c r="A198" s="112" t="str">
        <f>IF(D198="","",CONCATENATE('Sample information'!B$16," #1"," ",Table1[[#This Row],[DATE SAMPLE DELIVERY]]))</f>
        <v xml:space="preserve">TC2486 #1 </v>
      </c>
      <c r="B198" s="112" t="str">
        <f>IF(Table1[[#This Row],[LIBRARY ID]]="","",CONCATENATE('Sample information'!B$16,"-",Table1[[#This Row],[LIBRARY ID]]))</f>
        <v>TC2486-TC2486-1188</v>
      </c>
      <c r="C198" s="228" t="s">
        <v>141</v>
      </c>
      <c r="D198" s="228" t="s">
        <v>1934</v>
      </c>
      <c r="E198" s="99" t="s">
        <v>27</v>
      </c>
      <c r="F198" s="113" t="s">
        <v>1711</v>
      </c>
      <c r="G198" s="113">
        <v>14.80654</v>
      </c>
      <c r="H198" s="113">
        <v>50</v>
      </c>
      <c r="I198" s="98"/>
      <c r="J198" s="228"/>
      <c r="K198" s="230" t="s">
        <v>2632</v>
      </c>
      <c r="L198" s="112" t="str">
        <f>IF((I198=Index!C$2),VLOOKUP(J198,Index!B$3:S$228,2),IF((I198=Index!D$2),VLOOKUP(J198,Index!B$3:S$228,3),IF((I198=Index!E$2),VLOOKUP(J198,Index!B$3:S$228,4),IF((I198=Index!F$2),VLOOKUP(J198,Index!B$3:S$228,5),IF((I198=Index!G$2),VLOOKUP(J198,Index!B$3:S$228,6),IF((I198=Index!H$2),VLOOKUP(J198,Index!B$3:S$228,7),IF((I198=Index!I$2),VLOOKUP(J198,Index!B$3:S$228,8),IF((I198=Index!J$2),VLOOKUP(J198,Index!B$3:S$228,9),IF((I198=Index!K$2),VLOOKUP(J198,Index!B$3:S$228,10),IF((I198=Index!L$2),VLOOKUP(J198,Index!B$3:S$228,11),IF((I198=Index!M$2),VLOOKUP(J198,Index!B$3:S$228,12),IF((I198=Index!N$2),VLOOKUP(J198,Index!B$3:S$228,13),IF((I198=Index!O$2),VLOOKUP(J198,Index!B$3:S$228,14),IF((I198=Index!P$2),VLOOKUP(J198,Index!B$3:S$228,15),IF((I198=Index!Q$2),VLOOKUP(J198,Index!B$3:S$228,16),IF((I198=Index!R$2),VLOOKUP(J198,Index!B$3:S$228,17),IF((I198=Index!S$2),VLOOKUP(J198,Index!B$3:S$228,18),IF((I198=""),CONCATENATE("Custom (",K198,")"),IF((I198="No index"),CONCATENATE("Custom (",Index!T190,")"),"")))))))))))))))))))</f>
        <v>Custom (TCGACGTC-CGTCTAAT)</v>
      </c>
      <c r="M198" s="32" t="s">
        <v>5</v>
      </c>
      <c r="N198" s="10" t="s">
        <v>118</v>
      </c>
      <c r="O198" s="136">
        <f>IF(Table1[[#This Row],[VOLUME]]="","",Table1[[#This Row],[VOLUME]])</f>
        <v>50</v>
      </c>
      <c r="P198" s="110" t="str">
        <f>IF(Table1[[#This Row],[SNP&amp;SEQ SAMPLE ID]]="","",CONCATENATE('Sample information'!$B$16,"_PL1_org_",Table1[[#This Row],[DATE SAMPLE DELIVERY]]))</f>
        <v>TC2486_PL1_org_</v>
      </c>
      <c r="Q198" s="32" t="str">
        <f>IF(Table1[[#This Row],[SNP&amp;SEQ SAMPLE ID]]="","",IF('Sample information'!$B$21="","",'Sample information'!$B$21))</f>
        <v>danio rerio (zebrafish)</v>
      </c>
      <c r="R198" s="10"/>
      <c r="S198" s="32"/>
      <c r="T198" s="55"/>
      <c r="U198" s="25"/>
      <c r="W198" s="30"/>
      <c r="Y198" s="91"/>
      <c r="Z198" s="32"/>
      <c r="AA198" s="28"/>
      <c r="AB198" s="55"/>
      <c r="AC198" s="28" t="str">
        <f>IF(Table1[[#This Row],[DATE SAMPLE DELIVERY]]="","",(CONCATENATE(20,LEFT(Table1[[#This Row],[DATE SAMPLE DELIVERY]],2),"-",(MID(Table1[[#This Row],[DATE SAMPLE DELIVERY]],3,2)),"-",(RIGHT(Table1[[#This Row],[DATE SAMPLE DELIVERY]],2)))))</f>
        <v/>
      </c>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row>
    <row r="199" spans="1:54" s="4" customFormat="1" x14ac:dyDescent="0.2">
      <c r="A199" s="112" t="str">
        <f>IF(D199="","",CONCATENATE('Sample information'!B$16," #1"," ",Table1[[#This Row],[DATE SAMPLE DELIVERY]]))</f>
        <v xml:space="preserve">TC2486 #1 </v>
      </c>
      <c r="B199" s="112" t="str">
        <f>IF(Table1[[#This Row],[LIBRARY ID]]="","",CONCATENATE('Sample information'!B$16,"-",Table1[[#This Row],[LIBRARY ID]]))</f>
        <v>TC2486-TC2486-1189</v>
      </c>
      <c r="C199" s="228" t="s">
        <v>141</v>
      </c>
      <c r="D199" s="228" t="s">
        <v>1935</v>
      </c>
      <c r="E199" s="99" t="s">
        <v>27</v>
      </c>
      <c r="F199" s="113" t="s">
        <v>1711</v>
      </c>
      <c r="G199" s="113">
        <v>14.80654</v>
      </c>
      <c r="H199" s="113">
        <v>50</v>
      </c>
      <c r="I199" s="98"/>
      <c r="J199" s="228"/>
      <c r="K199" s="230" t="s">
        <v>2633</v>
      </c>
      <c r="L199" s="112" t="str">
        <f>IF((I199=Index!C$2),VLOOKUP(J199,Index!B$3:S$228,2),IF((I199=Index!D$2),VLOOKUP(J199,Index!B$3:S$228,3),IF((I199=Index!E$2),VLOOKUP(J199,Index!B$3:S$228,4),IF((I199=Index!F$2),VLOOKUP(J199,Index!B$3:S$228,5),IF((I199=Index!G$2),VLOOKUP(J199,Index!B$3:S$228,6),IF((I199=Index!H$2),VLOOKUP(J199,Index!B$3:S$228,7),IF((I199=Index!I$2),VLOOKUP(J199,Index!B$3:S$228,8),IF((I199=Index!J$2),VLOOKUP(J199,Index!B$3:S$228,9),IF((I199=Index!K$2),VLOOKUP(J199,Index!B$3:S$228,10),IF((I199=Index!L$2),VLOOKUP(J199,Index!B$3:S$228,11),IF((I199=Index!M$2),VLOOKUP(J199,Index!B$3:S$228,12),IF((I199=Index!N$2),VLOOKUP(J199,Index!B$3:S$228,13),IF((I199=Index!O$2),VLOOKUP(J199,Index!B$3:S$228,14),IF((I199=Index!P$2),VLOOKUP(J199,Index!B$3:S$228,15),IF((I199=Index!Q$2),VLOOKUP(J199,Index!B$3:S$228,16),IF((I199=Index!R$2),VLOOKUP(J199,Index!B$3:S$228,17),IF((I199=Index!S$2),VLOOKUP(J199,Index!B$3:S$228,18),IF((I199=""),CONCATENATE("Custom (",K199,")"),IF((I199="No index"),CONCATENATE("Custom (",Index!T191,")"),"")))))))))))))))))))</f>
        <v>Custom (TCGACGTC-TCTCTCCG)</v>
      </c>
      <c r="M199" s="32" t="s">
        <v>5</v>
      </c>
      <c r="N199" s="10" t="s">
        <v>119</v>
      </c>
      <c r="O199" s="136">
        <f>IF(Table1[[#This Row],[VOLUME]]="","",Table1[[#This Row],[VOLUME]])</f>
        <v>50</v>
      </c>
      <c r="P199" s="110" t="str">
        <f>IF(Table1[[#This Row],[SNP&amp;SEQ SAMPLE ID]]="","",CONCATENATE('Sample information'!$B$16,"_PL1_org_",Table1[[#This Row],[DATE SAMPLE DELIVERY]]))</f>
        <v>TC2486_PL1_org_</v>
      </c>
      <c r="Q199" s="32" t="str">
        <f>IF(Table1[[#This Row],[SNP&amp;SEQ SAMPLE ID]]="","",IF('Sample information'!$B$21="","",'Sample information'!$B$21))</f>
        <v>danio rerio (zebrafish)</v>
      </c>
      <c r="R199" s="10"/>
      <c r="S199" s="32"/>
      <c r="T199" s="55"/>
      <c r="U199" s="25"/>
      <c r="W199" s="30"/>
      <c r="Y199" s="91"/>
      <c r="Z199" s="32"/>
      <c r="AA199" s="28"/>
      <c r="AB199" s="55"/>
      <c r="AC199" s="28" t="str">
        <f>IF(Table1[[#This Row],[DATE SAMPLE DELIVERY]]="","",(CONCATENATE(20,LEFT(Table1[[#This Row],[DATE SAMPLE DELIVERY]],2),"-",(MID(Table1[[#This Row],[DATE SAMPLE DELIVERY]],3,2)),"-",(RIGHT(Table1[[#This Row],[DATE SAMPLE DELIVERY]],2)))))</f>
        <v/>
      </c>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row>
    <row r="200" spans="1:54" s="4" customFormat="1" x14ac:dyDescent="0.2">
      <c r="A200" s="112" t="str">
        <f>IF(D200="","",CONCATENATE('Sample information'!B$16," #1"," ",Table1[[#This Row],[DATE SAMPLE DELIVERY]]))</f>
        <v xml:space="preserve">TC2486 #1 </v>
      </c>
      <c r="B200" s="112" t="str">
        <f>IF(Table1[[#This Row],[LIBRARY ID]]="","",CONCATENATE('Sample information'!B$16,"-",Table1[[#This Row],[LIBRARY ID]]))</f>
        <v>TC2486-TC2486-1190</v>
      </c>
      <c r="C200" s="228" t="s">
        <v>141</v>
      </c>
      <c r="D200" s="228" t="s">
        <v>1936</v>
      </c>
      <c r="E200" s="99" t="s">
        <v>27</v>
      </c>
      <c r="F200" s="113" t="s">
        <v>1711</v>
      </c>
      <c r="G200" s="113">
        <v>14.80654</v>
      </c>
      <c r="H200" s="113">
        <v>50</v>
      </c>
      <c r="I200" s="98"/>
      <c r="J200" s="228"/>
      <c r="K200" s="230" t="s">
        <v>2634</v>
      </c>
      <c r="L200" s="112" t="str">
        <f>IF((I200=Index!C$2),VLOOKUP(J200,Index!B$3:S$228,2),IF((I200=Index!D$2),VLOOKUP(J200,Index!B$3:S$228,3),IF((I200=Index!E$2),VLOOKUP(J200,Index!B$3:S$228,4),IF((I200=Index!F$2),VLOOKUP(J200,Index!B$3:S$228,5),IF((I200=Index!G$2),VLOOKUP(J200,Index!B$3:S$228,6),IF((I200=Index!H$2),VLOOKUP(J200,Index!B$3:S$228,7),IF((I200=Index!I$2),VLOOKUP(J200,Index!B$3:S$228,8),IF((I200=Index!J$2),VLOOKUP(J200,Index!B$3:S$228,9),IF((I200=Index!K$2),VLOOKUP(J200,Index!B$3:S$228,10),IF((I200=Index!L$2),VLOOKUP(J200,Index!B$3:S$228,11),IF((I200=Index!M$2),VLOOKUP(J200,Index!B$3:S$228,12),IF((I200=Index!N$2),VLOOKUP(J200,Index!B$3:S$228,13),IF((I200=Index!O$2),VLOOKUP(J200,Index!B$3:S$228,14),IF((I200=Index!P$2),VLOOKUP(J200,Index!B$3:S$228,15),IF((I200=Index!Q$2),VLOOKUP(J200,Index!B$3:S$228,16),IF((I200=Index!R$2),VLOOKUP(J200,Index!B$3:S$228,17),IF((I200=Index!S$2),VLOOKUP(J200,Index!B$3:S$228,18),IF((I200=""),CONCATENATE("Custom (",K200,")"),IF((I200="No index"),CONCATENATE("Custom (",Index!T192,")"),"")))))))))))))))))))</f>
        <v>Custom (TCGACGTC-TCGACTAG)</v>
      </c>
      <c r="M200" s="32" t="s">
        <v>5</v>
      </c>
      <c r="N200" s="10" t="s">
        <v>120</v>
      </c>
      <c r="O200" s="136">
        <f>IF(Table1[[#This Row],[VOLUME]]="","",Table1[[#This Row],[VOLUME]])</f>
        <v>50</v>
      </c>
      <c r="P200" s="110" t="str">
        <f>IF(Table1[[#This Row],[SNP&amp;SEQ SAMPLE ID]]="","",CONCATENATE('Sample information'!$B$16,"_PL1_org_",Table1[[#This Row],[DATE SAMPLE DELIVERY]]))</f>
        <v>TC2486_PL1_org_</v>
      </c>
      <c r="Q200" s="32" t="str">
        <f>IF(Table1[[#This Row],[SNP&amp;SEQ SAMPLE ID]]="","",IF('Sample information'!$B$21="","",'Sample information'!$B$21))</f>
        <v>danio rerio (zebrafish)</v>
      </c>
      <c r="R200" s="10"/>
      <c r="S200" s="32"/>
      <c r="T200" s="55"/>
      <c r="U200" s="25"/>
      <c r="W200" s="30"/>
      <c r="Y200" s="91"/>
      <c r="Z200" s="32"/>
      <c r="AA200" s="28"/>
      <c r="AB200" s="55"/>
      <c r="AC200" s="28" t="str">
        <f>IF(Table1[[#This Row],[DATE SAMPLE DELIVERY]]="","",(CONCATENATE(20,LEFT(Table1[[#This Row],[DATE SAMPLE DELIVERY]],2),"-",(MID(Table1[[#This Row],[DATE SAMPLE DELIVERY]],3,2)),"-",(RIGHT(Table1[[#This Row],[DATE SAMPLE DELIVERY]],2)))))</f>
        <v/>
      </c>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row>
    <row r="201" spans="1:54" s="4" customFormat="1" x14ac:dyDescent="0.2">
      <c r="A201" s="112" t="str">
        <f>IF(D201="","",CONCATENATE('Sample information'!B$16," #1"," ",Table1[[#This Row],[DATE SAMPLE DELIVERY]]))</f>
        <v xml:space="preserve">TC2486 #1 </v>
      </c>
      <c r="B201" s="112" t="str">
        <f>IF(Table1[[#This Row],[LIBRARY ID]]="","",CONCATENATE('Sample information'!B$16,"-",Table1[[#This Row],[LIBRARY ID]]))</f>
        <v>TC2486-TC2486-1191</v>
      </c>
      <c r="C201" s="228" t="s">
        <v>141</v>
      </c>
      <c r="D201" s="228" t="s">
        <v>1937</v>
      </c>
      <c r="E201" s="99" t="s">
        <v>27</v>
      </c>
      <c r="F201" s="113" t="s">
        <v>1711</v>
      </c>
      <c r="G201" s="113">
        <v>14.80654</v>
      </c>
      <c r="H201" s="113">
        <v>50</v>
      </c>
      <c r="I201" s="98"/>
      <c r="J201" s="228"/>
      <c r="K201" s="230" t="s">
        <v>2635</v>
      </c>
      <c r="L201" s="112" t="str">
        <f>IF((I201=Index!C$2),VLOOKUP(J201,Index!B$3:S$228,2),IF((I201=Index!D$2),VLOOKUP(J201,Index!B$3:S$228,3),IF((I201=Index!E$2),VLOOKUP(J201,Index!B$3:S$228,4),IF((I201=Index!F$2),VLOOKUP(J201,Index!B$3:S$228,5),IF((I201=Index!G$2),VLOOKUP(J201,Index!B$3:S$228,6),IF((I201=Index!H$2),VLOOKUP(J201,Index!B$3:S$228,7),IF((I201=Index!I$2),VLOOKUP(J201,Index!B$3:S$228,8),IF((I201=Index!J$2),VLOOKUP(J201,Index!B$3:S$228,9),IF((I201=Index!K$2),VLOOKUP(J201,Index!B$3:S$228,10),IF((I201=Index!L$2),VLOOKUP(J201,Index!B$3:S$228,11),IF((I201=Index!M$2),VLOOKUP(J201,Index!B$3:S$228,12),IF((I201=Index!N$2),VLOOKUP(J201,Index!B$3:S$228,13),IF((I201=Index!O$2),VLOOKUP(J201,Index!B$3:S$228,14),IF((I201=Index!P$2),VLOOKUP(J201,Index!B$3:S$228,15),IF((I201=Index!Q$2),VLOOKUP(J201,Index!B$3:S$228,16),IF((I201=Index!R$2),VLOOKUP(J201,Index!B$3:S$228,17),IF((I201=Index!S$2),VLOOKUP(J201,Index!B$3:S$228,18),IF((I201=""),CONCATENATE("Custom (",K201,")"),IF((I201="No index"),CONCATENATE("Custom (",Index!T193,")"),"")))))))))))))))))))</f>
        <v>Custom (TCGACGTC-TTCTAGCT)</v>
      </c>
      <c r="M201" s="32" t="s">
        <v>5</v>
      </c>
      <c r="N201" s="10" t="s">
        <v>121</v>
      </c>
      <c r="O201" s="136">
        <f>IF(Table1[[#This Row],[VOLUME]]="","",Table1[[#This Row],[VOLUME]])</f>
        <v>50</v>
      </c>
      <c r="P201" s="110" t="str">
        <f>IF(Table1[[#This Row],[SNP&amp;SEQ SAMPLE ID]]="","",CONCATENATE('Sample information'!$B$16,"_PL1_org_",Table1[[#This Row],[DATE SAMPLE DELIVERY]]))</f>
        <v>TC2486_PL1_org_</v>
      </c>
      <c r="Q201" s="32" t="str">
        <f>IF(Table1[[#This Row],[SNP&amp;SEQ SAMPLE ID]]="","",IF('Sample information'!$B$21="","",'Sample information'!$B$21))</f>
        <v>danio rerio (zebrafish)</v>
      </c>
      <c r="R201" s="10"/>
      <c r="S201" s="32"/>
      <c r="T201" s="55"/>
      <c r="U201" s="25"/>
      <c r="W201" s="30"/>
      <c r="Y201" s="91"/>
      <c r="Z201" s="32"/>
      <c r="AA201" s="28"/>
      <c r="AB201" s="55"/>
      <c r="AC201" s="28" t="str">
        <f>IF(Table1[[#This Row],[DATE SAMPLE DELIVERY]]="","",(CONCATENATE(20,LEFT(Table1[[#This Row],[DATE SAMPLE DELIVERY]],2),"-",(MID(Table1[[#This Row],[DATE SAMPLE DELIVERY]],3,2)),"-",(RIGHT(Table1[[#This Row],[DATE SAMPLE DELIVERY]],2)))))</f>
        <v/>
      </c>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row>
    <row r="202" spans="1:54" s="4" customFormat="1" x14ac:dyDescent="0.2">
      <c r="A202" s="112" t="str">
        <f>IF(D202="","",CONCATENATE('Sample information'!B$16," #1"," ",Table1[[#This Row],[DATE SAMPLE DELIVERY]]))</f>
        <v xml:space="preserve">TC2486 #1 </v>
      </c>
      <c r="B202" s="112" t="str">
        <f>IF(Table1[[#This Row],[LIBRARY ID]]="","",CONCATENATE('Sample information'!B$16,"-",Table1[[#This Row],[LIBRARY ID]]))</f>
        <v>TC2486-TC2486-1192</v>
      </c>
      <c r="C202" s="228" t="s">
        <v>141</v>
      </c>
      <c r="D202" s="228" t="s">
        <v>1938</v>
      </c>
      <c r="E202" s="99" t="s">
        <v>27</v>
      </c>
      <c r="F202" s="113" t="s">
        <v>1711</v>
      </c>
      <c r="G202" s="113">
        <v>14.80654</v>
      </c>
      <c r="H202" s="113">
        <v>50</v>
      </c>
      <c r="I202" s="98"/>
      <c r="J202" s="228"/>
      <c r="K202" s="230" t="s">
        <v>2636</v>
      </c>
      <c r="L202" s="112" t="str">
        <f>IF((I202=Index!C$2),VLOOKUP(J202,Index!B$3:S$228,2),IF((I202=Index!D$2),VLOOKUP(J202,Index!B$3:S$228,3),IF((I202=Index!E$2),VLOOKUP(J202,Index!B$3:S$228,4),IF((I202=Index!F$2),VLOOKUP(J202,Index!B$3:S$228,5),IF((I202=Index!G$2),VLOOKUP(J202,Index!B$3:S$228,6),IF((I202=Index!H$2),VLOOKUP(J202,Index!B$3:S$228,7),IF((I202=Index!I$2),VLOOKUP(J202,Index!B$3:S$228,8),IF((I202=Index!J$2),VLOOKUP(J202,Index!B$3:S$228,9),IF((I202=Index!K$2),VLOOKUP(J202,Index!B$3:S$228,10),IF((I202=Index!L$2),VLOOKUP(J202,Index!B$3:S$228,11),IF((I202=Index!M$2),VLOOKUP(J202,Index!B$3:S$228,12),IF((I202=Index!N$2),VLOOKUP(J202,Index!B$3:S$228,13),IF((I202=Index!O$2),VLOOKUP(J202,Index!B$3:S$228,14),IF((I202=Index!P$2),VLOOKUP(J202,Index!B$3:S$228,15),IF((I202=Index!Q$2),VLOOKUP(J202,Index!B$3:S$228,16),IF((I202=Index!R$2),VLOOKUP(J202,Index!B$3:S$228,17),IF((I202=Index!S$2),VLOOKUP(J202,Index!B$3:S$228,18),IF((I202=""),CONCATENATE("Custom (",K202,")"),IF((I202="No index"),CONCATENATE("Custom (",Index!T194,")"),"")))))))))))))))))))</f>
        <v>Custom (TCGACGTC-CCTAGAGT)</v>
      </c>
      <c r="M202" s="32" t="s">
        <v>5</v>
      </c>
      <c r="N202" s="10" t="s">
        <v>122</v>
      </c>
      <c r="O202" s="136">
        <f>IF(Table1[[#This Row],[VOLUME]]="","",Table1[[#This Row],[VOLUME]])</f>
        <v>50</v>
      </c>
      <c r="P202" s="110" t="str">
        <f>IF(Table1[[#This Row],[SNP&amp;SEQ SAMPLE ID]]="","",CONCATENATE('Sample information'!$B$16,"_PL1_org_",Table1[[#This Row],[DATE SAMPLE DELIVERY]]))</f>
        <v>TC2486_PL1_org_</v>
      </c>
      <c r="Q202" s="32" t="str">
        <f>IF(Table1[[#This Row],[SNP&amp;SEQ SAMPLE ID]]="","",IF('Sample information'!$B$21="","",'Sample information'!$B$21))</f>
        <v>danio rerio (zebrafish)</v>
      </c>
      <c r="R202" s="10"/>
      <c r="S202" s="32"/>
      <c r="T202" s="55"/>
      <c r="U202" s="25"/>
      <c r="W202" s="30"/>
      <c r="Y202" s="91"/>
      <c r="Z202" s="32"/>
      <c r="AA202" s="28"/>
      <c r="AB202" s="55"/>
      <c r="AC202" s="28" t="str">
        <f>IF(Table1[[#This Row],[DATE SAMPLE DELIVERY]]="","",(CONCATENATE(20,LEFT(Table1[[#This Row],[DATE SAMPLE DELIVERY]],2),"-",(MID(Table1[[#This Row],[DATE SAMPLE DELIVERY]],3,2)),"-",(RIGHT(Table1[[#This Row],[DATE SAMPLE DELIVERY]],2)))))</f>
        <v/>
      </c>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row>
    <row r="203" spans="1:54" s="4" customFormat="1" x14ac:dyDescent="0.2">
      <c r="A203" s="112" t="str">
        <f>IF(D203="","",CONCATENATE('Sample information'!B$16," #1"," ",Table1[[#This Row],[DATE SAMPLE DELIVERY]]))</f>
        <v xml:space="preserve">TC2486 #1 </v>
      </c>
      <c r="B203" s="112" t="str">
        <f>IF(Table1[[#This Row],[LIBRARY ID]]="","",CONCATENATE('Sample information'!B$16,"-",Table1[[#This Row],[LIBRARY ID]]))</f>
        <v>TC2486-TC2486-1193</v>
      </c>
      <c r="C203" s="228" t="s">
        <v>141</v>
      </c>
      <c r="D203" s="228" t="s">
        <v>1939</v>
      </c>
      <c r="E203" s="99" t="s">
        <v>27</v>
      </c>
      <c r="F203" s="113" t="s">
        <v>1711</v>
      </c>
      <c r="G203" s="113">
        <v>14.80654</v>
      </c>
      <c r="H203" s="113">
        <v>50</v>
      </c>
      <c r="I203" s="98"/>
      <c r="J203" s="228"/>
      <c r="K203" s="230" t="s">
        <v>2637</v>
      </c>
      <c r="L203" s="112" t="str">
        <f>IF((I203=Index!C$2),VLOOKUP(J203,Index!B$3:S$228,2),IF((I203=Index!D$2),VLOOKUP(J203,Index!B$3:S$228,3),IF((I203=Index!E$2),VLOOKUP(J203,Index!B$3:S$228,4),IF((I203=Index!F$2),VLOOKUP(J203,Index!B$3:S$228,5),IF((I203=Index!G$2),VLOOKUP(J203,Index!B$3:S$228,6),IF((I203=Index!H$2),VLOOKUP(J203,Index!B$3:S$228,7),IF((I203=Index!I$2),VLOOKUP(J203,Index!B$3:S$228,8),IF((I203=Index!J$2),VLOOKUP(J203,Index!B$3:S$228,9),IF((I203=Index!K$2),VLOOKUP(J203,Index!B$3:S$228,10),IF((I203=Index!L$2),VLOOKUP(J203,Index!B$3:S$228,11),IF((I203=Index!M$2),VLOOKUP(J203,Index!B$3:S$228,12),IF((I203=Index!N$2),VLOOKUP(J203,Index!B$3:S$228,13),IF((I203=Index!O$2),VLOOKUP(J203,Index!B$3:S$228,14),IF((I203=Index!P$2),VLOOKUP(J203,Index!B$3:S$228,15),IF((I203=Index!Q$2),VLOOKUP(J203,Index!B$3:S$228,16),IF((I203=Index!R$2),VLOOKUP(J203,Index!B$3:S$228,17),IF((I203=Index!S$2),VLOOKUP(J203,Index!B$3:S$228,18),IF((I203=""),CONCATENATE("Custom (",K203,")"),IF((I203="No index"),CONCATENATE("Custom (",Index!T195,")"),"")))))))))))))))))))</f>
        <v>Custom (TCGACGTC-CTATTAAG)</v>
      </c>
      <c r="M203" s="32" t="s">
        <v>5</v>
      </c>
      <c r="N203" s="10" t="s">
        <v>27</v>
      </c>
      <c r="O203" s="136">
        <f>IF(Table1[[#This Row],[VOLUME]]="","",Table1[[#This Row],[VOLUME]])</f>
        <v>50</v>
      </c>
      <c r="P203" s="110" t="str">
        <f>IF(Table1[[#This Row],[SNP&amp;SEQ SAMPLE ID]]="","",CONCATENATE('Sample information'!$B$16,"_PL1_org_",Table1[[#This Row],[DATE SAMPLE DELIVERY]]))</f>
        <v>TC2486_PL1_org_</v>
      </c>
      <c r="Q203" s="32" t="str">
        <f>IF(Table1[[#This Row],[SNP&amp;SEQ SAMPLE ID]]="","",IF('Sample information'!$B$21="","",'Sample information'!$B$21))</f>
        <v>danio rerio (zebrafish)</v>
      </c>
      <c r="R203" s="10"/>
      <c r="S203" s="32"/>
      <c r="T203" s="55"/>
      <c r="U203" s="25"/>
      <c r="W203" s="30"/>
      <c r="Y203" s="91"/>
      <c r="Z203" s="32"/>
      <c r="AA203" s="28"/>
      <c r="AB203" s="55"/>
      <c r="AC203" s="28" t="str">
        <f>IF(Table1[[#This Row],[DATE SAMPLE DELIVERY]]="","",(CONCATENATE(20,LEFT(Table1[[#This Row],[DATE SAMPLE DELIVERY]],2),"-",(MID(Table1[[#This Row],[DATE SAMPLE DELIVERY]],3,2)),"-",(RIGHT(Table1[[#This Row],[DATE SAMPLE DELIVERY]],2)))))</f>
        <v/>
      </c>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row>
    <row r="204" spans="1:54" s="4" customFormat="1" x14ac:dyDescent="0.2">
      <c r="A204" s="112" t="str">
        <f>IF(D204="","",CONCATENATE('Sample information'!B$16," #1"," ",Table1[[#This Row],[DATE SAMPLE DELIVERY]]))</f>
        <v xml:space="preserve">TC2486 #1 </v>
      </c>
      <c r="B204" s="112" t="str">
        <f>IF(Table1[[#This Row],[LIBRARY ID]]="","",CONCATENATE('Sample information'!B$16,"-",Table1[[#This Row],[LIBRARY ID]]))</f>
        <v>TC2486-TC2486-1194</v>
      </c>
      <c r="C204" s="228" t="s">
        <v>141</v>
      </c>
      <c r="D204" s="228" t="s">
        <v>1940</v>
      </c>
      <c r="E204" s="99" t="s">
        <v>27</v>
      </c>
      <c r="F204" s="113" t="s">
        <v>1711</v>
      </c>
      <c r="G204" s="113">
        <v>14.80654</v>
      </c>
      <c r="H204" s="113">
        <v>50</v>
      </c>
      <c r="I204" s="98"/>
      <c r="J204" s="228"/>
      <c r="K204" s="230" t="s">
        <v>2638</v>
      </c>
      <c r="L204" s="112" t="str">
        <f>IF((I204=Index!C$2),VLOOKUP(J204,Index!B$3:S$228,2),IF((I204=Index!D$2),VLOOKUP(J204,Index!B$3:S$228,3),IF((I204=Index!E$2),VLOOKUP(J204,Index!B$3:S$228,4),IF((I204=Index!F$2),VLOOKUP(J204,Index!B$3:S$228,5),IF((I204=Index!G$2),VLOOKUP(J204,Index!B$3:S$228,6),IF((I204=Index!H$2),VLOOKUP(J204,Index!B$3:S$228,7),IF((I204=Index!I$2),VLOOKUP(J204,Index!B$3:S$228,8),IF((I204=Index!J$2),VLOOKUP(J204,Index!B$3:S$228,9),IF((I204=Index!K$2),VLOOKUP(J204,Index!B$3:S$228,10),IF((I204=Index!L$2),VLOOKUP(J204,Index!B$3:S$228,11),IF((I204=Index!M$2),VLOOKUP(J204,Index!B$3:S$228,12),IF((I204=Index!N$2),VLOOKUP(J204,Index!B$3:S$228,13),IF((I204=Index!O$2),VLOOKUP(J204,Index!B$3:S$228,14),IF((I204=Index!P$2),VLOOKUP(J204,Index!B$3:S$228,15),IF((I204=Index!Q$2),VLOOKUP(J204,Index!B$3:S$228,16),IF((I204=Index!R$2),VLOOKUP(J204,Index!B$3:S$228,17),IF((I204=Index!S$2),VLOOKUP(J204,Index!B$3:S$228,18),IF((I204=""),CONCATENATE("Custom (",K204,")"),IF((I204="No index"),CONCATENATE("Custom (",Index!T196,")"),"")))))))))))))))))))</f>
        <v>Custom (TCGACGTC-AAGGCTAT)</v>
      </c>
      <c r="M204" s="32" t="s">
        <v>5</v>
      </c>
      <c r="N204" s="10" t="s">
        <v>28</v>
      </c>
      <c r="O204" s="136">
        <f>IF(Table1[[#This Row],[VOLUME]]="","",Table1[[#This Row],[VOLUME]])</f>
        <v>50</v>
      </c>
      <c r="P204" s="110" t="str">
        <f>IF(Table1[[#This Row],[SNP&amp;SEQ SAMPLE ID]]="","",CONCATENATE('Sample information'!$B$16,"_PL1_org_",Table1[[#This Row],[DATE SAMPLE DELIVERY]]))</f>
        <v>TC2486_PL1_org_</v>
      </c>
      <c r="Q204" s="32" t="str">
        <f>IF(Table1[[#This Row],[SNP&amp;SEQ SAMPLE ID]]="","",IF('Sample information'!$B$21="","",'Sample information'!$B$21))</f>
        <v>danio rerio (zebrafish)</v>
      </c>
      <c r="R204" s="10"/>
      <c r="S204" s="32"/>
      <c r="T204" s="55"/>
      <c r="U204" s="25"/>
      <c r="W204" s="30"/>
      <c r="Y204" s="91"/>
      <c r="Z204" s="32"/>
      <c r="AA204" s="28"/>
      <c r="AB204" s="55"/>
      <c r="AC204" s="28" t="str">
        <f>IF(Table1[[#This Row],[DATE SAMPLE DELIVERY]]="","",(CONCATENATE(20,LEFT(Table1[[#This Row],[DATE SAMPLE DELIVERY]],2),"-",(MID(Table1[[#This Row],[DATE SAMPLE DELIVERY]],3,2)),"-",(RIGHT(Table1[[#This Row],[DATE SAMPLE DELIVERY]],2)))))</f>
        <v/>
      </c>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row>
    <row r="205" spans="1:54" s="4" customFormat="1" x14ac:dyDescent="0.2">
      <c r="A205" s="112" t="str">
        <f>IF(D205="","",CONCATENATE('Sample information'!B$16," #1"," ",Table1[[#This Row],[DATE SAMPLE DELIVERY]]))</f>
        <v xml:space="preserve">TC2486 #1 </v>
      </c>
      <c r="B205" s="112" t="str">
        <f>IF(Table1[[#This Row],[LIBRARY ID]]="","",CONCATENATE('Sample information'!B$16,"-",Table1[[#This Row],[LIBRARY ID]]))</f>
        <v>TC2486-TC2486-1195</v>
      </c>
      <c r="C205" s="228" t="s">
        <v>141</v>
      </c>
      <c r="D205" s="228" t="s">
        <v>1941</v>
      </c>
      <c r="E205" s="99" t="s">
        <v>27</v>
      </c>
      <c r="F205" s="113" t="s">
        <v>1711</v>
      </c>
      <c r="G205" s="113">
        <v>14.80654</v>
      </c>
      <c r="H205" s="113">
        <v>50</v>
      </c>
      <c r="I205" s="98"/>
      <c r="J205" s="228"/>
      <c r="K205" s="230" t="s">
        <v>2639</v>
      </c>
      <c r="L205" s="112" t="str">
        <f>IF((I205=Index!C$2),VLOOKUP(J205,Index!B$3:S$228,2),IF((I205=Index!D$2),VLOOKUP(J205,Index!B$3:S$228,3),IF((I205=Index!E$2),VLOOKUP(J205,Index!B$3:S$228,4),IF((I205=Index!F$2),VLOOKUP(J205,Index!B$3:S$228,5),IF((I205=Index!G$2),VLOOKUP(J205,Index!B$3:S$228,6),IF((I205=Index!H$2),VLOOKUP(J205,Index!B$3:S$228,7),IF((I205=Index!I$2),VLOOKUP(J205,Index!B$3:S$228,8),IF((I205=Index!J$2),VLOOKUP(J205,Index!B$3:S$228,9),IF((I205=Index!K$2),VLOOKUP(J205,Index!B$3:S$228,10),IF((I205=Index!L$2),VLOOKUP(J205,Index!B$3:S$228,11),IF((I205=Index!M$2),VLOOKUP(J205,Index!B$3:S$228,12),IF((I205=Index!N$2),VLOOKUP(J205,Index!B$3:S$228,13),IF((I205=Index!O$2),VLOOKUP(J205,Index!B$3:S$228,14),IF((I205=Index!P$2),VLOOKUP(J205,Index!B$3:S$228,15),IF((I205=Index!Q$2),VLOOKUP(J205,Index!B$3:S$228,16),IF((I205=Index!R$2),VLOOKUP(J205,Index!B$3:S$228,17),IF((I205=Index!S$2),VLOOKUP(J205,Index!B$3:S$228,18),IF((I205=""),CONCATENATE("Custom (",K205,")"),IF((I205="No index"),CONCATENATE("Custom (",Index!T197,")"),"")))))))))))))))))))</f>
        <v>Custom (TCGACGTC-GAGCCTTA)</v>
      </c>
      <c r="M205" s="32" t="s">
        <v>5</v>
      </c>
      <c r="N205" s="10" t="s">
        <v>29</v>
      </c>
      <c r="O205" s="136">
        <f>IF(Table1[[#This Row],[VOLUME]]="","",Table1[[#This Row],[VOLUME]])</f>
        <v>50</v>
      </c>
      <c r="P205" s="110" t="str">
        <f>IF(Table1[[#This Row],[SNP&amp;SEQ SAMPLE ID]]="","",CONCATENATE('Sample information'!$B$16,"_PL1_org_",Table1[[#This Row],[DATE SAMPLE DELIVERY]]))</f>
        <v>TC2486_PL1_org_</v>
      </c>
      <c r="Q205" s="32" t="str">
        <f>IF(Table1[[#This Row],[SNP&amp;SEQ SAMPLE ID]]="","",IF('Sample information'!$B$21="","",'Sample information'!$B$21))</f>
        <v>danio rerio (zebrafish)</v>
      </c>
      <c r="R205" s="10"/>
      <c r="S205" s="32"/>
      <c r="T205" s="55"/>
      <c r="U205" s="25"/>
      <c r="W205" s="30"/>
      <c r="Y205" s="91"/>
      <c r="Z205" s="32"/>
      <c r="AA205" s="28"/>
      <c r="AB205" s="55"/>
      <c r="AC205" s="28" t="str">
        <f>IF(Table1[[#This Row],[DATE SAMPLE DELIVERY]]="","",(CONCATENATE(20,LEFT(Table1[[#This Row],[DATE SAMPLE DELIVERY]],2),"-",(MID(Table1[[#This Row],[DATE SAMPLE DELIVERY]],3,2)),"-",(RIGHT(Table1[[#This Row],[DATE SAMPLE DELIVERY]],2)))))</f>
        <v/>
      </c>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row>
    <row r="206" spans="1:54" s="4" customFormat="1" x14ac:dyDescent="0.2">
      <c r="A206" s="112" t="str">
        <f>IF(D206="","",CONCATENATE('Sample information'!B$16," #1"," ",Table1[[#This Row],[DATE SAMPLE DELIVERY]]))</f>
        <v xml:space="preserve">TC2486 #1 </v>
      </c>
      <c r="B206" s="112" t="str">
        <f>IF(Table1[[#This Row],[LIBRARY ID]]="","",CONCATENATE('Sample information'!B$16,"-",Table1[[#This Row],[LIBRARY ID]]))</f>
        <v>TC2486-TC2486-1196</v>
      </c>
      <c r="C206" s="228" t="s">
        <v>141</v>
      </c>
      <c r="D206" s="228" t="s">
        <v>1942</v>
      </c>
      <c r="E206" s="99" t="s">
        <v>27</v>
      </c>
      <c r="F206" s="113" t="s">
        <v>1711</v>
      </c>
      <c r="G206" s="113">
        <v>14.80654</v>
      </c>
      <c r="H206" s="113">
        <v>50</v>
      </c>
      <c r="I206" s="98"/>
      <c r="J206" s="228"/>
      <c r="K206" s="230" t="s">
        <v>2640</v>
      </c>
      <c r="L206" s="112" t="str">
        <f>IF((I206=Index!C$2),VLOOKUP(J206,Index!B$3:S$228,2),IF((I206=Index!D$2),VLOOKUP(J206,Index!B$3:S$228,3),IF((I206=Index!E$2),VLOOKUP(J206,Index!B$3:S$228,4),IF((I206=Index!F$2),VLOOKUP(J206,Index!B$3:S$228,5),IF((I206=Index!G$2),VLOOKUP(J206,Index!B$3:S$228,6),IF((I206=Index!H$2),VLOOKUP(J206,Index!B$3:S$228,7),IF((I206=Index!I$2),VLOOKUP(J206,Index!B$3:S$228,8),IF((I206=Index!J$2),VLOOKUP(J206,Index!B$3:S$228,9),IF((I206=Index!K$2),VLOOKUP(J206,Index!B$3:S$228,10),IF((I206=Index!L$2),VLOOKUP(J206,Index!B$3:S$228,11),IF((I206=Index!M$2),VLOOKUP(J206,Index!B$3:S$228,12),IF((I206=Index!N$2),VLOOKUP(J206,Index!B$3:S$228,13),IF((I206=Index!O$2),VLOOKUP(J206,Index!B$3:S$228,14),IF((I206=Index!P$2),VLOOKUP(J206,Index!B$3:S$228,15),IF((I206=Index!Q$2),VLOOKUP(J206,Index!B$3:S$228,16),IF((I206=Index!R$2),VLOOKUP(J206,Index!B$3:S$228,17),IF((I206=Index!S$2),VLOOKUP(J206,Index!B$3:S$228,18),IF((I206=""),CONCATENATE("Custom (",K206,")"),IF((I206="No index"),CONCATENATE("Custom (",Index!T198,")"),"")))))))))))))))))))</f>
        <v>Custom (TCGACGTC-TTATGCGA)</v>
      </c>
      <c r="M206" s="32" t="s">
        <v>5</v>
      </c>
      <c r="N206" s="10" t="s">
        <v>30</v>
      </c>
      <c r="O206" s="136">
        <f>IF(Table1[[#This Row],[VOLUME]]="","",Table1[[#This Row],[VOLUME]])</f>
        <v>50</v>
      </c>
      <c r="P206" s="110" t="str">
        <f>IF(Table1[[#This Row],[SNP&amp;SEQ SAMPLE ID]]="","",CONCATENATE('Sample information'!$B$16,"_PL1_org_",Table1[[#This Row],[DATE SAMPLE DELIVERY]]))</f>
        <v>TC2486_PL1_org_</v>
      </c>
      <c r="Q206" s="32" t="str">
        <f>IF(Table1[[#This Row],[SNP&amp;SEQ SAMPLE ID]]="","",IF('Sample information'!$B$21="","",'Sample information'!$B$21))</f>
        <v>danio rerio (zebrafish)</v>
      </c>
      <c r="R206" s="10"/>
      <c r="S206" s="32"/>
      <c r="T206" s="55"/>
      <c r="U206" s="25"/>
      <c r="W206" s="30"/>
      <c r="Y206" s="91"/>
      <c r="Z206" s="32"/>
      <c r="AA206" s="28"/>
      <c r="AB206" s="55"/>
      <c r="AC206" s="28" t="str">
        <f>IF(Table1[[#This Row],[DATE SAMPLE DELIVERY]]="","",(CONCATENATE(20,LEFT(Table1[[#This Row],[DATE SAMPLE DELIVERY]],2),"-",(MID(Table1[[#This Row],[DATE SAMPLE DELIVERY]],3,2)),"-",(RIGHT(Table1[[#This Row],[DATE SAMPLE DELIVERY]],2)))))</f>
        <v/>
      </c>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row>
    <row r="207" spans="1:54" s="4" customFormat="1" x14ac:dyDescent="0.2">
      <c r="A207" s="112" t="str">
        <f>IF(D207="","",CONCATENATE('Sample information'!B$16," #1"," ",Table1[[#This Row],[DATE SAMPLE DELIVERY]]))</f>
        <v xml:space="preserve">TC2486 #1 </v>
      </c>
      <c r="B207" s="112" t="str">
        <f>IF(Table1[[#This Row],[LIBRARY ID]]="","",CONCATENATE('Sample information'!B$16,"-",Table1[[#This Row],[LIBRARY ID]]))</f>
        <v>TC2486-TC2486-1197</v>
      </c>
      <c r="C207" s="228" t="s">
        <v>141</v>
      </c>
      <c r="D207" s="228" t="s">
        <v>1943</v>
      </c>
      <c r="E207" s="99" t="s">
        <v>27</v>
      </c>
      <c r="F207" s="113" t="s">
        <v>1711</v>
      </c>
      <c r="G207" s="113">
        <v>14.80654</v>
      </c>
      <c r="H207" s="113">
        <v>50</v>
      </c>
      <c r="I207" s="98"/>
      <c r="J207" s="228"/>
      <c r="K207" s="230" t="s">
        <v>2641</v>
      </c>
      <c r="L207" s="112" t="str">
        <f>IF((I207=Index!C$2),VLOOKUP(J207,Index!B$3:S$228,2),IF((I207=Index!D$2),VLOOKUP(J207,Index!B$3:S$228,3),IF((I207=Index!E$2),VLOOKUP(J207,Index!B$3:S$228,4),IF((I207=Index!F$2),VLOOKUP(J207,Index!B$3:S$228,5),IF((I207=Index!G$2),VLOOKUP(J207,Index!B$3:S$228,6),IF((I207=Index!H$2),VLOOKUP(J207,Index!B$3:S$228,7),IF((I207=Index!I$2),VLOOKUP(J207,Index!B$3:S$228,8),IF((I207=Index!J$2),VLOOKUP(J207,Index!B$3:S$228,9),IF((I207=Index!K$2),VLOOKUP(J207,Index!B$3:S$228,10),IF((I207=Index!L$2),VLOOKUP(J207,Index!B$3:S$228,11),IF((I207=Index!M$2),VLOOKUP(J207,Index!B$3:S$228,12),IF((I207=Index!N$2),VLOOKUP(J207,Index!B$3:S$228,13),IF((I207=Index!O$2),VLOOKUP(J207,Index!B$3:S$228,14),IF((I207=Index!P$2),VLOOKUP(J207,Index!B$3:S$228,15),IF((I207=Index!Q$2),VLOOKUP(J207,Index!B$3:S$228,16),IF((I207=Index!R$2),VLOOKUP(J207,Index!B$3:S$228,17),IF((I207=Index!S$2),VLOOKUP(J207,Index!B$3:S$228,18),IF((I207=""),CONCATENATE("Custom (",K207,")"),IF((I207="No index"),CONCATENATE("Custom (",Index!T199,")"),"")))))))))))))))))))</f>
        <v>Custom (TAAGGCGA-CGTCTAAT)</v>
      </c>
      <c r="M207" s="32" t="s">
        <v>5</v>
      </c>
      <c r="N207" s="10" t="s">
        <v>31</v>
      </c>
      <c r="O207" s="136">
        <f>IF(Table1[[#This Row],[VOLUME]]="","",Table1[[#This Row],[VOLUME]])</f>
        <v>50</v>
      </c>
      <c r="P207" s="110" t="str">
        <f>IF(Table1[[#This Row],[SNP&amp;SEQ SAMPLE ID]]="","",CONCATENATE('Sample information'!$B$16,"_PL1_org_",Table1[[#This Row],[DATE SAMPLE DELIVERY]]))</f>
        <v>TC2486_PL1_org_</v>
      </c>
      <c r="Q207" s="32" t="str">
        <f>IF(Table1[[#This Row],[SNP&amp;SEQ SAMPLE ID]]="","",IF('Sample information'!$B$21="","",'Sample information'!$B$21))</f>
        <v>danio rerio (zebrafish)</v>
      </c>
      <c r="R207" s="10"/>
      <c r="S207" s="32"/>
      <c r="T207" s="55"/>
      <c r="U207" s="25"/>
      <c r="W207" s="30"/>
      <c r="Y207" s="91"/>
      <c r="Z207" s="32"/>
      <c r="AA207" s="28"/>
      <c r="AB207" s="55"/>
      <c r="AC207" s="28" t="str">
        <f>IF(Table1[[#This Row],[DATE SAMPLE DELIVERY]]="","",(CONCATENATE(20,LEFT(Table1[[#This Row],[DATE SAMPLE DELIVERY]],2),"-",(MID(Table1[[#This Row],[DATE SAMPLE DELIVERY]],3,2)),"-",(RIGHT(Table1[[#This Row],[DATE SAMPLE DELIVERY]],2)))))</f>
        <v/>
      </c>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row>
    <row r="208" spans="1:54" s="4" customFormat="1" x14ac:dyDescent="0.2">
      <c r="A208" s="112" t="str">
        <f>IF(D208="","",CONCATENATE('Sample information'!B$16," #1"," ",Table1[[#This Row],[DATE SAMPLE DELIVERY]]))</f>
        <v xml:space="preserve">TC2486 #1 </v>
      </c>
      <c r="B208" s="112" t="str">
        <f>IF(Table1[[#This Row],[LIBRARY ID]]="","",CONCATENATE('Sample information'!B$16,"-",Table1[[#This Row],[LIBRARY ID]]))</f>
        <v>TC2486-TC2486-1198</v>
      </c>
      <c r="C208" s="228" t="s">
        <v>141</v>
      </c>
      <c r="D208" s="228" t="s">
        <v>1944</v>
      </c>
      <c r="E208" s="99" t="s">
        <v>27</v>
      </c>
      <c r="F208" s="113" t="s">
        <v>1711</v>
      </c>
      <c r="G208" s="113">
        <v>14.80654</v>
      </c>
      <c r="H208" s="113">
        <v>50</v>
      </c>
      <c r="I208" s="98"/>
      <c r="J208" s="228"/>
      <c r="K208" s="230" t="s">
        <v>2642</v>
      </c>
      <c r="L208" s="112" t="str">
        <f>IF((I208=Index!C$2),VLOOKUP(J208,Index!B$3:S$228,2),IF((I208=Index!D$2),VLOOKUP(J208,Index!B$3:S$228,3),IF((I208=Index!E$2),VLOOKUP(J208,Index!B$3:S$228,4),IF((I208=Index!F$2),VLOOKUP(J208,Index!B$3:S$228,5),IF((I208=Index!G$2),VLOOKUP(J208,Index!B$3:S$228,6),IF((I208=Index!H$2),VLOOKUP(J208,Index!B$3:S$228,7),IF((I208=Index!I$2),VLOOKUP(J208,Index!B$3:S$228,8),IF((I208=Index!J$2),VLOOKUP(J208,Index!B$3:S$228,9),IF((I208=Index!K$2),VLOOKUP(J208,Index!B$3:S$228,10),IF((I208=Index!L$2),VLOOKUP(J208,Index!B$3:S$228,11),IF((I208=Index!M$2),VLOOKUP(J208,Index!B$3:S$228,12),IF((I208=Index!N$2),VLOOKUP(J208,Index!B$3:S$228,13),IF((I208=Index!O$2),VLOOKUP(J208,Index!B$3:S$228,14),IF((I208=Index!P$2),VLOOKUP(J208,Index!B$3:S$228,15),IF((I208=Index!Q$2),VLOOKUP(J208,Index!B$3:S$228,16),IF((I208=Index!R$2),VLOOKUP(J208,Index!B$3:S$228,17),IF((I208=Index!S$2),VLOOKUP(J208,Index!B$3:S$228,18),IF((I208=""),CONCATENATE("Custom (",K208,")"),IF((I208="No index"),CONCATENATE("Custom (",Index!T200,")"),"")))))))))))))))))))</f>
        <v>Custom (TAAGGCGA-TCTCTCCG)</v>
      </c>
      <c r="M208" s="32" t="s">
        <v>5</v>
      </c>
      <c r="N208" s="10" t="s">
        <v>32</v>
      </c>
      <c r="O208" s="136">
        <f>IF(Table1[[#This Row],[VOLUME]]="","",Table1[[#This Row],[VOLUME]])</f>
        <v>50</v>
      </c>
      <c r="P208" s="110" t="str">
        <f>IF(Table1[[#This Row],[SNP&amp;SEQ SAMPLE ID]]="","",CONCATENATE('Sample information'!$B$16,"_PL1_org_",Table1[[#This Row],[DATE SAMPLE DELIVERY]]))</f>
        <v>TC2486_PL1_org_</v>
      </c>
      <c r="Q208" s="32" t="str">
        <f>IF(Table1[[#This Row],[SNP&amp;SEQ SAMPLE ID]]="","",IF('Sample information'!$B$21="","",'Sample information'!$B$21))</f>
        <v>danio rerio (zebrafish)</v>
      </c>
      <c r="R208" s="10"/>
      <c r="S208" s="32"/>
      <c r="T208" s="55"/>
      <c r="U208" s="25"/>
      <c r="W208" s="30"/>
      <c r="Y208" s="91"/>
      <c r="Z208" s="32"/>
      <c r="AA208" s="28"/>
      <c r="AB208" s="55"/>
      <c r="AC208" s="28" t="str">
        <f>IF(Table1[[#This Row],[DATE SAMPLE DELIVERY]]="","",(CONCATENATE(20,LEFT(Table1[[#This Row],[DATE SAMPLE DELIVERY]],2),"-",(MID(Table1[[#This Row],[DATE SAMPLE DELIVERY]],3,2)),"-",(RIGHT(Table1[[#This Row],[DATE SAMPLE DELIVERY]],2)))))</f>
        <v/>
      </c>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row>
    <row r="209" spans="1:54" s="4" customFormat="1" x14ac:dyDescent="0.2">
      <c r="A209" s="112" t="str">
        <f>IF(D209="","",CONCATENATE('Sample information'!B$16," #1"," ",Table1[[#This Row],[DATE SAMPLE DELIVERY]]))</f>
        <v xml:space="preserve">TC2486 #1 </v>
      </c>
      <c r="B209" s="112" t="str">
        <f>IF(Table1[[#This Row],[LIBRARY ID]]="","",CONCATENATE('Sample information'!B$16,"-",Table1[[#This Row],[LIBRARY ID]]))</f>
        <v>TC2486-TC2486-1199</v>
      </c>
      <c r="C209" s="228" t="s">
        <v>141</v>
      </c>
      <c r="D209" s="228" t="s">
        <v>1945</v>
      </c>
      <c r="E209" s="99" t="s">
        <v>27</v>
      </c>
      <c r="F209" s="113" t="s">
        <v>1711</v>
      </c>
      <c r="G209" s="113">
        <v>14.80654</v>
      </c>
      <c r="H209" s="113">
        <v>50</v>
      </c>
      <c r="I209" s="98"/>
      <c r="J209" s="228"/>
      <c r="K209" s="230" t="s">
        <v>2643</v>
      </c>
      <c r="L209" s="112" t="str">
        <f>IF((I209=Index!C$2),VLOOKUP(J209,Index!B$3:S$228,2),IF((I209=Index!D$2),VLOOKUP(J209,Index!B$3:S$228,3),IF((I209=Index!E$2),VLOOKUP(J209,Index!B$3:S$228,4),IF((I209=Index!F$2),VLOOKUP(J209,Index!B$3:S$228,5),IF((I209=Index!G$2),VLOOKUP(J209,Index!B$3:S$228,6),IF((I209=Index!H$2),VLOOKUP(J209,Index!B$3:S$228,7),IF((I209=Index!I$2),VLOOKUP(J209,Index!B$3:S$228,8),IF((I209=Index!J$2),VLOOKUP(J209,Index!B$3:S$228,9),IF((I209=Index!K$2),VLOOKUP(J209,Index!B$3:S$228,10),IF((I209=Index!L$2),VLOOKUP(J209,Index!B$3:S$228,11),IF((I209=Index!M$2),VLOOKUP(J209,Index!B$3:S$228,12),IF((I209=Index!N$2),VLOOKUP(J209,Index!B$3:S$228,13),IF((I209=Index!O$2),VLOOKUP(J209,Index!B$3:S$228,14),IF((I209=Index!P$2),VLOOKUP(J209,Index!B$3:S$228,15),IF((I209=Index!Q$2),VLOOKUP(J209,Index!B$3:S$228,16),IF((I209=Index!R$2),VLOOKUP(J209,Index!B$3:S$228,17),IF((I209=Index!S$2),VLOOKUP(J209,Index!B$3:S$228,18),IF((I209=""),CONCATENATE("Custom (",K209,")"),IF((I209="No index"),CONCATENATE("Custom (",Index!T201,")"),"")))))))))))))))))))</f>
        <v>Custom (TAAGGCGA-TCGACTAG)</v>
      </c>
      <c r="M209" s="32" t="s">
        <v>5</v>
      </c>
      <c r="N209" s="10" t="s">
        <v>33</v>
      </c>
      <c r="O209" s="136">
        <f>IF(Table1[[#This Row],[VOLUME]]="","",Table1[[#This Row],[VOLUME]])</f>
        <v>50</v>
      </c>
      <c r="P209" s="110" t="str">
        <f>IF(Table1[[#This Row],[SNP&amp;SEQ SAMPLE ID]]="","",CONCATENATE('Sample information'!$B$16,"_PL1_org_",Table1[[#This Row],[DATE SAMPLE DELIVERY]]))</f>
        <v>TC2486_PL1_org_</v>
      </c>
      <c r="Q209" s="32" t="str">
        <f>IF(Table1[[#This Row],[SNP&amp;SEQ SAMPLE ID]]="","",IF('Sample information'!$B$21="","",'Sample information'!$B$21))</f>
        <v>danio rerio (zebrafish)</v>
      </c>
      <c r="R209" s="10"/>
      <c r="S209" s="32"/>
      <c r="T209" s="55"/>
      <c r="U209" s="25"/>
      <c r="W209" s="30"/>
      <c r="Y209" s="91"/>
      <c r="Z209" s="32"/>
      <c r="AA209" s="28"/>
      <c r="AB209" s="55"/>
      <c r="AC209" s="28" t="str">
        <f>IF(Table1[[#This Row],[DATE SAMPLE DELIVERY]]="","",(CONCATENATE(20,LEFT(Table1[[#This Row],[DATE SAMPLE DELIVERY]],2),"-",(MID(Table1[[#This Row],[DATE SAMPLE DELIVERY]],3,2)),"-",(RIGHT(Table1[[#This Row],[DATE SAMPLE DELIVERY]],2)))))</f>
        <v/>
      </c>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row>
    <row r="210" spans="1:54" s="4" customFormat="1" x14ac:dyDescent="0.2">
      <c r="A210" s="112" t="str">
        <f>IF(D210="","",CONCATENATE('Sample information'!B$16," #1"," ",Table1[[#This Row],[DATE SAMPLE DELIVERY]]))</f>
        <v xml:space="preserve">TC2486 #1 </v>
      </c>
      <c r="B210" s="112" t="str">
        <f>IF(Table1[[#This Row],[LIBRARY ID]]="","",CONCATENATE('Sample information'!B$16,"-",Table1[[#This Row],[LIBRARY ID]]))</f>
        <v>TC2486-TC2486-1200</v>
      </c>
      <c r="C210" s="228" t="s">
        <v>141</v>
      </c>
      <c r="D210" s="228" t="s">
        <v>1946</v>
      </c>
      <c r="E210" s="99" t="s">
        <v>27</v>
      </c>
      <c r="F210" s="113" t="s">
        <v>1711</v>
      </c>
      <c r="G210" s="113">
        <v>14.80654</v>
      </c>
      <c r="H210" s="113">
        <v>50</v>
      </c>
      <c r="I210" s="98"/>
      <c r="J210" s="228"/>
      <c r="K210" s="230" t="s">
        <v>2644</v>
      </c>
      <c r="L210" s="112" t="str">
        <f>IF((I210=Index!C$2),VLOOKUP(J210,Index!B$3:S$228,2),IF((I210=Index!D$2),VLOOKUP(J210,Index!B$3:S$228,3),IF((I210=Index!E$2),VLOOKUP(J210,Index!B$3:S$228,4),IF((I210=Index!F$2),VLOOKUP(J210,Index!B$3:S$228,5),IF((I210=Index!G$2),VLOOKUP(J210,Index!B$3:S$228,6),IF((I210=Index!H$2),VLOOKUP(J210,Index!B$3:S$228,7),IF((I210=Index!I$2),VLOOKUP(J210,Index!B$3:S$228,8),IF((I210=Index!J$2),VLOOKUP(J210,Index!B$3:S$228,9),IF((I210=Index!K$2),VLOOKUP(J210,Index!B$3:S$228,10),IF((I210=Index!L$2),VLOOKUP(J210,Index!B$3:S$228,11),IF((I210=Index!M$2),VLOOKUP(J210,Index!B$3:S$228,12),IF((I210=Index!N$2),VLOOKUP(J210,Index!B$3:S$228,13),IF((I210=Index!O$2),VLOOKUP(J210,Index!B$3:S$228,14),IF((I210=Index!P$2),VLOOKUP(J210,Index!B$3:S$228,15),IF((I210=Index!Q$2),VLOOKUP(J210,Index!B$3:S$228,16),IF((I210=Index!R$2),VLOOKUP(J210,Index!B$3:S$228,17),IF((I210=Index!S$2),VLOOKUP(J210,Index!B$3:S$228,18),IF((I210=""),CONCATENATE("Custom (",K210,")"),IF((I210="No index"),CONCATENATE("Custom (",Index!T202,")"),"")))))))))))))))))))</f>
        <v>Custom (TAAGGCGA-TTCTAGCT)</v>
      </c>
      <c r="M210" s="32" t="s">
        <v>5</v>
      </c>
      <c r="N210" s="10" t="s">
        <v>34</v>
      </c>
      <c r="O210" s="136">
        <f>IF(Table1[[#This Row],[VOLUME]]="","",Table1[[#This Row],[VOLUME]])</f>
        <v>50</v>
      </c>
      <c r="P210" s="110" t="str">
        <f>IF(Table1[[#This Row],[SNP&amp;SEQ SAMPLE ID]]="","",CONCATENATE('Sample information'!$B$16,"_PL1_org_",Table1[[#This Row],[DATE SAMPLE DELIVERY]]))</f>
        <v>TC2486_PL1_org_</v>
      </c>
      <c r="Q210" s="32" t="str">
        <f>IF(Table1[[#This Row],[SNP&amp;SEQ SAMPLE ID]]="","",IF('Sample information'!$B$21="","",'Sample information'!$B$21))</f>
        <v>danio rerio (zebrafish)</v>
      </c>
      <c r="R210" s="10"/>
      <c r="S210" s="32"/>
      <c r="T210" s="55"/>
      <c r="U210" s="25"/>
      <c r="W210" s="30"/>
      <c r="Y210" s="91"/>
      <c r="Z210" s="32"/>
      <c r="AA210" s="28"/>
      <c r="AB210" s="55"/>
      <c r="AC210" s="28" t="str">
        <f>IF(Table1[[#This Row],[DATE SAMPLE DELIVERY]]="","",(CONCATENATE(20,LEFT(Table1[[#This Row],[DATE SAMPLE DELIVERY]],2),"-",(MID(Table1[[#This Row],[DATE SAMPLE DELIVERY]],3,2)),"-",(RIGHT(Table1[[#This Row],[DATE SAMPLE DELIVERY]],2)))))</f>
        <v/>
      </c>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row>
    <row r="211" spans="1:54" s="4" customFormat="1" x14ac:dyDescent="0.2">
      <c r="A211" s="112" t="str">
        <f>IF(D211="","",CONCATENATE('Sample information'!B$16," #1"," ",Table1[[#This Row],[DATE SAMPLE DELIVERY]]))</f>
        <v xml:space="preserve">TC2486 #1 </v>
      </c>
      <c r="B211" s="112" t="str">
        <f>IF(Table1[[#This Row],[LIBRARY ID]]="","",CONCATENATE('Sample information'!B$16,"-",Table1[[#This Row],[LIBRARY ID]]))</f>
        <v>TC2486-TC2486-1201</v>
      </c>
      <c r="C211" s="228" t="s">
        <v>141</v>
      </c>
      <c r="D211" s="228" t="s">
        <v>1947</v>
      </c>
      <c r="E211" s="99" t="s">
        <v>27</v>
      </c>
      <c r="F211" s="113" t="s">
        <v>1711</v>
      </c>
      <c r="G211" s="113">
        <v>14.80654</v>
      </c>
      <c r="H211" s="113">
        <v>50</v>
      </c>
      <c r="I211" s="98"/>
      <c r="J211" s="228"/>
      <c r="K211" s="230" t="s">
        <v>2645</v>
      </c>
      <c r="L211" s="112" t="str">
        <f>IF((I211=Index!C$2),VLOOKUP(J211,Index!B$3:S$228,2),IF((I211=Index!D$2),VLOOKUP(J211,Index!B$3:S$228,3),IF((I211=Index!E$2),VLOOKUP(J211,Index!B$3:S$228,4),IF((I211=Index!F$2),VLOOKUP(J211,Index!B$3:S$228,5),IF((I211=Index!G$2),VLOOKUP(J211,Index!B$3:S$228,6),IF((I211=Index!H$2),VLOOKUP(J211,Index!B$3:S$228,7),IF((I211=Index!I$2),VLOOKUP(J211,Index!B$3:S$228,8),IF((I211=Index!J$2),VLOOKUP(J211,Index!B$3:S$228,9),IF((I211=Index!K$2),VLOOKUP(J211,Index!B$3:S$228,10),IF((I211=Index!L$2),VLOOKUP(J211,Index!B$3:S$228,11),IF((I211=Index!M$2),VLOOKUP(J211,Index!B$3:S$228,12),IF((I211=Index!N$2),VLOOKUP(J211,Index!B$3:S$228,13),IF((I211=Index!O$2),VLOOKUP(J211,Index!B$3:S$228,14),IF((I211=Index!P$2),VLOOKUP(J211,Index!B$3:S$228,15),IF((I211=Index!Q$2),VLOOKUP(J211,Index!B$3:S$228,16),IF((I211=Index!R$2),VLOOKUP(J211,Index!B$3:S$228,17),IF((I211=Index!S$2),VLOOKUP(J211,Index!B$3:S$228,18),IF((I211=""),CONCATENATE("Custom (",K211,")"),IF((I211="No index"),CONCATENATE("Custom (",Index!T203,")"),"")))))))))))))))))))</f>
        <v>Custom (TAAGGCGA-CCTAGAGT)</v>
      </c>
      <c r="M211" s="32" t="s">
        <v>5</v>
      </c>
      <c r="N211" s="10" t="s">
        <v>35</v>
      </c>
      <c r="O211" s="136">
        <f>IF(Table1[[#This Row],[VOLUME]]="","",Table1[[#This Row],[VOLUME]])</f>
        <v>50</v>
      </c>
      <c r="P211" s="110" t="str">
        <f>IF(Table1[[#This Row],[SNP&amp;SEQ SAMPLE ID]]="","",CONCATENATE('Sample information'!$B$16,"_PL1_org_",Table1[[#This Row],[DATE SAMPLE DELIVERY]]))</f>
        <v>TC2486_PL1_org_</v>
      </c>
      <c r="Q211" s="32" t="str">
        <f>IF(Table1[[#This Row],[SNP&amp;SEQ SAMPLE ID]]="","",IF('Sample information'!$B$21="","",'Sample information'!$B$21))</f>
        <v>danio rerio (zebrafish)</v>
      </c>
      <c r="R211" s="10"/>
      <c r="S211" s="32"/>
      <c r="T211" s="55"/>
      <c r="U211" s="25"/>
      <c r="W211" s="30"/>
      <c r="Y211" s="91"/>
      <c r="Z211" s="32"/>
      <c r="AA211" s="28"/>
      <c r="AB211" s="55"/>
      <c r="AC211" s="28" t="str">
        <f>IF(Table1[[#This Row],[DATE SAMPLE DELIVERY]]="","",(CONCATENATE(20,LEFT(Table1[[#This Row],[DATE SAMPLE DELIVERY]],2),"-",(MID(Table1[[#This Row],[DATE SAMPLE DELIVERY]],3,2)),"-",(RIGHT(Table1[[#This Row],[DATE SAMPLE DELIVERY]],2)))))</f>
        <v/>
      </c>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row>
    <row r="212" spans="1:54" s="4" customFormat="1" x14ac:dyDescent="0.2">
      <c r="A212" s="112" t="str">
        <f>IF(D212="","",CONCATENATE('Sample information'!B$16," #1"," ",Table1[[#This Row],[DATE SAMPLE DELIVERY]]))</f>
        <v xml:space="preserve">TC2486 #1 </v>
      </c>
      <c r="B212" s="112" t="str">
        <f>IF(Table1[[#This Row],[LIBRARY ID]]="","",CONCATENATE('Sample information'!B$16,"-",Table1[[#This Row],[LIBRARY ID]]))</f>
        <v>TC2486-TC2486-1202</v>
      </c>
      <c r="C212" s="228" t="s">
        <v>141</v>
      </c>
      <c r="D212" s="228" t="s">
        <v>1948</v>
      </c>
      <c r="E212" s="99" t="s">
        <v>27</v>
      </c>
      <c r="F212" s="113" t="s">
        <v>1711</v>
      </c>
      <c r="G212" s="113">
        <v>14.80654</v>
      </c>
      <c r="H212" s="113">
        <v>50</v>
      </c>
      <c r="I212" s="98"/>
      <c r="J212" s="228"/>
      <c r="K212" s="230" t="s">
        <v>2646</v>
      </c>
      <c r="L212" s="112" t="str">
        <f>IF((I212=Index!C$2),VLOOKUP(J212,Index!B$3:S$228,2),IF((I212=Index!D$2),VLOOKUP(J212,Index!B$3:S$228,3),IF((I212=Index!E$2),VLOOKUP(J212,Index!B$3:S$228,4),IF((I212=Index!F$2),VLOOKUP(J212,Index!B$3:S$228,5),IF((I212=Index!G$2),VLOOKUP(J212,Index!B$3:S$228,6),IF((I212=Index!H$2),VLOOKUP(J212,Index!B$3:S$228,7),IF((I212=Index!I$2),VLOOKUP(J212,Index!B$3:S$228,8),IF((I212=Index!J$2),VLOOKUP(J212,Index!B$3:S$228,9),IF((I212=Index!K$2),VLOOKUP(J212,Index!B$3:S$228,10),IF((I212=Index!L$2),VLOOKUP(J212,Index!B$3:S$228,11),IF((I212=Index!M$2),VLOOKUP(J212,Index!B$3:S$228,12),IF((I212=Index!N$2),VLOOKUP(J212,Index!B$3:S$228,13),IF((I212=Index!O$2),VLOOKUP(J212,Index!B$3:S$228,14),IF((I212=Index!P$2),VLOOKUP(J212,Index!B$3:S$228,15),IF((I212=Index!Q$2),VLOOKUP(J212,Index!B$3:S$228,16),IF((I212=Index!R$2),VLOOKUP(J212,Index!B$3:S$228,17),IF((I212=Index!S$2),VLOOKUP(J212,Index!B$3:S$228,18),IF((I212=""),CONCATENATE("Custom (",K212,")"),IF((I212="No index"),CONCATENATE("Custom (",Index!T204,")"),"")))))))))))))))))))</f>
        <v>Custom (TAAGGCGA-CTATTAAG)</v>
      </c>
      <c r="M212" s="32" t="s">
        <v>5</v>
      </c>
      <c r="N212" s="10" t="s">
        <v>36</v>
      </c>
      <c r="O212" s="136">
        <f>IF(Table1[[#This Row],[VOLUME]]="","",Table1[[#This Row],[VOLUME]])</f>
        <v>50</v>
      </c>
      <c r="P212" s="110" t="str">
        <f>IF(Table1[[#This Row],[SNP&amp;SEQ SAMPLE ID]]="","",CONCATENATE('Sample information'!$B$16,"_PL1_org_",Table1[[#This Row],[DATE SAMPLE DELIVERY]]))</f>
        <v>TC2486_PL1_org_</v>
      </c>
      <c r="Q212" s="32" t="str">
        <f>IF(Table1[[#This Row],[SNP&amp;SEQ SAMPLE ID]]="","",IF('Sample information'!$B$21="","",'Sample information'!$B$21))</f>
        <v>danio rerio (zebrafish)</v>
      </c>
      <c r="R212" s="10"/>
      <c r="S212" s="32"/>
      <c r="T212" s="55"/>
      <c r="U212" s="25"/>
      <c r="W212" s="30"/>
      <c r="Y212" s="91"/>
      <c r="Z212" s="32"/>
      <c r="AA212" s="28"/>
      <c r="AB212" s="55"/>
      <c r="AC212" s="28" t="str">
        <f>IF(Table1[[#This Row],[DATE SAMPLE DELIVERY]]="","",(CONCATENATE(20,LEFT(Table1[[#This Row],[DATE SAMPLE DELIVERY]],2),"-",(MID(Table1[[#This Row],[DATE SAMPLE DELIVERY]],3,2)),"-",(RIGHT(Table1[[#This Row],[DATE SAMPLE DELIVERY]],2)))))</f>
        <v/>
      </c>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row>
    <row r="213" spans="1:54" s="4" customFormat="1" x14ac:dyDescent="0.2">
      <c r="A213" s="112" t="str">
        <f>IF(D213="","",CONCATENATE('Sample information'!B$16," #1"," ",Table1[[#This Row],[DATE SAMPLE DELIVERY]]))</f>
        <v xml:space="preserve">TC2486 #1 </v>
      </c>
      <c r="B213" s="112" t="str">
        <f>IF(Table1[[#This Row],[LIBRARY ID]]="","",CONCATENATE('Sample information'!B$16,"-",Table1[[#This Row],[LIBRARY ID]]))</f>
        <v>TC2486-TC2486-1203</v>
      </c>
      <c r="C213" s="228" t="s">
        <v>141</v>
      </c>
      <c r="D213" s="228" t="s">
        <v>1949</v>
      </c>
      <c r="E213" s="99" t="s">
        <v>27</v>
      </c>
      <c r="F213" s="113" t="s">
        <v>1711</v>
      </c>
      <c r="G213" s="113">
        <v>14.80654</v>
      </c>
      <c r="H213" s="113">
        <v>50</v>
      </c>
      <c r="I213" s="98"/>
      <c r="J213" s="228"/>
      <c r="K213" s="230" t="s">
        <v>2647</v>
      </c>
      <c r="L213" s="112" t="str">
        <f>IF((I213=Index!C$2),VLOOKUP(J213,Index!B$3:S$228,2),IF((I213=Index!D$2),VLOOKUP(J213,Index!B$3:S$228,3),IF((I213=Index!E$2),VLOOKUP(J213,Index!B$3:S$228,4),IF((I213=Index!F$2),VLOOKUP(J213,Index!B$3:S$228,5),IF((I213=Index!G$2),VLOOKUP(J213,Index!B$3:S$228,6),IF((I213=Index!H$2),VLOOKUP(J213,Index!B$3:S$228,7),IF((I213=Index!I$2),VLOOKUP(J213,Index!B$3:S$228,8),IF((I213=Index!J$2),VLOOKUP(J213,Index!B$3:S$228,9),IF((I213=Index!K$2),VLOOKUP(J213,Index!B$3:S$228,10),IF((I213=Index!L$2),VLOOKUP(J213,Index!B$3:S$228,11),IF((I213=Index!M$2),VLOOKUP(J213,Index!B$3:S$228,12),IF((I213=Index!N$2),VLOOKUP(J213,Index!B$3:S$228,13),IF((I213=Index!O$2),VLOOKUP(J213,Index!B$3:S$228,14),IF((I213=Index!P$2),VLOOKUP(J213,Index!B$3:S$228,15),IF((I213=Index!Q$2),VLOOKUP(J213,Index!B$3:S$228,16),IF((I213=Index!R$2),VLOOKUP(J213,Index!B$3:S$228,17),IF((I213=Index!S$2),VLOOKUP(J213,Index!B$3:S$228,18),IF((I213=""),CONCATENATE("Custom (",K213,")"),IF((I213="No index"),CONCATENATE("Custom (",Index!T205,")"),"")))))))))))))))))))</f>
        <v>Custom (TAAGGCGA-AAGGCTAT)</v>
      </c>
      <c r="M213" s="32" t="s">
        <v>5</v>
      </c>
      <c r="N213" s="10" t="s">
        <v>37</v>
      </c>
      <c r="O213" s="136">
        <f>IF(Table1[[#This Row],[VOLUME]]="","",Table1[[#This Row],[VOLUME]])</f>
        <v>50</v>
      </c>
      <c r="P213" s="110" t="str">
        <f>IF(Table1[[#This Row],[SNP&amp;SEQ SAMPLE ID]]="","",CONCATENATE('Sample information'!$B$16,"_PL1_org_",Table1[[#This Row],[DATE SAMPLE DELIVERY]]))</f>
        <v>TC2486_PL1_org_</v>
      </c>
      <c r="Q213" s="32" t="str">
        <f>IF(Table1[[#This Row],[SNP&amp;SEQ SAMPLE ID]]="","",IF('Sample information'!$B$21="","",'Sample information'!$B$21))</f>
        <v>danio rerio (zebrafish)</v>
      </c>
      <c r="R213" s="10"/>
      <c r="S213" s="32"/>
      <c r="T213" s="55"/>
      <c r="U213" s="25"/>
      <c r="W213" s="30"/>
      <c r="Y213" s="91"/>
      <c r="Z213" s="32"/>
      <c r="AA213" s="28"/>
      <c r="AB213" s="55"/>
      <c r="AC213" s="28" t="str">
        <f>IF(Table1[[#This Row],[DATE SAMPLE DELIVERY]]="","",(CONCATENATE(20,LEFT(Table1[[#This Row],[DATE SAMPLE DELIVERY]],2),"-",(MID(Table1[[#This Row],[DATE SAMPLE DELIVERY]],3,2)),"-",(RIGHT(Table1[[#This Row],[DATE SAMPLE DELIVERY]],2)))))</f>
        <v/>
      </c>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row>
    <row r="214" spans="1:54" s="4" customFormat="1" x14ac:dyDescent="0.2">
      <c r="A214" s="112" t="str">
        <f>IF(D214="","",CONCATENATE('Sample information'!B$16," #1"," ",Table1[[#This Row],[DATE SAMPLE DELIVERY]]))</f>
        <v xml:space="preserve">TC2486 #1 </v>
      </c>
      <c r="B214" s="112" t="str">
        <f>IF(Table1[[#This Row],[LIBRARY ID]]="","",CONCATENATE('Sample information'!B$16,"-",Table1[[#This Row],[LIBRARY ID]]))</f>
        <v>TC2486-TC2486-1204</v>
      </c>
      <c r="C214" s="228" t="s">
        <v>141</v>
      </c>
      <c r="D214" s="228" t="s">
        <v>1950</v>
      </c>
      <c r="E214" s="99" t="s">
        <v>27</v>
      </c>
      <c r="F214" s="113" t="s">
        <v>1711</v>
      </c>
      <c r="G214" s="113">
        <v>14.80654</v>
      </c>
      <c r="H214" s="113">
        <v>50</v>
      </c>
      <c r="I214" s="98"/>
      <c r="J214" s="228"/>
      <c r="K214" s="230" t="s">
        <v>2648</v>
      </c>
      <c r="L214" s="112" t="str">
        <f>IF((I214=Index!C$2),VLOOKUP(J214,Index!B$3:S$228,2),IF((I214=Index!D$2),VLOOKUP(J214,Index!B$3:S$228,3),IF((I214=Index!E$2),VLOOKUP(J214,Index!B$3:S$228,4),IF((I214=Index!F$2),VLOOKUP(J214,Index!B$3:S$228,5),IF((I214=Index!G$2),VLOOKUP(J214,Index!B$3:S$228,6),IF((I214=Index!H$2),VLOOKUP(J214,Index!B$3:S$228,7),IF((I214=Index!I$2),VLOOKUP(J214,Index!B$3:S$228,8),IF((I214=Index!J$2),VLOOKUP(J214,Index!B$3:S$228,9),IF((I214=Index!K$2),VLOOKUP(J214,Index!B$3:S$228,10),IF((I214=Index!L$2),VLOOKUP(J214,Index!B$3:S$228,11),IF((I214=Index!M$2),VLOOKUP(J214,Index!B$3:S$228,12),IF((I214=Index!N$2),VLOOKUP(J214,Index!B$3:S$228,13),IF((I214=Index!O$2),VLOOKUP(J214,Index!B$3:S$228,14),IF((I214=Index!P$2),VLOOKUP(J214,Index!B$3:S$228,15),IF((I214=Index!Q$2),VLOOKUP(J214,Index!B$3:S$228,16),IF((I214=Index!R$2),VLOOKUP(J214,Index!B$3:S$228,17),IF((I214=Index!S$2),VLOOKUP(J214,Index!B$3:S$228,18),IF((I214=""),CONCATENATE("Custom (",K214,")"),IF((I214="No index"),CONCATENATE("Custom (",Index!T206,")"),"")))))))))))))))))))</f>
        <v>Custom (TAAGGCGA-GAGCCTTA)</v>
      </c>
      <c r="M214" s="32" t="s">
        <v>5</v>
      </c>
      <c r="N214" s="10" t="s">
        <v>38</v>
      </c>
      <c r="O214" s="136">
        <f>IF(Table1[[#This Row],[VOLUME]]="","",Table1[[#This Row],[VOLUME]])</f>
        <v>50</v>
      </c>
      <c r="P214" s="110" t="str">
        <f>IF(Table1[[#This Row],[SNP&amp;SEQ SAMPLE ID]]="","",CONCATENATE('Sample information'!$B$16,"_PL1_org_",Table1[[#This Row],[DATE SAMPLE DELIVERY]]))</f>
        <v>TC2486_PL1_org_</v>
      </c>
      <c r="Q214" s="32" t="str">
        <f>IF(Table1[[#This Row],[SNP&amp;SEQ SAMPLE ID]]="","",IF('Sample information'!$B$21="","",'Sample information'!$B$21))</f>
        <v>danio rerio (zebrafish)</v>
      </c>
      <c r="R214" s="10"/>
      <c r="S214" s="32"/>
      <c r="T214" s="55"/>
      <c r="U214" s="25"/>
      <c r="W214" s="30"/>
      <c r="Y214" s="91"/>
      <c r="Z214" s="32"/>
      <c r="AA214" s="28"/>
      <c r="AB214" s="55"/>
      <c r="AC214" s="28" t="str">
        <f>IF(Table1[[#This Row],[DATE SAMPLE DELIVERY]]="","",(CONCATENATE(20,LEFT(Table1[[#This Row],[DATE SAMPLE DELIVERY]],2),"-",(MID(Table1[[#This Row],[DATE SAMPLE DELIVERY]],3,2)),"-",(RIGHT(Table1[[#This Row],[DATE SAMPLE DELIVERY]],2)))))</f>
        <v/>
      </c>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row>
    <row r="215" spans="1:54" s="4" customFormat="1" x14ac:dyDescent="0.2">
      <c r="A215" s="112" t="str">
        <f>IF(D215="","",CONCATENATE('Sample information'!B$16," #1"," ",Table1[[#This Row],[DATE SAMPLE DELIVERY]]))</f>
        <v xml:space="preserve">TC2486 #1 </v>
      </c>
      <c r="B215" s="112" t="str">
        <f>IF(Table1[[#This Row],[LIBRARY ID]]="","",CONCATENATE('Sample information'!B$16,"-",Table1[[#This Row],[LIBRARY ID]]))</f>
        <v>TC2486-TC2486-1205</v>
      </c>
      <c r="C215" s="228" t="s">
        <v>141</v>
      </c>
      <c r="D215" s="228" t="s">
        <v>1951</v>
      </c>
      <c r="E215" s="99" t="s">
        <v>27</v>
      </c>
      <c r="F215" s="113" t="s">
        <v>1711</v>
      </c>
      <c r="G215" s="113">
        <v>14.80654</v>
      </c>
      <c r="H215" s="113">
        <v>50</v>
      </c>
      <c r="I215" s="98"/>
      <c r="J215" s="228"/>
      <c r="K215" s="230" t="s">
        <v>2649</v>
      </c>
      <c r="L215" s="112" t="str">
        <f>IF((I215=Index!C$2),VLOOKUP(J215,Index!B$3:S$228,2),IF((I215=Index!D$2),VLOOKUP(J215,Index!B$3:S$228,3),IF((I215=Index!E$2),VLOOKUP(J215,Index!B$3:S$228,4),IF((I215=Index!F$2),VLOOKUP(J215,Index!B$3:S$228,5),IF((I215=Index!G$2),VLOOKUP(J215,Index!B$3:S$228,6),IF((I215=Index!H$2),VLOOKUP(J215,Index!B$3:S$228,7),IF((I215=Index!I$2),VLOOKUP(J215,Index!B$3:S$228,8),IF((I215=Index!J$2),VLOOKUP(J215,Index!B$3:S$228,9),IF((I215=Index!K$2),VLOOKUP(J215,Index!B$3:S$228,10),IF((I215=Index!L$2),VLOOKUP(J215,Index!B$3:S$228,11),IF((I215=Index!M$2),VLOOKUP(J215,Index!B$3:S$228,12),IF((I215=Index!N$2),VLOOKUP(J215,Index!B$3:S$228,13),IF((I215=Index!O$2),VLOOKUP(J215,Index!B$3:S$228,14),IF((I215=Index!P$2),VLOOKUP(J215,Index!B$3:S$228,15),IF((I215=Index!Q$2),VLOOKUP(J215,Index!B$3:S$228,16),IF((I215=Index!R$2),VLOOKUP(J215,Index!B$3:S$228,17),IF((I215=Index!S$2),VLOOKUP(J215,Index!B$3:S$228,18),IF((I215=""),CONCATENATE("Custom (",K215,")"),IF((I215="No index"),CONCATENATE("Custom (",Index!T207,")"),"")))))))))))))))))))</f>
        <v>Custom (TAAGGCGA-TTATGCGA)</v>
      </c>
      <c r="M215" s="32" t="s">
        <v>5</v>
      </c>
      <c r="N215" s="10" t="s">
        <v>39</v>
      </c>
      <c r="O215" s="136">
        <f>IF(Table1[[#This Row],[VOLUME]]="","",Table1[[#This Row],[VOLUME]])</f>
        <v>50</v>
      </c>
      <c r="P215" s="110" t="str">
        <f>IF(Table1[[#This Row],[SNP&amp;SEQ SAMPLE ID]]="","",CONCATENATE('Sample information'!$B$16,"_PL1_org_",Table1[[#This Row],[DATE SAMPLE DELIVERY]]))</f>
        <v>TC2486_PL1_org_</v>
      </c>
      <c r="Q215" s="32" t="str">
        <f>IF(Table1[[#This Row],[SNP&amp;SEQ SAMPLE ID]]="","",IF('Sample information'!$B$21="","",'Sample information'!$B$21))</f>
        <v>danio rerio (zebrafish)</v>
      </c>
      <c r="R215" s="10"/>
      <c r="S215" s="32"/>
      <c r="T215" s="55"/>
      <c r="U215" s="25"/>
      <c r="W215" s="30"/>
      <c r="Y215" s="91"/>
      <c r="Z215" s="32"/>
      <c r="AA215" s="28"/>
      <c r="AB215" s="55"/>
      <c r="AC215" s="28" t="str">
        <f>IF(Table1[[#This Row],[DATE SAMPLE DELIVERY]]="","",(CONCATENATE(20,LEFT(Table1[[#This Row],[DATE SAMPLE DELIVERY]],2),"-",(MID(Table1[[#This Row],[DATE SAMPLE DELIVERY]],3,2)),"-",(RIGHT(Table1[[#This Row],[DATE SAMPLE DELIVERY]],2)))))</f>
        <v/>
      </c>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row>
    <row r="216" spans="1:54" s="4" customFormat="1" x14ac:dyDescent="0.2">
      <c r="A216" s="112" t="str">
        <f>IF(D216="","",CONCATENATE('Sample information'!B$16," #1"," ",Table1[[#This Row],[DATE SAMPLE DELIVERY]]))</f>
        <v xml:space="preserve">TC2486 #1 </v>
      </c>
      <c r="B216" s="112" t="str">
        <f>IF(Table1[[#This Row],[LIBRARY ID]]="","",CONCATENATE('Sample information'!B$16,"-",Table1[[#This Row],[LIBRARY ID]]))</f>
        <v>TC2486-TC2486-1206</v>
      </c>
      <c r="C216" s="228" t="s">
        <v>141</v>
      </c>
      <c r="D216" s="228" t="s">
        <v>1952</v>
      </c>
      <c r="E216" s="99" t="s">
        <v>27</v>
      </c>
      <c r="F216" s="113" t="s">
        <v>1711</v>
      </c>
      <c r="G216" s="113">
        <v>14.80654</v>
      </c>
      <c r="H216" s="113">
        <v>50</v>
      </c>
      <c r="I216" s="98"/>
      <c r="J216" s="228"/>
      <c r="K216" s="230" t="s">
        <v>2650</v>
      </c>
      <c r="L216" s="112" t="str">
        <f>IF((I216=Index!C$2),VLOOKUP(J216,Index!B$3:S$228,2),IF((I216=Index!D$2),VLOOKUP(J216,Index!B$3:S$228,3),IF((I216=Index!E$2),VLOOKUP(J216,Index!B$3:S$228,4),IF((I216=Index!F$2),VLOOKUP(J216,Index!B$3:S$228,5),IF((I216=Index!G$2),VLOOKUP(J216,Index!B$3:S$228,6),IF((I216=Index!H$2),VLOOKUP(J216,Index!B$3:S$228,7),IF((I216=Index!I$2),VLOOKUP(J216,Index!B$3:S$228,8),IF((I216=Index!J$2),VLOOKUP(J216,Index!B$3:S$228,9),IF((I216=Index!K$2),VLOOKUP(J216,Index!B$3:S$228,10),IF((I216=Index!L$2),VLOOKUP(J216,Index!B$3:S$228,11),IF((I216=Index!M$2),VLOOKUP(J216,Index!B$3:S$228,12),IF((I216=Index!N$2),VLOOKUP(J216,Index!B$3:S$228,13),IF((I216=Index!O$2),VLOOKUP(J216,Index!B$3:S$228,14),IF((I216=Index!P$2),VLOOKUP(J216,Index!B$3:S$228,15),IF((I216=Index!Q$2),VLOOKUP(J216,Index!B$3:S$228,16),IF((I216=Index!R$2),VLOOKUP(J216,Index!B$3:S$228,17),IF((I216=Index!S$2),VLOOKUP(J216,Index!B$3:S$228,18),IF((I216=""),CONCATENATE("Custom (",K216,")"),IF((I216="No index"),CONCATENATE("Custom (",Index!T208,")"),"")))))))))))))))))))</f>
        <v>Custom (CGTACTAG-CGTCTAAT)</v>
      </c>
      <c r="M216" s="32" t="s">
        <v>5</v>
      </c>
      <c r="N216" s="10" t="s">
        <v>40</v>
      </c>
      <c r="O216" s="136">
        <f>IF(Table1[[#This Row],[VOLUME]]="","",Table1[[#This Row],[VOLUME]])</f>
        <v>50</v>
      </c>
      <c r="P216" s="110" t="str">
        <f>IF(Table1[[#This Row],[SNP&amp;SEQ SAMPLE ID]]="","",CONCATENATE('Sample information'!$B$16,"_PL1_org_",Table1[[#This Row],[DATE SAMPLE DELIVERY]]))</f>
        <v>TC2486_PL1_org_</v>
      </c>
      <c r="Q216" s="32" t="str">
        <f>IF(Table1[[#This Row],[SNP&amp;SEQ SAMPLE ID]]="","",IF('Sample information'!$B$21="","",'Sample information'!$B$21))</f>
        <v>danio rerio (zebrafish)</v>
      </c>
      <c r="R216" s="10"/>
      <c r="S216" s="32"/>
      <c r="T216" s="55"/>
      <c r="U216" s="25"/>
      <c r="W216" s="30"/>
      <c r="Y216" s="91"/>
      <c r="Z216" s="32"/>
      <c r="AA216" s="28"/>
      <c r="AB216" s="55"/>
      <c r="AC216" s="28" t="str">
        <f>IF(Table1[[#This Row],[DATE SAMPLE DELIVERY]]="","",(CONCATENATE(20,LEFT(Table1[[#This Row],[DATE SAMPLE DELIVERY]],2),"-",(MID(Table1[[#This Row],[DATE SAMPLE DELIVERY]],3,2)),"-",(RIGHT(Table1[[#This Row],[DATE SAMPLE DELIVERY]],2)))))</f>
        <v/>
      </c>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row>
    <row r="217" spans="1:54" s="4" customFormat="1" x14ac:dyDescent="0.2">
      <c r="A217" s="112" t="str">
        <f>IF(D217="","",CONCATENATE('Sample information'!B$16," #1"," ",Table1[[#This Row],[DATE SAMPLE DELIVERY]]))</f>
        <v xml:space="preserve">TC2486 #1 </v>
      </c>
      <c r="B217" s="112" t="str">
        <f>IF(Table1[[#This Row],[LIBRARY ID]]="","",CONCATENATE('Sample information'!B$16,"-",Table1[[#This Row],[LIBRARY ID]]))</f>
        <v>TC2486-TC2486-1207</v>
      </c>
      <c r="C217" s="228" t="s">
        <v>141</v>
      </c>
      <c r="D217" s="228" t="s">
        <v>1953</v>
      </c>
      <c r="E217" s="99" t="s">
        <v>27</v>
      </c>
      <c r="F217" s="113" t="s">
        <v>1711</v>
      </c>
      <c r="G217" s="113">
        <v>14.80654</v>
      </c>
      <c r="H217" s="113">
        <v>50</v>
      </c>
      <c r="I217" s="98"/>
      <c r="J217" s="228"/>
      <c r="K217" s="230" t="s">
        <v>2651</v>
      </c>
      <c r="L217" s="112" t="str">
        <f>IF((I217=Index!C$2),VLOOKUP(J217,Index!B$3:S$228,2),IF((I217=Index!D$2),VLOOKUP(J217,Index!B$3:S$228,3),IF((I217=Index!E$2),VLOOKUP(J217,Index!B$3:S$228,4),IF((I217=Index!F$2),VLOOKUP(J217,Index!B$3:S$228,5),IF((I217=Index!G$2),VLOOKUP(J217,Index!B$3:S$228,6),IF((I217=Index!H$2),VLOOKUP(J217,Index!B$3:S$228,7),IF((I217=Index!I$2),VLOOKUP(J217,Index!B$3:S$228,8),IF((I217=Index!J$2),VLOOKUP(J217,Index!B$3:S$228,9),IF((I217=Index!K$2),VLOOKUP(J217,Index!B$3:S$228,10),IF((I217=Index!L$2),VLOOKUP(J217,Index!B$3:S$228,11),IF((I217=Index!M$2),VLOOKUP(J217,Index!B$3:S$228,12),IF((I217=Index!N$2),VLOOKUP(J217,Index!B$3:S$228,13),IF((I217=Index!O$2),VLOOKUP(J217,Index!B$3:S$228,14),IF((I217=Index!P$2),VLOOKUP(J217,Index!B$3:S$228,15),IF((I217=Index!Q$2),VLOOKUP(J217,Index!B$3:S$228,16),IF((I217=Index!R$2),VLOOKUP(J217,Index!B$3:S$228,17),IF((I217=Index!S$2),VLOOKUP(J217,Index!B$3:S$228,18),IF((I217=""),CONCATENATE("Custom (",K217,")"),IF((I217="No index"),CONCATENATE("Custom (",Index!T209,")"),"")))))))))))))))))))</f>
        <v>Custom (CGTACTAG-TCTCTCCG)</v>
      </c>
      <c r="M217" s="32" t="s">
        <v>5</v>
      </c>
      <c r="N217" s="10" t="s">
        <v>41</v>
      </c>
      <c r="O217" s="136">
        <f>IF(Table1[[#This Row],[VOLUME]]="","",Table1[[#This Row],[VOLUME]])</f>
        <v>50</v>
      </c>
      <c r="P217" s="110" t="str">
        <f>IF(Table1[[#This Row],[SNP&amp;SEQ SAMPLE ID]]="","",CONCATENATE('Sample information'!$B$16,"_PL1_org_",Table1[[#This Row],[DATE SAMPLE DELIVERY]]))</f>
        <v>TC2486_PL1_org_</v>
      </c>
      <c r="Q217" s="32" t="str">
        <f>IF(Table1[[#This Row],[SNP&amp;SEQ SAMPLE ID]]="","",IF('Sample information'!$B$21="","",'Sample information'!$B$21))</f>
        <v>danio rerio (zebrafish)</v>
      </c>
      <c r="R217" s="10"/>
      <c r="S217" s="32"/>
      <c r="T217" s="55"/>
      <c r="U217" s="25"/>
      <c r="W217" s="30"/>
      <c r="Y217" s="91"/>
      <c r="Z217" s="32"/>
      <c r="AA217" s="28"/>
      <c r="AB217" s="55"/>
      <c r="AC217" s="28" t="str">
        <f>IF(Table1[[#This Row],[DATE SAMPLE DELIVERY]]="","",(CONCATENATE(20,LEFT(Table1[[#This Row],[DATE SAMPLE DELIVERY]],2),"-",(MID(Table1[[#This Row],[DATE SAMPLE DELIVERY]],3,2)),"-",(RIGHT(Table1[[#This Row],[DATE SAMPLE DELIVERY]],2)))))</f>
        <v/>
      </c>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row>
    <row r="218" spans="1:54" s="4" customFormat="1" x14ac:dyDescent="0.2">
      <c r="A218" s="112" t="str">
        <f>IF(D218="","",CONCATENATE('Sample information'!B$16," #1"," ",Table1[[#This Row],[DATE SAMPLE DELIVERY]]))</f>
        <v xml:space="preserve">TC2486 #1 </v>
      </c>
      <c r="B218" s="112" t="str">
        <f>IF(Table1[[#This Row],[LIBRARY ID]]="","",CONCATENATE('Sample information'!B$16,"-",Table1[[#This Row],[LIBRARY ID]]))</f>
        <v>TC2486-TC2486-1208</v>
      </c>
      <c r="C218" s="228" t="s">
        <v>141</v>
      </c>
      <c r="D218" s="228" t="s">
        <v>1954</v>
      </c>
      <c r="E218" s="99" t="s">
        <v>27</v>
      </c>
      <c r="F218" s="113" t="s">
        <v>1711</v>
      </c>
      <c r="G218" s="113">
        <v>14.80654</v>
      </c>
      <c r="H218" s="113">
        <v>50</v>
      </c>
      <c r="I218" s="98"/>
      <c r="J218" s="228"/>
      <c r="K218" s="230" t="s">
        <v>2652</v>
      </c>
      <c r="L218" s="112" t="str">
        <f>IF((I218=Index!C$2),VLOOKUP(J218,Index!B$3:S$228,2),IF((I218=Index!D$2),VLOOKUP(J218,Index!B$3:S$228,3),IF((I218=Index!E$2),VLOOKUP(J218,Index!B$3:S$228,4),IF((I218=Index!F$2),VLOOKUP(J218,Index!B$3:S$228,5),IF((I218=Index!G$2),VLOOKUP(J218,Index!B$3:S$228,6),IF((I218=Index!H$2),VLOOKUP(J218,Index!B$3:S$228,7),IF((I218=Index!I$2),VLOOKUP(J218,Index!B$3:S$228,8),IF((I218=Index!J$2),VLOOKUP(J218,Index!B$3:S$228,9),IF((I218=Index!K$2),VLOOKUP(J218,Index!B$3:S$228,10),IF((I218=Index!L$2),VLOOKUP(J218,Index!B$3:S$228,11),IF((I218=Index!M$2),VLOOKUP(J218,Index!B$3:S$228,12),IF((I218=Index!N$2),VLOOKUP(J218,Index!B$3:S$228,13),IF((I218=Index!O$2),VLOOKUP(J218,Index!B$3:S$228,14),IF((I218=Index!P$2),VLOOKUP(J218,Index!B$3:S$228,15),IF((I218=Index!Q$2),VLOOKUP(J218,Index!B$3:S$228,16),IF((I218=Index!R$2),VLOOKUP(J218,Index!B$3:S$228,17),IF((I218=Index!S$2),VLOOKUP(J218,Index!B$3:S$228,18),IF((I218=""),CONCATENATE("Custom (",K218,")"),IF((I218="No index"),CONCATENATE("Custom (",Index!T210,")"),"")))))))))))))))))))</f>
        <v>Custom (CGTACTAG-TCGACTAG)</v>
      </c>
      <c r="M218" s="32" t="s">
        <v>5</v>
      </c>
      <c r="N218" s="10" t="s">
        <v>42</v>
      </c>
      <c r="O218" s="136">
        <f>IF(Table1[[#This Row],[VOLUME]]="","",Table1[[#This Row],[VOLUME]])</f>
        <v>50</v>
      </c>
      <c r="P218" s="110" t="str">
        <f>IF(Table1[[#This Row],[SNP&amp;SEQ SAMPLE ID]]="","",CONCATENATE('Sample information'!$B$16,"_PL1_org_",Table1[[#This Row],[DATE SAMPLE DELIVERY]]))</f>
        <v>TC2486_PL1_org_</v>
      </c>
      <c r="Q218" s="32" t="str">
        <f>IF(Table1[[#This Row],[SNP&amp;SEQ SAMPLE ID]]="","",IF('Sample information'!$B$21="","",'Sample information'!$B$21))</f>
        <v>danio rerio (zebrafish)</v>
      </c>
      <c r="R218" s="10"/>
      <c r="S218" s="32"/>
      <c r="T218" s="55"/>
      <c r="U218" s="25"/>
      <c r="W218" s="30"/>
      <c r="Y218" s="91"/>
      <c r="Z218" s="32"/>
      <c r="AA218" s="28"/>
      <c r="AB218" s="55"/>
      <c r="AC218" s="28" t="str">
        <f>IF(Table1[[#This Row],[DATE SAMPLE DELIVERY]]="","",(CONCATENATE(20,LEFT(Table1[[#This Row],[DATE SAMPLE DELIVERY]],2),"-",(MID(Table1[[#This Row],[DATE SAMPLE DELIVERY]],3,2)),"-",(RIGHT(Table1[[#This Row],[DATE SAMPLE DELIVERY]],2)))))</f>
        <v/>
      </c>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row>
    <row r="219" spans="1:54" s="4" customFormat="1" x14ac:dyDescent="0.2">
      <c r="A219" s="112" t="str">
        <f>IF(D219="","",CONCATENATE('Sample information'!B$16," #1"," ",Table1[[#This Row],[DATE SAMPLE DELIVERY]]))</f>
        <v xml:space="preserve">TC2486 #1 </v>
      </c>
      <c r="B219" s="112" t="str">
        <f>IF(Table1[[#This Row],[LIBRARY ID]]="","",CONCATENATE('Sample information'!B$16,"-",Table1[[#This Row],[LIBRARY ID]]))</f>
        <v>TC2486-TC2486-1209</v>
      </c>
      <c r="C219" s="228" t="s">
        <v>141</v>
      </c>
      <c r="D219" s="228" t="s">
        <v>1955</v>
      </c>
      <c r="E219" s="99" t="s">
        <v>27</v>
      </c>
      <c r="F219" s="113" t="s">
        <v>1711</v>
      </c>
      <c r="G219" s="113">
        <v>14.80654</v>
      </c>
      <c r="H219" s="113">
        <v>50</v>
      </c>
      <c r="I219" s="98"/>
      <c r="J219" s="228"/>
      <c r="K219" s="230" t="s">
        <v>2653</v>
      </c>
      <c r="L219" s="112" t="str">
        <f>IF((I219=Index!C$2),VLOOKUP(J219,Index!B$3:S$228,2),IF((I219=Index!D$2),VLOOKUP(J219,Index!B$3:S$228,3),IF((I219=Index!E$2),VLOOKUP(J219,Index!B$3:S$228,4),IF((I219=Index!F$2),VLOOKUP(J219,Index!B$3:S$228,5),IF((I219=Index!G$2),VLOOKUP(J219,Index!B$3:S$228,6),IF((I219=Index!H$2),VLOOKUP(J219,Index!B$3:S$228,7),IF((I219=Index!I$2),VLOOKUP(J219,Index!B$3:S$228,8),IF((I219=Index!J$2),VLOOKUP(J219,Index!B$3:S$228,9),IF((I219=Index!K$2),VLOOKUP(J219,Index!B$3:S$228,10),IF((I219=Index!L$2),VLOOKUP(J219,Index!B$3:S$228,11),IF((I219=Index!M$2),VLOOKUP(J219,Index!B$3:S$228,12),IF((I219=Index!N$2),VLOOKUP(J219,Index!B$3:S$228,13),IF((I219=Index!O$2),VLOOKUP(J219,Index!B$3:S$228,14),IF((I219=Index!P$2),VLOOKUP(J219,Index!B$3:S$228,15),IF((I219=Index!Q$2),VLOOKUP(J219,Index!B$3:S$228,16),IF((I219=Index!R$2),VLOOKUP(J219,Index!B$3:S$228,17),IF((I219=Index!S$2),VLOOKUP(J219,Index!B$3:S$228,18),IF((I219=""),CONCATENATE("Custom (",K219,")"),IF((I219="No index"),CONCATENATE("Custom (",Index!T211,")"),"")))))))))))))))))))</f>
        <v>Custom (CGTACTAG-TTCTAGCT)</v>
      </c>
      <c r="M219" s="32" t="s">
        <v>5</v>
      </c>
      <c r="N219" s="10" t="s">
        <v>43</v>
      </c>
      <c r="O219" s="136">
        <f>IF(Table1[[#This Row],[VOLUME]]="","",Table1[[#This Row],[VOLUME]])</f>
        <v>50</v>
      </c>
      <c r="P219" s="110" t="str">
        <f>IF(Table1[[#This Row],[SNP&amp;SEQ SAMPLE ID]]="","",CONCATENATE('Sample information'!$B$16,"_PL1_org_",Table1[[#This Row],[DATE SAMPLE DELIVERY]]))</f>
        <v>TC2486_PL1_org_</v>
      </c>
      <c r="Q219" s="32" t="str">
        <f>IF(Table1[[#This Row],[SNP&amp;SEQ SAMPLE ID]]="","",IF('Sample information'!$B$21="","",'Sample information'!$B$21))</f>
        <v>danio rerio (zebrafish)</v>
      </c>
      <c r="R219" s="10"/>
      <c r="S219" s="32"/>
      <c r="T219" s="55"/>
      <c r="U219" s="25"/>
      <c r="W219" s="30"/>
      <c r="Y219" s="91"/>
      <c r="Z219" s="32"/>
      <c r="AA219" s="28"/>
      <c r="AB219" s="55"/>
      <c r="AC219" s="28" t="str">
        <f>IF(Table1[[#This Row],[DATE SAMPLE DELIVERY]]="","",(CONCATENATE(20,LEFT(Table1[[#This Row],[DATE SAMPLE DELIVERY]],2),"-",(MID(Table1[[#This Row],[DATE SAMPLE DELIVERY]],3,2)),"-",(RIGHT(Table1[[#This Row],[DATE SAMPLE DELIVERY]],2)))))</f>
        <v/>
      </c>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row>
    <row r="220" spans="1:54" s="4" customFormat="1" x14ac:dyDescent="0.2">
      <c r="A220" s="112" t="str">
        <f>IF(D220="","",CONCATENATE('Sample information'!B$16," #1"," ",Table1[[#This Row],[DATE SAMPLE DELIVERY]]))</f>
        <v xml:space="preserve">TC2486 #1 </v>
      </c>
      <c r="B220" s="112" t="str">
        <f>IF(Table1[[#This Row],[LIBRARY ID]]="","",CONCATENATE('Sample information'!B$16,"-",Table1[[#This Row],[LIBRARY ID]]))</f>
        <v>TC2486-TC2486-1210</v>
      </c>
      <c r="C220" s="228" t="s">
        <v>141</v>
      </c>
      <c r="D220" s="228" t="s">
        <v>1956</v>
      </c>
      <c r="E220" s="99" t="s">
        <v>27</v>
      </c>
      <c r="F220" s="113" t="s">
        <v>1711</v>
      </c>
      <c r="G220" s="113">
        <v>14.80654</v>
      </c>
      <c r="H220" s="113">
        <v>50</v>
      </c>
      <c r="I220" s="98"/>
      <c r="J220" s="228"/>
      <c r="K220" s="230" t="s">
        <v>2654</v>
      </c>
      <c r="L220" s="112" t="str">
        <f>IF((I220=Index!C$2),VLOOKUP(J220,Index!B$3:S$228,2),IF((I220=Index!D$2),VLOOKUP(J220,Index!B$3:S$228,3),IF((I220=Index!E$2),VLOOKUP(J220,Index!B$3:S$228,4),IF((I220=Index!F$2),VLOOKUP(J220,Index!B$3:S$228,5),IF((I220=Index!G$2),VLOOKUP(J220,Index!B$3:S$228,6),IF((I220=Index!H$2),VLOOKUP(J220,Index!B$3:S$228,7),IF((I220=Index!I$2),VLOOKUP(J220,Index!B$3:S$228,8),IF((I220=Index!J$2),VLOOKUP(J220,Index!B$3:S$228,9),IF((I220=Index!K$2),VLOOKUP(J220,Index!B$3:S$228,10),IF((I220=Index!L$2),VLOOKUP(J220,Index!B$3:S$228,11),IF((I220=Index!M$2),VLOOKUP(J220,Index!B$3:S$228,12),IF((I220=Index!N$2),VLOOKUP(J220,Index!B$3:S$228,13),IF((I220=Index!O$2),VLOOKUP(J220,Index!B$3:S$228,14),IF((I220=Index!P$2),VLOOKUP(J220,Index!B$3:S$228,15),IF((I220=Index!Q$2),VLOOKUP(J220,Index!B$3:S$228,16),IF((I220=Index!R$2),VLOOKUP(J220,Index!B$3:S$228,17),IF((I220=Index!S$2),VLOOKUP(J220,Index!B$3:S$228,18),IF((I220=""),CONCATENATE("Custom (",K220,")"),IF((I220="No index"),CONCATENATE("Custom (",Index!T212,")"),"")))))))))))))))))))</f>
        <v>Custom (CGTACTAG-CCTAGAGT)</v>
      </c>
      <c r="M220" s="32" t="s">
        <v>5</v>
      </c>
      <c r="N220" s="10" t="s">
        <v>44</v>
      </c>
      <c r="O220" s="136">
        <f>IF(Table1[[#This Row],[VOLUME]]="","",Table1[[#This Row],[VOLUME]])</f>
        <v>50</v>
      </c>
      <c r="P220" s="110" t="str">
        <f>IF(Table1[[#This Row],[SNP&amp;SEQ SAMPLE ID]]="","",CONCATENATE('Sample information'!$B$16,"_PL1_org_",Table1[[#This Row],[DATE SAMPLE DELIVERY]]))</f>
        <v>TC2486_PL1_org_</v>
      </c>
      <c r="Q220" s="32" t="str">
        <f>IF(Table1[[#This Row],[SNP&amp;SEQ SAMPLE ID]]="","",IF('Sample information'!$B$21="","",'Sample information'!$B$21))</f>
        <v>danio rerio (zebrafish)</v>
      </c>
      <c r="R220" s="10"/>
      <c r="S220" s="32"/>
      <c r="T220" s="55"/>
      <c r="U220" s="25"/>
      <c r="W220" s="30"/>
      <c r="Y220" s="91"/>
      <c r="Z220" s="32"/>
      <c r="AA220" s="28"/>
      <c r="AB220" s="55"/>
      <c r="AC220" s="28" t="str">
        <f>IF(Table1[[#This Row],[DATE SAMPLE DELIVERY]]="","",(CONCATENATE(20,LEFT(Table1[[#This Row],[DATE SAMPLE DELIVERY]],2),"-",(MID(Table1[[#This Row],[DATE SAMPLE DELIVERY]],3,2)),"-",(RIGHT(Table1[[#This Row],[DATE SAMPLE DELIVERY]],2)))))</f>
        <v/>
      </c>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row>
    <row r="221" spans="1:54" s="4" customFormat="1" x14ac:dyDescent="0.2">
      <c r="A221" s="112" t="str">
        <f>IF(D221="","",CONCATENATE('Sample information'!B$16," #1"," ",Table1[[#This Row],[DATE SAMPLE DELIVERY]]))</f>
        <v xml:space="preserve">TC2486 #1 </v>
      </c>
      <c r="B221" s="112" t="str">
        <f>IF(Table1[[#This Row],[LIBRARY ID]]="","",CONCATENATE('Sample information'!B$16,"-",Table1[[#This Row],[LIBRARY ID]]))</f>
        <v>TC2486-TC2486-1211</v>
      </c>
      <c r="C221" s="228" t="s">
        <v>141</v>
      </c>
      <c r="D221" s="228" t="s">
        <v>1957</v>
      </c>
      <c r="E221" s="99" t="s">
        <v>27</v>
      </c>
      <c r="F221" s="113" t="s">
        <v>1711</v>
      </c>
      <c r="G221" s="113">
        <v>14.80654</v>
      </c>
      <c r="H221" s="113">
        <v>50</v>
      </c>
      <c r="I221" s="98"/>
      <c r="J221" s="228"/>
      <c r="K221" s="230" t="s">
        <v>2655</v>
      </c>
      <c r="L221" s="112" t="str">
        <f>IF((I221=Index!C$2),VLOOKUP(J221,Index!B$3:S$228,2),IF((I221=Index!D$2),VLOOKUP(J221,Index!B$3:S$228,3),IF((I221=Index!E$2),VLOOKUP(J221,Index!B$3:S$228,4),IF((I221=Index!F$2),VLOOKUP(J221,Index!B$3:S$228,5),IF((I221=Index!G$2),VLOOKUP(J221,Index!B$3:S$228,6),IF((I221=Index!H$2),VLOOKUP(J221,Index!B$3:S$228,7),IF((I221=Index!I$2),VLOOKUP(J221,Index!B$3:S$228,8),IF((I221=Index!J$2),VLOOKUP(J221,Index!B$3:S$228,9),IF((I221=Index!K$2),VLOOKUP(J221,Index!B$3:S$228,10),IF((I221=Index!L$2),VLOOKUP(J221,Index!B$3:S$228,11),IF((I221=Index!M$2),VLOOKUP(J221,Index!B$3:S$228,12),IF((I221=Index!N$2),VLOOKUP(J221,Index!B$3:S$228,13),IF((I221=Index!O$2),VLOOKUP(J221,Index!B$3:S$228,14),IF((I221=Index!P$2),VLOOKUP(J221,Index!B$3:S$228,15),IF((I221=Index!Q$2),VLOOKUP(J221,Index!B$3:S$228,16),IF((I221=Index!R$2),VLOOKUP(J221,Index!B$3:S$228,17),IF((I221=Index!S$2),VLOOKUP(J221,Index!B$3:S$228,18),IF((I221=""),CONCATENATE("Custom (",K221,")"),IF((I221="No index"),CONCATENATE("Custom (",Index!T213,")"),"")))))))))))))))))))</f>
        <v>Custom (CGTACTAG-CTATTAAG)</v>
      </c>
      <c r="M221" s="32" t="s">
        <v>5</v>
      </c>
      <c r="N221" s="10" t="s">
        <v>45</v>
      </c>
      <c r="O221" s="136">
        <f>IF(Table1[[#This Row],[VOLUME]]="","",Table1[[#This Row],[VOLUME]])</f>
        <v>50</v>
      </c>
      <c r="P221" s="110" t="str">
        <f>IF(Table1[[#This Row],[SNP&amp;SEQ SAMPLE ID]]="","",CONCATENATE('Sample information'!$B$16,"_PL1_org_",Table1[[#This Row],[DATE SAMPLE DELIVERY]]))</f>
        <v>TC2486_PL1_org_</v>
      </c>
      <c r="Q221" s="32" t="str">
        <f>IF(Table1[[#This Row],[SNP&amp;SEQ SAMPLE ID]]="","",IF('Sample information'!$B$21="","",'Sample information'!$B$21))</f>
        <v>danio rerio (zebrafish)</v>
      </c>
      <c r="R221" s="10"/>
      <c r="S221" s="32"/>
      <c r="T221" s="55"/>
      <c r="U221" s="25"/>
      <c r="W221" s="30"/>
      <c r="Y221" s="91"/>
      <c r="Z221" s="32"/>
      <c r="AA221" s="28"/>
      <c r="AB221" s="55"/>
      <c r="AC221" s="28" t="str">
        <f>IF(Table1[[#This Row],[DATE SAMPLE DELIVERY]]="","",(CONCATENATE(20,LEFT(Table1[[#This Row],[DATE SAMPLE DELIVERY]],2),"-",(MID(Table1[[#This Row],[DATE SAMPLE DELIVERY]],3,2)),"-",(RIGHT(Table1[[#This Row],[DATE SAMPLE DELIVERY]],2)))))</f>
        <v/>
      </c>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row>
    <row r="222" spans="1:54" s="4" customFormat="1" x14ac:dyDescent="0.2">
      <c r="A222" s="112" t="str">
        <f>IF(D222="","",CONCATENATE('Sample information'!B$16," #1"," ",Table1[[#This Row],[DATE SAMPLE DELIVERY]]))</f>
        <v xml:space="preserve">TC2486 #1 </v>
      </c>
      <c r="B222" s="112" t="str">
        <f>IF(Table1[[#This Row],[LIBRARY ID]]="","",CONCATENATE('Sample information'!B$16,"-",Table1[[#This Row],[LIBRARY ID]]))</f>
        <v>TC2486-TC2486-1212</v>
      </c>
      <c r="C222" s="228" t="s">
        <v>141</v>
      </c>
      <c r="D222" s="228" t="s">
        <v>1958</v>
      </c>
      <c r="E222" s="99" t="s">
        <v>27</v>
      </c>
      <c r="F222" s="113" t="s">
        <v>1711</v>
      </c>
      <c r="G222" s="113">
        <v>14.80654</v>
      </c>
      <c r="H222" s="113">
        <v>50</v>
      </c>
      <c r="I222" s="98"/>
      <c r="J222" s="228"/>
      <c r="K222" s="230" t="s">
        <v>2656</v>
      </c>
      <c r="L222" s="112" t="str">
        <f>IF((I222=Index!C$2),VLOOKUP(J222,Index!B$3:S$228,2),IF((I222=Index!D$2),VLOOKUP(J222,Index!B$3:S$228,3),IF((I222=Index!E$2),VLOOKUP(J222,Index!B$3:S$228,4),IF((I222=Index!F$2),VLOOKUP(J222,Index!B$3:S$228,5),IF((I222=Index!G$2),VLOOKUP(J222,Index!B$3:S$228,6),IF((I222=Index!H$2),VLOOKUP(J222,Index!B$3:S$228,7),IF((I222=Index!I$2),VLOOKUP(J222,Index!B$3:S$228,8),IF((I222=Index!J$2),VLOOKUP(J222,Index!B$3:S$228,9),IF((I222=Index!K$2),VLOOKUP(J222,Index!B$3:S$228,10),IF((I222=Index!L$2),VLOOKUP(J222,Index!B$3:S$228,11),IF((I222=Index!M$2),VLOOKUP(J222,Index!B$3:S$228,12),IF((I222=Index!N$2),VLOOKUP(J222,Index!B$3:S$228,13),IF((I222=Index!O$2),VLOOKUP(J222,Index!B$3:S$228,14),IF((I222=Index!P$2),VLOOKUP(J222,Index!B$3:S$228,15),IF((I222=Index!Q$2),VLOOKUP(J222,Index!B$3:S$228,16),IF((I222=Index!R$2),VLOOKUP(J222,Index!B$3:S$228,17),IF((I222=Index!S$2),VLOOKUP(J222,Index!B$3:S$228,18),IF((I222=""),CONCATENATE("Custom (",K222,")"),IF((I222="No index"),CONCATENATE("Custom (",Index!T214,")"),"")))))))))))))))))))</f>
        <v>Custom (CGTACTAG-AAGGCTAT)</v>
      </c>
      <c r="M222" s="32" t="s">
        <v>5</v>
      </c>
      <c r="N222" s="10" t="s">
        <v>46</v>
      </c>
      <c r="O222" s="136">
        <f>IF(Table1[[#This Row],[VOLUME]]="","",Table1[[#This Row],[VOLUME]])</f>
        <v>50</v>
      </c>
      <c r="P222" s="110" t="str">
        <f>IF(Table1[[#This Row],[SNP&amp;SEQ SAMPLE ID]]="","",CONCATENATE('Sample information'!$B$16,"_PL1_org_",Table1[[#This Row],[DATE SAMPLE DELIVERY]]))</f>
        <v>TC2486_PL1_org_</v>
      </c>
      <c r="Q222" s="32" t="str">
        <f>IF(Table1[[#This Row],[SNP&amp;SEQ SAMPLE ID]]="","",IF('Sample information'!$B$21="","",'Sample information'!$B$21))</f>
        <v>danio rerio (zebrafish)</v>
      </c>
      <c r="R222" s="10"/>
      <c r="S222" s="32"/>
      <c r="T222" s="55"/>
      <c r="U222" s="25"/>
      <c r="W222" s="30"/>
      <c r="Y222" s="91"/>
      <c r="Z222" s="32"/>
      <c r="AA222" s="28"/>
      <c r="AB222" s="55"/>
      <c r="AC222" s="28" t="str">
        <f>IF(Table1[[#This Row],[DATE SAMPLE DELIVERY]]="","",(CONCATENATE(20,LEFT(Table1[[#This Row],[DATE SAMPLE DELIVERY]],2),"-",(MID(Table1[[#This Row],[DATE SAMPLE DELIVERY]],3,2)),"-",(RIGHT(Table1[[#This Row],[DATE SAMPLE DELIVERY]],2)))))</f>
        <v/>
      </c>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row>
    <row r="223" spans="1:54" s="4" customFormat="1" x14ac:dyDescent="0.2">
      <c r="A223" s="112" t="str">
        <f>IF(D223="","",CONCATENATE('Sample information'!B$16," #1"," ",Table1[[#This Row],[DATE SAMPLE DELIVERY]]))</f>
        <v xml:space="preserve">TC2486 #1 </v>
      </c>
      <c r="B223" s="112" t="str">
        <f>IF(Table1[[#This Row],[LIBRARY ID]]="","",CONCATENATE('Sample information'!B$16,"-",Table1[[#This Row],[LIBRARY ID]]))</f>
        <v>TC2486-TC2486-1213</v>
      </c>
      <c r="C223" s="228" t="s">
        <v>141</v>
      </c>
      <c r="D223" s="228" t="s">
        <v>1959</v>
      </c>
      <c r="E223" s="99" t="s">
        <v>27</v>
      </c>
      <c r="F223" s="113" t="s">
        <v>1711</v>
      </c>
      <c r="G223" s="113">
        <v>14.80654</v>
      </c>
      <c r="H223" s="113">
        <v>50</v>
      </c>
      <c r="I223" s="98"/>
      <c r="J223" s="228"/>
      <c r="K223" s="230" t="s">
        <v>2657</v>
      </c>
      <c r="L223" s="112" t="str">
        <f>IF((I223=Index!C$2),VLOOKUP(J223,Index!B$3:S$228,2),IF((I223=Index!D$2),VLOOKUP(J223,Index!B$3:S$228,3),IF((I223=Index!E$2),VLOOKUP(J223,Index!B$3:S$228,4),IF((I223=Index!F$2),VLOOKUP(J223,Index!B$3:S$228,5),IF((I223=Index!G$2),VLOOKUP(J223,Index!B$3:S$228,6),IF((I223=Index!H$2),VLOOKUP(J223,Index!B$3:S$228,7),IF((I223=Index!I$2),VLOOKUP(J223,Index!B$3:S$228,8),IF((I223=Index!J$2),VLOOKUP(J223,Index!B$3:S$228,9),IF((I223=Index!K$2),VLOOKUP(J223,Index!B$3:S$228,10),IF((I223=Index!L$2),VLOOKUP(J223,Index!B$3:S$228,11),IF((I223=Index!M$2),VLOOKUP(J223,Index!B$3:S$228,12),IF((I223=Index!N$2),VLOOKUP(J223,Index!B$3:S$228,13),IF((I223=Index!O$2),VLOOKUP(J223,Index!B$3:S$228,14),IF((I223=Index!P$2),VLOOKUP(J223,Index!B$3:S$228,15),IF((I223=Index!Q$2),VLOOKUP(J223,Index!B$3:S$228,16),IF((I223=Index!R$2),VLOOKUP(J223,Index!B$3:S$228,17),IF((I223=Index!S$2),VLOOKUP(J223,Index!B$3:S$228,18),IF((I223=""),CONCATENATE("Custom (",K223,")"),IF((I223="No index"),CONCATENATE("Custom (",Index!T215,")"),"")))))))))))))))))))</f>
        <v>Custom (CGTACTAG-GAGCCTTA)</v>
      </c>
      <c r="M223" s="32" t="s">
        <v>5</v>
      </c>
      <c r="N223" s="10" t="s">
        <v>47</v>
      </c>
      <c r="O223" s="136">
        <f>IF(Table1[[#This Row],[VOLUME]]="","",Table1[[#This Row],[VOLUME]])</f>
        <v>50</v>
      </c>
      <c r="P223" s="110" t="str">
        <f>IF(Table1[[#This Row],[SNP&amp;SEQ SAMPLE ID]]="","",CONCATENATE('Sample information'!$B$16,"_PL1_org_",Table1[[#This Row],[DATE SAMPLE DELIVERY]]))</f>
        <v>TC2486_PL1_org_</v>
      </c>
      <c r="Q223" s="32" t="str">
        <f>IF(Table1[[#This Row],[SNP&amp;SEQ SAMPLE ID]]="","",IF('Sample information'!$B$21="","",'Sample information'!$B$21))</f>
        <v>danio rerio (zebrafish)</v>
      </c>
      <c r="R223" s="10"/>
      <c r="S223" s="32"/>
      <c r="T223" s="55"/>
      <c r="U223" s="25"/>
      <c r="W223" s="30"/>
      <c r="Y223" s="91"/>
      <c r="Z223" s="32"/>
      <c r="AA223" s="28"/>
      <c r="AB223" s="55"/>
      <c r="AC223" s="28" t="str">
        <f>IF(Table1[[#This Row],[DATE SAMPLE DELIVERY]]="","",(CONCATENATE(20,LEFT(Table1[[#This Row],[DATE SAMPLE DELIVERY]],2),"-",(MID(Table1[[#This Row],[DATE SAMPLE DELIVERY]],3,2)),"-",(RIGHT(Table1[[#This Row],[DATE SAMPLE DELIVERY]],2)))))</f>
        <v/>
      </c>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row>
    <row r="224" spans="1:54" s="4" customFormat="1" x14ac:dyDescent="0.2">
      <c r="A224" s="112" t="str">
        <f>IF(D224="","",CONCATENATE('Sample information'!B$16," #1"," ",Table1[[#This Row],[DATE SAMPLE DELIVERY]]))</f>
        <v xml:space="preserve">TC2486 #1 </v>
      </c>
      <c r="B224" s="112" t="str">
        <f>IF(Table1[[#This Row],[LIBRARY ID]]="","",CONCATENATE('Sample information'!B$16,"-",Table1[[#This Row],[LIBRARY ID]]))</f>
        <v>TC2486-TC2486-1214</v>
      </c>
      <c r="C224" s="228" t="s">
        <v>141</v>
      </c>
      <c r="D224" s="228" t="s">
        <v>1960</v>
      </c>
      <c r="E224" s="99" t="s">
        <v>27</v>
      </c>
      <c r="F224" s="113" t="s">
        <v>1711</v>
      </c>
      <c r="G224" s="113">
        <v>14.80654</v>
      </c>
      <c r="H224" s="113">
        <v>50</v>
      </c>
      <c r="I224" s="98"/>
      <c r="J224" s="228"/>
      <c r="K224" s="230" t="s">
        <v>2658</v>
      </c>
      <c r="L224" s="112" t="str">
        <f>IF((I224=Index!C$2),VLOOKUP(J224,Index!B$3:S$228,2),IF((I224=Index!D$2),VLOOKUP(J224,Index!B$3:S$228,3),IF((I224=Index!E$2),VLOOKUP(J224,Index!B$3:S$228,4),IF((I224=Index!F$2),VLOOKUP(J224,Index!B$3:S$228,5),IF((I224=Index!G$2),VLOOKUP(J224,Index!B$3:S$228,6),IF((I224=Index!H$2),VLOOKUP(J224,Index!B$3:S$228,7),IF((I224=Index!I$2),VLOOKUP(J224,Index!B$3:S$228,8),IF((I224=Index!J$2),VLOOKUP(J224,Index!B$3:S$228,9),IF((I224=Index!K$2),VLOOKUP(J224,Index!B$3:S$228,10),IF((I224=Index!L$2),VLOOKUP(J224,Index!B$3:S$228,11),IF((I224=Index!M$2),VLOOKUP(J224,Index!B$3:S$228,12),IF((I224=Index!N$2),VLOOKUP(J224,Index!B$3:S$228,13),IF((I224=Index!O$2),VLOOKUP(J224,Index!B$3:S$228,14),IF((I224=Index!P$2),VLOOKUP(J224,Index!B$3:S$228,15),IF((I224=Index!Q$2),VLOOKUP(J224,Index!B$3:S$228,16),IF((I224=Index!R$2),VLOOKUP(J224,Index!B$3:S$228,17),IF((I224=Index!S$2),VLOOKUP(J224,Index!B$3:S$228,18),IF((I224=""),CONCATENATE("Custom (",K224,")"),IF((I224="No index"),CONCATENATE("Custom (",Index!T216,")"),"")))))))))))))))))))</f>
        <v>Custom (CGTACTAG-TTATGCGA)</v>
      </c>
      <c r="M224" s="32" t="s">
        <v>5</v>
      </c>
      <c r="N224" s="10" t="s">
        <v>48</v>
      </c>
      <c r="O224" s="136">
        <f>IF(Table1[[#This Row],[VOLUME]]="","",Table1[[#This Row],[VOLUME]])</f>
        <v>50</v>
      </c>
      <c r="P224" s="110" t="str">
        <f>IF(Table1[[#This Row],[SNP&amp;SEQ SAMPLE ID]]="","",CONCATENATE('Sample information'!$B$16,"_PL1_org_",Table1[[#This Row],[DATE SAMPLE DELIVERY]]))</f>
        <v>TC2486_PL1_org_</v>
      </c>
      <c r="Q224" s="32" t="str">
        <f>IF(Table1[[#This Row],[SNP&amp;SEQ SAMPLE ID]]="","",IF('Sample information'!$B$21="","",'Sample information'!$B$21))</f>
        <v>danio rerio (zebrafish)</v>
      </c>
      <c r="R224" s="10"/>
      <c r="S224" s="32"/>
      <c r="T224" s="55"/>
      <c r="U224" s="25"/>
      <c r="W224" s="30"/>
      <c r="Y224" s="91"/>
      <c r="Z224" s="32"/>
      <c r="AA224" s="28"/>
      <c r="AB224" s="55"/>
      <c r="AC224" s="28" t="str">
        <f>IF(Table1[[#This Row],[DATE SAMPLE DELIVERY]]="","",(CONCATENATE(20,LEFT(Table1[[#This Row],[DATE SAMPLE DELIVERY]],2),"-",(MID(Table1[[#This Row],[DATE SAMPLE DELIVERY]],3,2)),"-",(RIGHT(Table1[[#This Row],[DATE SAMPLE DELIVERY]],2)))))</f>
        <v/>
      </c>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row>
    <row r="225" spans="1:54" s="4" customFormat="1" x14ac:dyDescent="0.2">
      <c r="A225" s="112" t="str">
        <f>IF(D225="","",CONCATENATE('Sample information'!B$16," #1"," ",Table1[[#This Row],[DATE SAMPLE DELIVERY]]))</f>
        <v xml:space="preserve">TC2486 #1 </v>
      </c>
      <c r="B225" s="112" t="str">
        <f>IF(Table1[[#This Row],[LIBRARY ID]]="","",CONCATENATE('Sample information'!B$16,"-",Table1[[#This Row],[LIBRARY ID]]))</f>
        <v>TC2486-TC2486-1215</v>
      </c>
      <c r="C225" s="228" t="s">
        <v>141</v>
      </c>
      <c r="D225" s="228" t="s">
        <v>1961</v>
      </c>
      <c r="E225" s="99" t="s">
        <v>27</v>
      </c>
      <c r="F225" s="113" t="s">
        <v>1711</v>
      </c>
      <c r="G225" s="113">
        <v>14.80654</v>
      </c>
      <c r="H225" s="113">
        <v>50</v>
      </c>
      <c r="I225" s="98"/>
      <c r="J225" s="228"/>
      <c r="K225" s="230" t="s">
        <v>2659</v>
      </c>
      <c r="L225" s="112" t="str">
        <f>IF((I225=Index!C$2),VLOOKUP(J225,Index!B$3:S$228,2),IF((I225=Index!D$2),VLOOKUP(J225,Index!B$3:S$228,3),IF((I225=Index!E$2),VLOOKUP(J225,Index!B$3:S$228,4),IF((I225=Index!F$2),VLOOKUP(J225,Index!B$3:S$228,5),IF((I225=Index!G$2),VLOOKUP(J225,Index!B$3:S$228,6),IF((I225=Index!H$2),VLOOKUP(J225,Index!B$3:S$228,7),IF((I225=Index!I$2),VLOOKUP(J225,Index!B$3:S$228,8),IF((I225=Index!J$2),VLOOKUP(J225,Index!B$3:S$228,9),IF((I225=Index!K$2),VLOOKUP(J225,Index!B$3:S$228,10),IF((I225=Index!L$2),VLOOKUP(J225,Index!B$3:S$228,11),IF((I225=Index!M$2),VLOOKUP(J225,Index!B$3:S$228,12),IF((I225=Index!N$2),VLOOKUP(J225,Index!B$3:S$228,13),IF((I225=Index!O$2),VLOOKUP(J225,Index!B$3:S$228,14),IF((I225=Index!P$2),VLOOKUP(J225,Index!B$3:S$228,15),IF((I225=Index!Q$2),VLOOKUP(J225,Index!B$3:S$228,16),IF((I225=Index!R$2),VLOOKUP(J225,Index!B$3:S$228,17),IF((I225=Index!S$2),VLOOKUP(J225,Index!B$3:S$228,18),IF((I225=""),CONCATENATE("Custom (",K225,")"),IF((I225="No index"),CONCATENATE("Custom (",Index!T217,")"),"")))))))))))))))))))</f>
        <v>Custom (AGGCAGAA-CGTCTAAT)</v>
      </c>
      <c r="M225" s="32" t="s">
        <v>5</v>
      </c>
      <c r="N225" s="10" t="s">
        <v>49</v>
      </c>
      <c r="O225" s="136">
        <f>IF(Table1[[#This Row],[VOLUME]]="","",Table1[[#This Row],[VOLUME]])</f>
        <v>50</v>
      </c>
      <c r="P225" s="110" t="str">
        <f>IF(Table1[[#This Row],[SNP&amp;SEQ SAMPLE ID]]="","",CONCATENATE('Sample information'!$B$16,"_PL1_org_",Table1[[#This Row],[DATE SAMPLE DELIVERY]]))</f>
        <v>TC2486_PL1_org_</v>
      </c>
      <c r="Q225" s="32" t="str">
        <f>IF(Table1[[#This Row],[SNP&amp;SEQ SAMPLE ID]]="","",IF('Sample information'!$B$21="","",'Sample information'!$B$21))</f>
        <v>danio rerio (zebrafish)</v>
      </c>
      <c r="R225" s="10"/>
      <c r="S225" s="32"/>
      <c r="T225" s="55"/>
      <c r="U225" s="25"/>
      <c r="W225" s="30"/>
      <c r="Y225" s="91"/>
      <c r="Z225" s="32"/>
      <c r="AA225" s="28"/>
      <c r="AB225" s="55"/>
      <c r="AC225" s="28" t="str">
        <f>IF(Table1[[#This Row],[DATE SAMPLE DELIVERY]]="","",(CONCATENATE(20,LEFT(Table1[[#This Row],[DATE SAMPLE DELIVERY]],2),"-",(MID(Table1[[#This Row],[DATE SAMPLE DELIVERY]],3,2)),"-",(RIGHT(Table1[[#This Row],[DATE SAMPLE DELIVERY]],2)))))</f>
        <v/>
      </c>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row>
    <row r="226" spans="1:54" s="4" customFormat="1" x14ac:dyDescent="0.2">
      <c r="A226" s="112" t="str">
        <f>IF(D226="","",CONCATENATE('Sample information'!B$16," #1"," ",Table1[[#This Row],[DATE SAMPLE DELIVERY]]))</f>
        <v xml:space="preserve">TC2486 #1 </v>
      </c>
      <c r="B226" s="112" t="str">
        <f>IF(Table1[[#This Row],[LIBRARY ID]]="","",CONCATENATE('Sample information'!B$16,"-",Table1[[#This Row],[LIBRARY ID]]))</f>
        <v>TC2486-TC2486-1216</v>
      </c>
      <c r="C226" s="228" t="s">
        <v>141</v>
      </c>
      <c r="D226" s="228" t="s">
        <v>1962</v>
      </c>
      <c r="E226" s="99" t="s">
        <v>27</v>
      </c>
      <c r="F226" s="113" t="s">
        <v>1711</v>
      </c>
      <c r="G226" s="113">
        <v>14.80654</v>
      </c>
      <c r="H226" s="113">
        <v>50</v>
      </c>
      <c r="I226" s="98"/>
      <c r="J226" s="228"/>
      <c r="K226" s="230" t="s">
        <v>2660</v>
      </c>
      <c r="L226" s="112" t="str">
        <f>IF((I226=Index!C$2),VLOOKUP(J226,Index!B$3:S$228,2),IF((I226=Index!D$2),VLOOKUP(J226,Index!B$3:S$228,3),IF((I226=Index!E$2),VLOOKUP(J226,Index!B$3:S$228,4),IF((I226=Index!F$2),VLOOKUP(J226,Index!B$3:S$228,5),IF((I226=Index!G$2),VLOOKUP(J226,Index!B$3:S$228,6),IF((I226=Index!H$2),VLOOKUP(J226,Index!B$3:S$228,7),IF((I226=Index!I$2),VLOOKUP(J226,Index!B$3:S$228,8),IF((I226=Index!J$2),VLOOKUP(J226,Index!B$3:S$228,9),IF((I226=Index!K$2),VLOOKUP(J226,Index!B$3:S$228,10),IF((I226=Index!L$2),VLOOKUP(J226,Index!B$3:S$228,11),IF((I226=Index!M$2),VLOOKUP(J226,Index!B$3:S$228,12),IF((I226=Index!N$2),VLOOKUP(J226,Index!B$3:S$228,13),IF((I226=Index!O$2),VLOOKUP(J226,Index!B$3:S$228,14),IF((I226=Index!P$2),VLOOKUP(J226,Index!B$3:S$228,15),IF((I226=Index!Q$2),VLOOKUP(J226,Index!B$3:S$228,16),IF((I226=Index!R$2),VLOOKUP(J226,Index!B$3:S$228,17),IF((I226=Index!S$2),VLOOKUP(J226,Index!B$3:S$228,18),IF((I226=""),CONCATENATE("Custom (",K226,")"),IF((I226="No index"),CONCATENATE("Custom (",Index!T218,")"),"")))))))))))))))))))</f>
        <v>Custom (AGGCAGAA-TCTCTCCG)</v>
      </c>
      <c r="M226" s="32" t="s">
        <v>5</v>
      </c>
      <c r="N226" s="10" t="s">
        <v>50</v>
      </c>
      <c r="O226" s="136">
        <f>IF(Table1[[#This Row],[VOLUME]]="","",Table1[[#This Row],[VOLUME]])</f>
        <v>50</v>
      </c>
      <c r="P226" s="110" t="str">
        <f>IF(Table1[[#This Row],[SNP&amp;SEQ SAMPLE ID]]="","",CONCATENATE('Sample information'!$B$16,"_PL1_org_",Table1[[#This Row],[DATE SAMPLE DELIVERY]]))</f>
        <v>TC2486_PL1_org_</v>
      </c>
      <c r="Q226" s="32" t="str">
        <f>IF(Table1[[#This Row],[SNP&amp;SEQ SAMPLE ID]]="","",IF('Sample information'!$B$21="","",'Sample information'!$B$21))</f>
        <v>danio rerio (zebrafish)</v>
      </c>
      <c r="R226" s="10"/>
      <c r="S226" s="32"/>
      <c r="T226" s="55"/>
      <c r="U226" s="25"/>
      <c r="W226" s="30"/>
      <c r="Y226" s="91"/>
      <c r="Z226" s="32"/>
      <c r="AA226" s="28"/>
      <c r="AB226" s="55"/>
      <c r="AC226" s="28" t="str">
        <f>IF(Table1[[#This Row],[DATE SAMPLE DELIVERY]]="","",(CONCATENATE(20,LEFT(Table1[[#This Row],[DATE SAMPLE DELIVERY]],2),"-",(MID(Table1[[#This Row],[DATE SAMPLE DELIVERY]],3,2)),"-",(RIGHT(Table1[[#This Row],[DATE SAMPLE DELIVERY]],2)))))</f>
        <v/>
      </c>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row>
    <row r="227" spans="1:54" s="4" customFormat="1" x14ac:dyDescent="0.2">
      <c r="A227" s="112" t="str">
        <f>IF(D227="","",CONCATENATE('Sample information'!B$16," #1"," ",Table1[[#This Row],[DATE SAMPLE DELIVERY]]))</f>
        <v xml:space="preserve">TC2486 #1 </v>
      </c>
      <c r="B227" s="112" t="str">
        <f>IF(Table1[[#This Row],[LIBRARY ID]]="","",CONCATENATE('Sample information'!B$16,"-",Table1[[#This Row],[LIBRARY ID]]))</f>
        <v>TC2486-TC2486-1217</v>
      </c>
      <c r="C227" s="228" t="s">
        <v>141</v>
      </c>
      <c r="D227" s="228" t="s">
        <v>1963</v>
      </c>
      <c r="E227" s="99" t="s">
        <v>27</v>
      </c>
      <c r="F227" s="113" t="s">
        <v>1711</v>
      </c>
      <c r="G227" s="113">
        <v>14.80654</v>
      </c>
      <c r="H227" s="113">
        <v>50</v>
      </c>
      <c r="I227" s="98"/>
      <c r="J227" s="228"/>
      <c r="K227" s="230" t="s">
        <v>2661</v>
      </c>
      <c r="L227" s="112" t="str">
        <f>IF((I227=Index!C$2),VLOOKUP(J227,Index!B$3:S$228,2),IF((I227=Index!D$2),VLOOKUP(J227,Index!B$3:S$228,3),IF((I227=Index!E$2),VLOOKUP(J227,Index!B$3:S$228,4),IF((I227=Index!F$2),VLOOKUP(J227,Index!B$3:S$228,5),IF((I227=Index!G$2),VLOOKUP(J227,Index!B$3:S$228,6),IF((I227=Index!H$2),VLOOKUP(J227,Index!B$3:S$228,7),IF((I227=Index!I$2),VLOOKUP(J227,Index!B$3:S$228,8),IF((I227=Index!J$2),VLOOKUP(J227,Index!B$3:S$228,9),IF((I227=Index!K$2),VLOOKUP(J227,Index!B$3:S$228,10),IF((I227=Index!L$2),VLOOKUP(J227,Index!B$3:S$228,11),IF((I227=Index!M$2),VLOOKUP(J227,Index!B$3:S$228,12),IF((I227=Index!N$2),VLOOKUP(J227,Index!B$3:S$228,13),IF((I227=Index!O$2),VLOOKUP(J227,Index!B$3:S$228,14),IF((I227=Index!P$2),VLOOKUP(J227,Index!B$3:S$228,15),IF((I227=Index!Q$2),VLOOKUP(J227,Index!B$3:S$228,16),IF((I227=Index!R$2),VLOOKUP(J227,Index!B$3:S$228,17),IF((I227=Index!S$2),VLOOKUP(J227,Index!B$3:S$228,18),IF((I227=""),CONCATENATE("Custom (",K227,")"),IF((I227="No index"),CONCATENATE("Custom (",Index!T219,")"),"")))))))))))))))))))</f>
        <v>Custom (AGGCAGAA-TCGACTAG)</v>
      </c>
      <c r="M227" s="32" t="s">
        <v>5</v>
      </c>
      <c r="N227" s="10" t="s">
        <v>51</v>
      </c>
      <c r="O227" s="136">
        <f>IF(Table1[[#This Row],[VOLUME]]="","",Table1[[#This Row],[VOLUME]])</f>
        <v>50</v>
      </c>
      <c r="P227" s="110" t="str">
        <f>IF(Table1[[#This Row],[SNP&amp;SEQ SAMPLE ID]]="","",CONCATENATE('Sample information'!$B$16,"_PL1_org_",Table1[[#This Row],[DATE SAMPLE DELIVERY]]))</f>
        <v>TC2486_PL1_org_</v>
      </c>
      <c r="Q227" s="32" t="str">
        <f>IF(Table1[[#This Row],[SNP&amp;SEQ SAMPLE ID]]="","",IF('Sample information'!$B$21="","",'Sample information'!$B$21))</f>
        <v>danio rerio (zebrafish)</v>
      </c>
      <c r="R227" s="10"/>
      <c r="S227" s="32"/>
      <c r="T227" s="55"/>
      <c r="U227" s="25"/>
      <c r="W227" s="30"/>
      <c r="Y227" s="91"/>
      <c r="Z227" s="32"/>
      <c r="AA227" s="28"/>
      <c r="AB227" s="55"/>
      <c r="AC227" s="28" t="str">
        <f>IF(Table1[[#This Row],[DATE SAMPLE DELIVERY]]="","",(CONCATENATE(20,LEFT(Table1[[#This Row],[DATE SAMPLE DELIVERY]],2),"-",(MID(Table1[[#This Row],[DATE SAMPLE DELIVERY]],3,2)),"-",(RIGHT(Table1[[#This Row],[DATE SAMPLE DELIVERY]],2)))))</f>
        <v/>
      </c>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row>
    <row r="228" spans="1:54" s="4" customFormat="1" x14ac:dyDescent="0.2">
      <c r="A228" s="112" t="str">
        <f>IF(D228="","",CONCATENATE('Sample information'!B$16," #1"," ",Table1[[#This Row],[DATE SAMPLE DELIVERY]]))</f>
        <v xml:space="preserve">TC2486 #1 </v>
      </c>
      <c r="B228" s="112" t="str">
        <f>IF(Table1[[#This Row],[LIBRARY ID]]="","",CONCATENATE('Sample information'!B$16,"-",Table1[[#This Row],[LIBRARY ID]]))</f>
        <v>TC2486-TC2486-1218</v>
      </c>
      <c r="C228" s="228" t="s">
        <v>141</v>
      </c>
      <c r="D228" s="228" t="s">
        <v>1964</v>
      </c>
      <c r="E228" s="99" t="s">
        <v>27</v>
      </c>
      <c r="F228" s="113" t="s">
        <v>1711</v>
      </c>
      <c r="G228" s="113">
        <v>14.80654</v>
      </c>
      <c r="H228" s="113">
        <v>50</v>
      </c>
      <c r="I228" s="98"/>
      <c r="J228" s="228"/>
      <c r="K228" s="230" t="s">
        <v>2662</v>
      </c>
      <c r="L228" s="112" t="str">
        <f>IF((I228=Index!C$2),VLOOKUP(J228,Index!B$3:S$228,2),IF((I228=Index!D$2),VLOOKUP(J228,Index!B$3:S$228,3),IF((I228=Index!E$2),VLOOKUP(J228,Index!B$3:S$228,4),IF((I228=Index!F$2),VLOOKUP(J228,Index!B$3:S$228,5),IF((I228=Index!G$2),VLOOKUP(J228,Index!B$3:S$228,6),IF((I228=Index!H$2),VLOOKUP(J228,Index!B$3:S$228,7),IF((I228=Index!I$2),VLOOKUP(J228,Index!B$3:S$228,8),IF((I228=Index!J$2),VLOOKUP(J228,Index!B$3:S$228,9),IF((I228=Index!K$2),VLOOKUP(J228,Index!B$3:S$228,10),IF((I228=Index!L$2),VLOOKUP(J228,Index!B$3:S$228,11),IF((I228=Index!M$2),VLOOKUP(J228,Index!B$3:S$228,12),IF((I228=Index!N$2),VLOOKUP(J228,Index!B$3:S$228,13),IF((I228=Index!O$2),VLOOKUP(J228,Index!B$3:S$228,14),IF((I228=Index!P$2),VLOOKUP(J228,Index!B$3:S$228,15),IF((I228=Index!Q$2),VLOOKUP(J228,Index!B$3:S$228,16),IF((I228=Index!R$2),VLOOKUP(J228,Index!B$3:S$228,17),IF((I228=Index!S$2),VLOOKUP(J228,Index!B$3:S$228,18),IF((I228=""),CONCATENATE("Custom (",K228,")"),IF((I228="No index"),CONCATENATE("Custom (",Index!T220,")"),"")))))))))))))))))))</f>
        <v>Custom (AGGCAGAA-TTCTAGCT)</v>
      </c>
      <c r="M228" s="32" t="s">
        <v>5</v>
      </c>
      <c r="N228" s="10" t="s">
        <v>52</v>
      </c>
      <c r="O228" s="136">
        <f>IF(Table1[[#This Row],[VOLUME]]="","",Table1[[#This Row],[VOLUME]])</f>
        <v>50</v>
      </c>
      <c r="P228" s="110" t="str">
        <f>IF(Table1[[#This Row],[SNP&amp;SEQ SAMPLE ID]]="","",CONCATENATE('Sample information'!$B$16,"_PL1_org_",Table1[[#This Row],[DATE SAMPLE DELIVERY]]))</f>
        <v>TC2486_PL1_org_</v>
      </c>
      <c r="Q228" s="32" t="str">
        <f>IF(Table1[[#This Row],[SNP&amp;SEQ SAMPLE ID]]="","",IF('Sample information'!$B$21="","",'Sample information'!$B$21))</f>
        <v>danio rerio (zebrafish)</v>
      </c>
      <c r="R228" s="10"/>
      <c r="S228" s="32"/>
      <c r="T228" s="55"/>
      <c r="U228" s="25"/>
      <c r="W228" s="30"/>
      <c r="Y228" s="91"/>
      <c r="Z228" s="32"/>
      <c r="AA228" s="28"/>
      <c r="AB228" s="55"/>
      <c r="AC228" s="28" t="str">
        <f>IF(Table1[[#This Row],[DATE SAMPLE DELIVERY]]="","",(CONCATENATE(20,LEFT(Table1[[#This Row],[DATE SAMPLE DELIVERY]],2),"-",(MID(Table1[[#This Row],[DATE SAMPLE DELIVERY]],3,2)),"-",(RIGHT(Table1[[#This Row],[DATE SAMPLE DELIVERY]],2)))))</f>
        <v/>
      </c>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row>
    <row r="229" spans="1:54" s="4" customFormat="1" x14ac:dyDescent="0.2">
      <c r="A229" s="112" t="str">
        <f>IF(D229="","",CONCATENATE('Sample information'!B$16," #1"," ",Table1[[#This Row],[DATE SAMPLE DELIVERY]]))</f>
        <v xml:space="preserve">TC2486 #1 </v>
      </c>
      <c r="B229" s="112" t="str">
        <f>IF(Table1[[#This Row],[LIBRARY ID]]="","",CONCATENATE('Sample information'!B$16,"-",Table1[[#This Row],[LIBRARY ID]]))</f>
        <v>TC2486-TC2486-1219</v>
      </c>
      <c r="C229" s="228" t="s">
        <v>141</v>
      </c>
      <c r="D229" s="228" t="s">
        <v>1965</v>
      </c>
      <c r="E229" s="99" t="s">
        <v>27</v>
      </c>
      <c r="F229" s="113" t="s">
        <v>1711</v>
      </c>
      <c r="G229" s="113">
        <v>14.80654</v>
      </c>
      <c r="H229" s="113">
        <v>50</v>
      </c>
      <c r="I229" s="98"/>
      <c r="J229" s="228"/>
      <c r="K229" s="230" t="s">
        <v>2663</v>
      </c>
      <c r="L229" s="112" t="str">
        <f>IF((I229=Index!C$2),VLOOKUP(J229,Index!B$3:S$228,2),IF((I229=Index!D$2),VLOOKUP(J229,Index!B$3:S$228,3),IF((I229=Index!E$2),VLOOKUP(J229,Index!B$3:S$228,4),IF((I229=Index!F$2),VLOOKUP(J229,Index!B$3:S$228,5),IF((I229=Index!G$2),VLOOKUP(J229,Index!B$3:S$228,6),IF((I229=Index!H$2),VLOOKUP(J229,Index!B$3:S$228,7),IF((I229=Index!I$2),VLOOKUP(J229,Index!B$3:S$228,8),IF((I229=Index!J$2),VLOOKUP(J229,Index!B$3:S$228,9),IF((I229=Index!K$2),VLOOKUP(J229,Index!B$3:S$228,10),IF((I229=Index!L$2),VLOOKUP(J229,Index!B$3:S$228,11),IF((I229=Index!M$2),VLOOKUP(J229,Index!B$3:S$228,12),IF((I229=Index!N$2),VLOOKUP(J229,Index!B$3:S$228,13),IF((I229=Index!O$2),VLOOKUP(J229,Index!B$3:S$228,14),IF((I229=Index!P$2),VLOOKUP(J229,Index!B$3:S$228,15),IF((I229=Index!Q$2),VLOOKUP(J229,Index!B$3:S$228,16),IF((I229=Index!R$2),VLOOKUP(J229,Index!B$3:S$228,17),IF((I229=Index!S$2),VLOOKUP(J229,Index!B$3:S$228,18),IF((I229=""),CONCATENATE("Custom (",K229,")"),IF((I229="No index"),CONCATENATE("Custom (",Index!T221,")"),"")))))))))))))))))))</f>
        <v>Custom (AGGCAGAA-CCTAGAGT)</v>
      </c>
      <c r="M229" s="32" t="s">
        <v>5</v>
      </c>
      <c r="N229" s="10" t="s">
        <v>53</v>
      </c>
      <c r="O229" s="136">
        <f>IF(Table1[[#This Row],[VOLUME]]="","",Table1[[#This Row],[VOLUME]])</f>
        <v>50</v>
      </c>
      <c r="P229" s="110" t="str">
        <f>IF(Table1[[#This Row],[SNP&amp;SEQ SAMPLE ID]]="","",CONCATENATE('Sample information'!$B$16,"_PL1_org_",Table1[[#This Row],[DATE SAMPLE DELIVERY]]))</f>
        <v>TC2486_PL1_org_</v>
      </c>
      <c r="Q229" s="32" t="str">
        <f>IF(Table1[[#This Row],[SNP&amp;SEQ SAMPLE ID]]="","",IF('Sample information'!$B$21="","",'Sample information'!$B$21))</f>
        <v>danio rerio (zebrafish)</v>
      </c>
      <c r="R229" s="10"/>
      <c r="S229" s="32"/>
      <c r="T229" s="55"/>
      <c r="U229" s="25"/>
      <c r="W229" s="30"/>
      <c r="Y229" s="91"/>
      <c r="Z229" s="32"/>
      <c r="AA229" s="28"/>
      <c r="AB229" s="55"/>
      <c r="AC229" s="28" t="str">
        <f>IF(Table1[[#This Row],[DATE SAMPLE DELIVERY]]="","",(CONCATENATE(20,LEFT(Table1[[#This Row],[DATE SAMPLE DELIVERY]],2),"-",(MID(Table1[[#This Row],[DATE SAMPLE DELIVERY]],3,2)),"-",(RIGHT(Table1[[#This Row],[DATE SAMPLE DELIVERY]],2)))))</f>
        <v/>
      </c>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row>
    <row r="230" spans="1:54" s="4" customFormat="1" x14ac:dyDescent="0.2">
      <c r="A230" s="112" t="str">
        <f>IF(D230="","",CONCATENATE('Sample information'!B$16," #1"," ",Table1[[#This Row],[DATE SAMPLE DELIVERY]]))</f>
        <v xml:space="preserve">TC2486 #1 </v>
      </c>
      <c r="B230" s="112" t="str">
        <f>IF(Table1[[#This Row],[LIBRARY ID]]="","",CONCATENATE('Sample information'!B$16,"-",Table1[[#This Row],[LIBRARY ID]]))</f>
        <v>TC2486-TC2486-1220</v>
      </c>
      <c r="C230" s="228" t="s">
        <v>141</v>
      </c>
      <c r="D230" s="228" t="s">
        <v>1966</v>
      </c>
      <c r="E230" s="99" t="s">
        <v>27</v>
      </c>
      <c r="F230" s="113" t="s">
        <v>1711</v>
      </c>
      <c r="G230" s="113">
        <v>14.80654</v>
      </c>
      <c r="H230" s="113">
        <v>50</v>
      </c>
      <c r="I230" s="98"/>
      <c r="J230" s="228"/>
      <c r="K230" s="230" t="s">
        <v>2664</v>
      </c>
      <c r="L230" s="112" t="str">
        <f>IF((I230=Index!C$2),VLOOKUP(J230,Index!B$3:S$228,2),IF((I230=Index!D$2),VLOOKUP(J230,Index!B$3:S$228,3),IF((I230=Index!E$2),VLOOKUP(J230,Index!B$3:S$228,4),IF((I230=Index!F$2),VLOOKUP(J230,Index!B$3:S$228,5),IF((I230=Index!G$2),VLOOKUP(J230,Index!B$3:S$228,6),IF((I230=Index!H$2),VLOOKUP(J230,Index!B$3:S$228,7),IF((I230=Index!I$2),VLOOKUP(J230,Index!B$3:S$228,8),IF((I230=Index!J$2),VLOOKUP(J230,Index!B$3:S$228,9),IF((I230=Index!K$2),VLOOKUP(J230,Index!B$3:S$228,10),IF((I230=Index!L$2),VLOOKUP(J230,Index!B$3:S$228,11),IF((I230=Index!M$2),VLOOKUP(J230,Index!B$3:S$228,12),IF((I230=Index!N$2),VLOOKUP(J230,Index!B$3:S$228,13),IF((I230=Index!O$2),VLOOKUP(J230,Index!B$3:S$228,14),IF((I230=Index!P$2),VLOOKUP(J230,Index!B$3:S$228,15),IF((I230=Index!Q$2),VLOOKUP(J230,Index!B$3:S$228,16),IF((I230=Index!R$2),VLOOKUP(J230,Index!B$3:S$228,17),IF((I230=Index!S$2),VLOOKUP(J230,Index!B$3:S$228,18),IF((I230=""),CONCATENATE("Custom (",K230,")"),IF((I230="No index"),CONCATENATE("Custom (",Index!T222,")"),"")))))))))))))))))))</f>
        <v>Custom (AGGCAGAA-CTATTAAG)</v>
      </c>
      <c r="M230" s="32" t="s">
        <v>5</v>
      </c>
      <c r="N230" s="10" t="s">
        <v>54</v>
      </c>
      <c r="O230" s="136">
        <f>IF(Table1[[#This Row],[VOLUME]]="","",Table1[[#This Row],[VOLUME]])</f>
        <v>50</v>
      </c>
      <c r="P230" s="110" t="str">
        <f>IF(Table1[[#This Row],[SNP&amp;SEQ SAMPLE ID]]="","",CONCATENATE('Sample information'!$B$16,"_PL1_org_",Table1[[#This Row],[DATE SAMPLE DELIVERY]]))</f>
        <v>TC2486_PL1_org_</v>
      </c>
      <c r="Q230" s="32" t="str">
        <f>IF(Table1[[#This Row],[SNP&amp;SEQ SAMPLE ID]]="","",IF('Sample information'!$B$21="","",'Sample information'!$B$21))</f>
        <v>danio rerio (zebrafish)</v>
      </c>
      <c r="R230" s="10"/>
      <c r="S230" s="32"/>
      <c r="T230" s="55"/>
      <c r="U230" s="25"/>
      <c r="W230" s="30"/>
      <c r="Y230" s="91"/>
      <c r="Z230" s="32"/>
      <c r="AA230" s="28"/>
      <c r="AB230" s="55"/>
      <c r="AC230" s="28" t="str">
        <f>IF(Table1[[#This Row],[DATE SAMPLE DELIVERY]]="","",(CONCATENATE(20,LEFT(Table1[[#This Row],[DATE SAMPLE DELIVERY]],2),"-",(MID(Table1[[#This Row],[DATE SAMPLE DELIVERY]],3,2)),"-",(RIGHT(Table1[[#This Row],[DATE SAMPLE DELIVERY]],2)))))</f>
        <v/>
      </c>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row>
    <row r="231" spans="1:54" s="4" customFormat="1" x14ac:dyDescent="0.2">
      <c r="A231" s="112" t="str">
        <f>IF(D231="","",CONCATENATE('Sample information'!B$16," #1"," ",Table1[[#This Row],[DATE SAMPLE DELIVERY]]))</f>
        <v xml:space="preserve">TC2486 #1 </v>
      </c>
      <c r="B231" s="112" t="str">
        <f>IF(Table1[[#This Row],[LIBRARY ID]]="","",CONCATENATE('Sample information'!B$16,"-",Table1[[#This Row],[LIBRARY ID]]))</f>
        <v>TC2486-TC2486-1221</v>
      </c>
      <c r="C231" s="228" t="s">
        <v>141</v>
      </c>
      <c r="D231" s="228" t="s">
        <v>1967</v>
      </c>
      <c r="E231" s="99" t="s">
        <v>27</v>
      </c>
      <c r="F231" s="113" t="s">
        <v>1711</v>
      </c>
      <c r="G231" s="113">
        <v>14.80654</v>
      </c>
      <c r="H231" s="113">
        <v>50</v>
      </c>
      <c r="I231" s="98"/>
      <c r="J231" s="228"/>
      <c r="K231" s="230" t="s">
        <v>2665</v>
      </c>
      <c r="L231" s="112" t="str">
        <f>IF((I231=Index!C$2),VLOOKUP(J231,Index!B$3:S$228,2),IF((I231=Index!D$2),VLOOKUP(J231,Index!B$3:S$228,3),IF((I231=Index!E$2),VLOOKUP(J231,Index!B$3:S$228,4),IF((I231=Index!F$2),VLOOKUP(J231,Index!B$3:S$228,5),IF((I231=Index!G$2),VLOOKUP(J231,Index!B$3:S$228,6),IF((I231=Index!H$2),VLOOKUP(J231,Index!B$3:S$228,7),IF((I231=Index!I$2),VLOOKUP(J231,Index!B$3:S$228,8),IF((I231=Index!J$2),VLOOKUP(J231,Index!B$3:S$228,9),IF((I231=Index!K$2),VLOOKUP(J231,Index!B$3:S$228,10),IF((I231=Index!L$2),VLOOKUP(J231,Index!B$3:S$228,11),IF((I231=Index!M$2),VLOOKUP(J231,Index!B$3:S$228,12),IF((I231=Index!N$2),VLOOKUP(J231,Index!B$3:S$228,13),IF((I231=Index!O$2),VLOOKUP(J231,Index!B$3:S$228,14),IF((I231=Index!P$2),VLOOKUP(J231,Index!B$3:S$228,15),IF((I231=Index!Q$2),VLOOKUP(J231,Index!B$3:S$228,16),IF((I231=Index!R$2),VLOOKUP(J231,Index!B$3:S$228,17),IF((I231=Index!S$2),VLOOKUP(J231,Index!B$3:S$228,18),IF((I231=""),CONCATENATE("Custom (",K231,")"),IF((I231="No index"),CONCATENATE("Custom (",Index!T223,")"),"")))))))))))))))))))</f>
        <v>Custom (AGGCAGAA-AAGGCTAT)</v>
      </c>
      <c r="M231" s="32" t="s">
        <v>5</v>
      </c>
      <c r="N231" s="10" t="s">
        <v>55</v>
      </c>
      <c r="O231" s="136">
        <f>IF(Table1[[#This Row],[VOLUME]]="","",Table1[[#This Row],[VOLUME]])</f>
        <v>50</v>
      </c>
      <c r="P231" s="110" t="str">
        <f>IF(Table1[[#This Row],[SNP&amp;SEQ SAMPLE ID]]="","",CONCATENATE('Sample information'!$B$16,"_PL1_org_",Table1[[#This Row],[DATE SAMPLE DELIVERY]]))</f>
        <v>TC2486_PL1_org_</v>
      </c>
      <c r="Q231" s="32" t="str">
        <f>IF(Table1[[#This Row],[SNP&amp;SEQ SAMPLE ID]]="","",IF('Sample information'!$B$21="","",'Sample information'!$B$21))</f>
        <v>danio rerio (zebrafish)</v>
      </c>
      <c r="R231" s="10"/>
      <c r="S231" s="32"/>
      <c r="T231" s="55"/>
      <c r="U231" s="25"/>
      <c r="W231" s="30"/>
      <c r="Y231" s="91"/>
      <c r="Z231" s="32"/>
      <c r="AA231" s="28"/>
      <c r="AB231" s="55"/>
      <c r="AC231" s="28" t="str">
        <f>IF(Table1[[#This Row],[DATE SAMPLE DELIVERY]]="","",(CONCATENATE(20,LEFT(Table1[[#This Row],[DATE SAMPLE DELIVERY]],2),"-",(MID(Table1[[#This Row],[DATE SAMPLE DELIVERY]],3,2)),"-",(RIGHT(Table1[[#This Row],[DATE SAMPLE DELIVERY]],2)))))</f>
        <v/>
      </c>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row>
    <row r="232" spans="1:54" s="4" customFormat="1" x14ac:dyDescent="0.2">
      <c r="A232" s="112" t="str">
        <f>IF(D232="","",CONCATENATE('Sample information'!B$16," #1"," ",Table1[[#This Row],[DATE SAMPLE DELIVERY]]))</f>
        <v xml:space="preserve">TC2486 #1 </v>
      </c>
      <c r="B232" s="112" t="str">
        <f>IF(Table1[[#This Row],[LIBRARY ID]]="","",CONCATENATE('Sample information'!B$16,"-",Table1[[#This Row],[LIBRARY ID]]))</f>
        <v>TC2486-TC2486-1222</v>
      </c>
      <c r="C232" s="228" t="s">
        <v>141</v>
      </c>
      <c r="D232" s="228" t="s">
        <v>1968</v>
      </c>
      <c r="E232" s="99" t="s">
        <v>27</v>
      </c>
      <c r="F232" s="113" t="s">
        <v>1711</v>
      </c>
      <c r="G232" s="113">
        <v>14.80654</v>
      </c>
      <c r="H232" s="113">
        <v>50</v>
      </c>
      <c r="I232" s="98"/>
      <c r="J232" s="228"/>
      <c r="K232" s="230" t="s">
        <v>2666</v>
      </c>
      <c r="L232" s="112" t="str">
        <f>IF((I232=Index!C$2),VLOOKUP(J232,Index!B$3:S$228,2),IF((I232=Index!D$2),VLOOKUP(J232,Index!B$3:S$228,3),IF((I232=Index!E$2),VLOOKUP(J232,Index!B$3:S$228,4),IF((I232=Index!F$2),VLOOKUP(J232,Index!B$3:S$228,5),IF((I232=Index!G$2),VLOOKUP(J232,Index!B$3:S$228,6),IF((I232=Index!H$2),VLOOKUP(J232,Index!B$3:S$228,7),IF((I232=Index!I$2),VLOOKUP(J232,Index!B$3:S$228,8),IF((I232=Index!J$2),VLOOKUP(J232,Index!B$3:S$228,9),IF((I232=Index!K$2),VLOOKUP(J232,Index!B$3:S$228,10),IF((I232=Index!L$2),VLOOKUP(J232,Index!B$3:S$228,11),IF((I232=Index!M$2),VLOOKUP(J232,Index!B$3:S$228,12),IF((I232=Index!N$2),VLOOKUP(J232,Index!B$3:S$228,13),IF((I232=Index!O$2),VLOOKUP(J232,Index!B$3:S$228,14),IF((I232=Index!P$2),VLOOKUP(J232,Index!B$3:S$228,15),IF((I232=Index!Q$2),VLOOKUP(J232,Index!B$3:S$228,16),IF((I232=Index!R$2),VLOOKUP(J232,Index!B$3:S$228,17),IF((I232=Index!S$2),VLOOKUP(J232,Index!B$3:S$228,18),IF((I232=""),CONCATENATE("Custom (",K232,")"),IF((I232="No index"),CONCATENATE("Custom (",Index!T224,")"),"")))))))))))))))))))</f>
        <v>Custom (AGGCAGAA-GAGCCTTA)</v>
      </c>
      <c r="M232" s="32" t="s">
        <v>5</v>
      </c>
      <c r="N232" s="10" t="s">
        <v>56</v>
      </c>
      <c r="O232" s="136">
        <f>IF(Table1[[#This Row],[VOLUME]]="","",Table1[[#This Row],[VOLUME]])</f>
        <v>50</v>
      </c>
      <c r="P232" s="110" t="str">
        <f>IF(Table1[[#This Row],[SNP&amp;SEQ SAMPLE ID]]="","",CONCATENATE('Sample information'!$B$16,"_PL1_org_",Table1[[#This Row],[DATE SAMPLE DELIVERY]]))</f>
        <v>TC2486_PL1_org_</v>
      </c>
      <c r="Q232" s="32" t="str">
        <f>IF(Table1[[#This Row],[SNP&amp;SEQ SAMPLE ID]]="","",IF('Sample information'!$B$21="","",'Sample information'!$B$21))</f>
        <v>danio rerio (zebrafish)</v>
      </c>
      <c r="R232" s="10"/>
      <c r="S232" s="32"/>
      <c r="T232" s="55"/>
      <c r="U232" s="25"/>
      <c r="W232" s="30"/>
      <c r="Y232" s="91"/>
      <c r="Z232" s="32"/>
      <c r="AA232" s="28"/>
      <c r="AB232" s="55"/>
      <c r="AC232" s="28" t="str">
        <f>IF(Table1[[#This Row],[DATE SAMPLE DELIVERY]]="","",(CONCATENATE(20,LEFT(Table1[[#This Row],[DATE SAMPLE DELIVERY]],2),"-",(MID(Table1[[#This Row],[DATE SAMPLE DELIVERY]],3,2)),"-",(RIGHT(Table1[[#This Row],[DATE SAMPLE DELIVERY]],2)))))</f>
        <v/>
      </c>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row>
    <row r="233" spans="1:54" s="4" customFormat="1" x14ac:dyDescent="0.2">
      <c r="A233" s="112" t="str">
        <f>IF(D233="","",CONCATENATE('Sample information'!B$16," #1"," ",Table1[[#This Row],[DATE SAMPLE DELIVERY]]))</f>
        <v xml:space="preserve">TC2486 #1 </v>
      </c>
      <c r="B233" s="112" t="str">
        <f>IF(Table1[[#This Row],[LIBRARY ID]]="","",CONCATENATE('Sample information'!B$16,"-",Table1[[#This Row],[LIBRARY ID]]))</f>
        <v>TC2486-TC2486-1223</v>
      </c>
      <c r="C233" s="228" t="s">
        <v>141</v>
      </c>
      <c r="D233" s="228" t="s">
        <v>1969</v>
      </c>
      <c r="E233" s="99" t="s">
        <v>27</v>
      </c>
      <c r="F233" s="113" t="s">
        <v>1711</v>
      </c>
      <c r="G233" s="113">
        <v>14.80654</v>
      </c>
      <c r="H233" s="113">
        <v>50</v>
      </c>
      <c r="I233" s="98"/>
      <c r="J233" s="228"/>
      <c r="K233" s="230" t="s">
        <v>2667</v>
      </c>
      <c r="L233" s="112" t="str">
        <f>IF((I233=Index!C$2),VLOOKUP(J233,Index!B$3:S$228,2),IF((I233=Index!D$2),VLOOKUP(J233,Index!B$3:S$228,3),IF((I233=Index!E$2),VLOOKUP(J233,Index!B$3:S$228,4),IF((I233=Index!F$2),VLOOKUP(J233,Index!B$3:S$228,5),IF((I233=Index!G$2),VLOOKUP(J233,Index!B$3:S$228,6),IF((I233=Index!H$2),VLOOKUP(J233,Index!B$3:S$228,7),IF((I233=Index!I$2),VLOOKUP(J233,Index!B$3:S$228,8),IF((I233=Index!J$2),VLOOKUP(J233,Index!B$3:S$228,9),IF((I233=Index!K$2),VLOOKUP(J233,Index!B$3:S$228,10),IF((I233=Index!L$2),VLOOKUP(J233,Index!B$3:S$228,11),IF((I233=Index!M$2),VLOOKUP(J233,Index!B$3:S$228,12),IF((I233=Index!N$2),VLOOKUP(J233,Index!B$3:S$228,13),IF((I233=Index!O$2),VLOOKUP(J233,Index!B$3:S$228,14),IF((I233=Index!P$2),VLOOKUP(J233,Index!B$3:S$228,15),IF((I233=Index!Q$2),VLOOKUP(J233,Index!B$3:S$228,16),IF((I233=Index!R$2),VLOOKUP(J233,Index!B$3:S$228,17),IF((I233=Index!S$2),VLOOKUP(J233,Index!B$3:S$228,18),IF((I233=""),CONCATENATE("Custom (",K233,")"),IF((I233="No index"),CONCATENATE("Custom (",Index!T225,")"),"")))))))))))))))))))</f>
        <v>Custom (AGGCAGAA-TTATGCGA)</v>
      </c>
      <c r="M233" s="32" t="s">
        <v>5</v>
      </c>
      <c r="N233" s="10" t="s">
        <v>57</v>
      </c>
      <c r="O233" s="136">
        <f>IF(Table1[[#This Row],[VOLUME]]="","",Table1[[#This Row],[VOLUME]])</f>
        <v>50</v>
      </c>
      <c r="P233" s="110" t="str">
        <f>IF(Table1[[#This Row],[SNP&amp;SEQ SAMPLE ID]]="","",CONCATENATE('Sample information'!$B$16,"_PL1_org_",Table1[[#This Row],[DATE SAMPLE DELIVERY]]))</f>
        <v>TC2486_PL1_org_</v>
      </c>
      <c r="Q233" s="32" t="str">
        <f>IF(Table1[[#This Row],[SNP&amp;SEQ SAMPLE ID]]="","",IF('Sample information'!$B$21="","",'Sample information'!$B$21))</f>
        <v>danio rerio (zebrafish)</v>
      </c>
      <c r="R233" s="10"/>
      <c r="S233" s="32"/>
      <c r="T233" s="55"/>
      <c r="U233" s="25"/>
      <c r="W233" s="30"/>
      <c r="Y233" s="91"/>
      <c r="Z233" s="32"/>
      <c r="AA233" s="28"/>
      <c r="AB233" s="55"/>
      <c r="AC233" s="28" t="str">
        <f>IF(Table1[[#This Row],[DATE SAMPLE DELIVERY]]="","",(CONCATENATE(20,LEFT(Table1[[#This Row],[DATE SAMPLE DELIVERY]],2),"-",(MID(Table1[[#This Row],[DATE SAMPLE DELIVERY]],3,2)),"-",(RIGHT(Table1[[#This Row],[DATE SAMPLE DELIVERY]],2)))))</f>
        <v/>
      </c>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row>
    <row r="234" spans="1:54" s="4" customFormat="1" x14ac:dyDescent="0.2">
      <c r="A234" s="112" t="str">
        <f>IF(D234="","",CONCATENATE('Sample information'!B$16," #1"," ",Table1[[#This Row],[DATE SAMPLE DELIVERY]]))</f>
        <v xml:space="preserve">TC2486 #1 </v>
      </c>
      <c r="B234" s="112" t="str">
        <f>IF(Table1[[#This Row],[LIBRARY ID]]="","",CONCATENATE('Sample information'!B$16,"-",Table1[[#This Row],[LIBRARY ID]]))</f>
        <v>TC2486-TC2486-1224</v>
      </c>
      <c r="C234" s="228" t="s">
        <v>141</v>
      </c>
      <c r="D234" s="228" t="s">
        <v>1970</v>
      </c>
      <c r="E234" s="99" t="s">
        <v>27</v>
      </c>
      <c r="F234" s="113" t="s">
        <v>1711</v>
      </c>
      <c r="G234" s="113">
        <v>14.80654</v>
      </c>
      <c r="H234" s="113">
        <v>50</v>
      </c>
      <c r="I234" s="98"/>
      <c r="J234" s="228"/>
      <c r="K234" s="230" t="s">
        <v>2668</v>
      </c>
      <c r="L234" s="112" t="str">
        <f>IF((I234=Index!C$2),VLOOKUP(J234,Index!B$3:S$228,2),IF((I234=Index!D$2),VLOOKUP(J234,Index!B$3:S$228,3),IF((I234=Index!E$2),VLOOKUP(J234,Index!B$3:S$228,4),IF((I234=Index!F$2),VLOOKUP(J234,Index!B$3:S$228,5),IF((I234=Index!G$2),VLOOKUP(J234,Index!B$3:S$228,6),IF((I234=Index!H$2),VLOOKUP(J234,Index!B$3:S$228,7),IF((I234=Index!I$2),VLOOKUP(J234,Index!B$3:S$228,8),IF((I234=Index!J$2),VLOOKUP(J234,Index!B$3:S$228,9),IF((I234=Index!K$2),VLOOKUP(J234,Index!B$3:S$228,10),IF((I234=Index!L$2),VLOOKUP(J234,Index!B$3:S$228,11),IF((I234=Index!M$2),VLOOKUP(J234,Index!B$3:S$228,12),IF((I234=Index!N$2),VLOOKUP(J234,Index!B$3:S$228,13),IF((I234=Index!O$2),VLOOKUP(J234,Index!B$3:S$228,14),IF((I234=Index!P$2),VLOOKUP(J234,Index!B$3:S$228,15),IF((I234=Index!Q$2),VLOOKUP(J234,Index!B$3:S$228,16),IF((I234=Index!R$2),VLOOKUP(J234,Index!B$3:S$228,17),IF((I234=Index!S$2),VLOOKUP(J234,Index!B$3:S$228,18),IF((I234=""),CONCATENATE("Custom (",K234,")"),IF((I234="No index"),CONCATENATE("Custom (",Index!T226,")"),"")))))))))))))))))))</f>
        <v>Custom (TCCTGAGC-CGTCTAAT)</v>
      </c>
      <c r="M234" s="32" t="s">
        <v>5</v>
      </c>
      <c r="N234" s="10" t="s">
        <v>58</v>
      </c>
      <c r="O234" s="136">
        <f>IF(Table1[[#This Row],[VOLUME]]="","",Table1[[#This Row],[VOLUME]])</f>
        <v>50</v>
      </c>
      <c r="P234" s="110" t="str">
        <f>IF(Table1[[#This Row],[SNP&amp;SEQ SAMPLE ID]]="","",CONCATENATE('Sample information'!$B$16,"_PL1_org_",Table1[[#This Row],[DATE SAMPLE DELIVERY]]))</f>
        <v>TC2486_PL1_org_</v>
      </c>
      <c r="Q234" s="32" t="str">
        <f>IF(Table1[[#This Row],[SNP&amp;SEQ SAMPLE ID]]="","",IF('Sample information'!$B$21="","",'Sample information'!$B$21))</f>
        <v>danio rerio (zebrafish)</v>
      </c>
      <c r="R234" s="10"/>
      <c r="S234" s="32"/>
      <c r="T234" s="55"/>
      <c r="U234" s="25"/>
      <c r="W234" s="30"/>
      <c r="Y234" s="91"/>
      <c r="Z234" s="32"/>
      <c r="AA234" s="28"/>
      <c r="AB234" s="55"/>
      <c r="AC234" s="28" t="str">
        <f>IF(Table1[[#This Row],[DATE SAMPLE DELIVERY]]="","",(CONCATENATE(20,LEFT(Table1[[#This Row],[DATE SAMPLE DELIVERY]],2),"-",(MID(Table1[[#This Row],[DATE SAMPLE DELIVERY]],3,2)),"-",(RIGHT(Table1[[#This Row],[DATE SAMPLE DELIVERY]],2)))))</f>
        <v/>
      </c>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row>
    <row r="235" spans="1:54" s="4" customFormat="1" x14ac:dyDescent="0.2">
      <c r="A235" s="112" t="str">
        <f>IF(D235="","",CONCATENATE('Sample information'!B$16," #1"," ",Table1[[#This Row],[DATE SAMPLE DELIVERY]]))</f>
        <v xml:space="preserve">TC2486 #1 </v>
      </c>
      <c r="B235" s="112" t="str">
        <f>IF(Table1[[#This Row],[LIBRARY ID]]="","",CONCATENATE('Sample information'!B$16,"-",Table1[[#This Row],[LIBRARY ID]]))</f>
        <v>TC2486-TC2486-1225</v>
      </c>
      <c r="C235" s="228" t="s">
        <v>141</v>
      </c>
      <c r="D235" s="228" t="s">
        <v>1971</v>
      </c>
      <c r="E235" s="99" t="s">
        <v>27</v>
      </c>
      <c r="F235" s="113" t="s">
        <v>1711</v>
      </c>
      <c r="G235" s="113">
        <v>14.80654</v>
      </c>
      <c r="H235" s="113">
        <v>50</v>
      </c>
      <c r="I235" s="98"/>
      <c r="J235" s="228"/>
      <c r="K235" s="230" t="s">
        <v>2669</v>
      </c>
      <c r="L235" s="112" t="str">
        <f>IF((I235=Index!C$2),VLOOKUP(J235,Index!B$3:S$228,2),IF((I235=Index!D$2),VLOOKUP(J235,Index!B$3:S$228,3),IF((I235=Index!E$2),VLOOKUP(J235,Index!B$3:S$228,4),IF((I235=Index!F$2),VLOOKUP(J235,Index!B$3:S$228,5),IF((I235=Index!G$2),VLOOKUP(J235,Index!B$3:S$228,6),IF((I235=Index!H$2),VLOOKUP(J235,Index!B$3:S$228,7),IF((I235=Index!I$2),VLOOKUP(J235,Index!B$3:S$228,8),IF((I235=Index!J$2),VLOOKUP(J235,Index!B$3:S$228,9),IF((I235=Index!K$2),VLOOKUP(J235,Index!B$3:S$228,10),IF((I235=Index!L$2),VLOOKUP(J235,Index!B$3:S$228,11),IF((I235=Index!M$2),VLOOKUP(J235,Index!B$3:S$228,12),IF((I235=Index!N$2),VLOOKUP(J235,Index!B$3:S$228,13),IF((I235=Index!O$2),VLOOKUP(J235,Index!B$3:S$228,14),IF((I235=Index!P$2),VLOOKUP(J235,Index!B$3:S$228,15),IF((I235=Index!Q$2),VLOOKUP(J235,Index!B$3:S$228,16),IF((I235=Index!R$2),VLOOKUP(J235,Index!B$3:S$228,17),IF((I235=Index!S$2),VLOOKUP(J235,Index!B$3:S$228,18),IF((I235=""),CONCATENATE("Custom (",K235,")"),IF((I235="No index"),CONCATENATE("Custom (",Index!T227,")"),"")))))))))))))))))))</f>
        <v>Custom (TCCTGAGC-TCTCTCCG)</v>
      </c>
      <c r="M235" s="32" t="s">
        <v>5</v>
      </c>
      <c r="N235" s="10" t="s">
        <v>59</v>
      </c>
      <c r="O235" s="136">
        <f>IF(Table1[[#This Row],[VOLUME]]="","",Table1[[#This Row],[VOLUME]])</f>
        <v>50</v>
      </c>
      <c r="P235" s="110" t="str">
        <f>IF(Table1[[#This Row],[SNP&amp;SEQ SAMPLE ID]]="","",CONCATENATE('Sample information'!$B$16,"_PL1_org_",Table1[[#This Row],[DATE SAMPLE DELIVERY]]))</f>
        <v>TC2486_PL1_org_</v>
      </c>
      <c r="Q235" s="32" t="str">
        <f>IF(Table1[[#This Row],[SNP&amp;SEQ SAMPLE ID]]="","",IF('Sample information'!$B$21="","",'Sample information'!$B$21))</f>
        <v>danio rerio (zebrafish)</v>
      </c>
      <c r="R235" s="10"/>
      <c r="S235" s="32"/>
      <c r="T235" s="55"/>
      <c r="U235" s="25"/>
      <c r="W235" s="30"/>
      <c r="Y235" s="91"/>
      <c r="Z235" s="32"/>
      <c r="AA235" s="28"/>
      <c r="AB235" s="55"/>
      <c r="AC235" s="28" t="str">
        <f>IF(Table1[[#This Row],[DATE SAMPLE DELIVERY]]="","",(CONCATENATE(20,LEFT(Table1[[#This Row],[DATE SAMPLE DELIVERY]],2),"-",(MID(Table1[[#This Row],[DATE SAMPLE DELIVERY]],3,2)),"-",(RIGHT(Table1[[#This Row],[DATE SAMPLE DELIVERY]],2)))))</f>
        <v/>
      </c>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row>
    <row r="236" spans="1:54" s="4" customFormat="1" x14ac:dyDescent="0.2">
      <c r="A236" s="112" t="str">
        <f>IF(D236="","",CONCATENATE('Sample information'!B$16," #1"," ",Table1[[#This Row],[DATE SAMPLE DELIVERY]]))</f>
        <v xml:space="preserve">TC2486 #1 </v>
      </c>
      <c r="B236" s="112" t="str">
        <f>IF(Table1[[#This Row],[LIBRARY ID]]="","",CONCATENATE('Sample information'!B$16,"-",Table1[[#This Row],[LIBRARY ID]]))</f>
        <v>TC2486-TC2486-1226</v>
      </c>
      <c r="C236" s="228" t="s">
        <v>141</v>
      </c>
      <c r="D236" s="228" t="s">
        <v>1972</v>
      </c>
      <c r="E236" s="99" t="s">
        <v>27</v>
      </c>
      <c r="F236" s="113" t="s">
        <v>1711</v>
      </c>
      <c r="G236" s="113">
        <v>14.80654</v>
      </c>
      <c r="H236" s="113">
        <v>50</v>
      </c>
      <c r="I236" s="98"/>
      <c r="J236" s="228"/>
      <c r="K236" s="230" t="s">
        <v>2670</v>
      </c>
      <c r="L236" s="112" t="str">
        <f>IF((I236=Index!C$2),VLOOKUP(J236,Index!B$3:S$228,2),IF((I236=Index!D$2),VLOOKUP(J236,Index!B$3:S$228,3),IF((I236=Index!E$2),VLOOKUP(J236,Index!B$3:S$228,4),IF((I236=Index!F$2),VLOOKUP(J236,Index!B$3:S$228,5),IF((I236=Index!G$2),VLOOKUP(J236,Index!B$3:S$228,6),IF((I236=Index!H$2),VLOOKUP(J236,Index!B$3:S$228,7),IF((I236=Index!I$2),VLOOKUP(J236,Index!B$3:S$228,8),IF((I236=Index!J$2),VLOOKUP(J236,Index!B$3:S$228,9),IF((I236=Index!K$2),VLOOKUP(J236,Index!B$3:S$228,10),IF((I236=Index!L$2),VLOOKUP(J236,Index!B$3:S$228,11),IF((I236=Index!M$2),VLOOKUP(J236,Index!B$3:S$228,12),IF((I236=Index!N$2),VLOOKUP(J236,Index!B$3:S$228,13),IF((I236=Index!O$2),VLOOKUP(J236,Index!B$3:S$228,14),IF((I236=Index!P$2),VLOOKUP(J236,Index!B$3:S$228,15),IF((I236=Index!Q$2),VLOOKUP(J236,Index!B$3:S$228,16),IF((I236=Index!R$2),VLOOKUP(J236,Index!B$3:S$228,17),IF((I236=Index!S$2),VLOOKUP(J236,Index!B$3:S$228,18),IF((I236=""),CONCATENATE("Custom (",K236,")"),IF((I236="No index"),CONCATENATE("Custom (",Index!T228,")"),"")))))))))))))))))))</f>
        <v>Custom (TCCTGAGC-TCGACTAG)</v>
      </c>
      <c r="M236" s="32" t="s">
        <v>5</v>
      </c>
      <c r="N236" s="10" t="s">
        <v>60</v>
      </c>
      <c r="O236" s="136">
        <f>IF(Table1[[#This Row],[VOLUME]]="","",Table1[[#This Row],[VOLUME]])</f>
        <v>50</v>
      </c>
      <c r="P236" s="110" t="str">
        <f>IF(Table1[[#This Row],[SNP&amp;SEQ SAMPLE ID]]="","",CONCATENATE('Sample information'!$B$16,"_PL1_org_",Table1[[#This Row],[DATE SAMPLE DELIVERY]]))</f>
        <v>TC2486_PL1_org_</v>
      </c>
      <c r="Q236" s="32" t="str">
        <f>IF(Table1[[#This Row],[SNP&amp;SEQ SAMPLE ID]]="","",IF('Sample information'!$B$21="","",'Sample information'!$B$21))</f>
        <v>danio rerio (zebrafish)</v>
      </c>
      <c r="R236" s="10"/>
      <c r="S236" s="32"/>
      <c r="T236" s="55"/>
      <c r="U236" s="25"/>
      <c r="W236" s="30"/>
      <c r="Y236" s="91"/>
      <c r="Z236" s="32"/>
      <c r="AA236" s="28"/>
      <c r="AB236" s="55"/>
      <c r="AC236" s="28" t="str">
        <f>IF(Table1[[#This Row],[DATE SAMPLE DELIVERY]]="","",(CONCATENATE(20,LEFT(Table1[[#This Row],[DATE SAMPLE DELIVERY]],2),"-",(MID(Table1[[#This Row],[DATE SAMPLE DELIVERY]],3,2)),"-",(RIGHT(Table1[[#This Row],[DATE SAMPLE DELIVERY]],2)))))</f>
        <v/>
      </c>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row>
    <row r="237" spans="1:54" s="4" customFormat="1" x14ac:dyDescent="0.2">
      <c r="A237" s="112" t="str">
        <f>IF(D237="","",CONCATENATE('Sample information'!B$16," #1"," ",Table1[[#This Row],[DATE SAMPLE DELIVERY]]))</f>
        <v xml:space="preserve">TC2486 #1 </v>
      </c>
      <c r="B237" s="112" t="str">
        <f>IF(Table1[[#This Row],[LIBRARY ID]]="","",CONCATENATE('Sample information'!B$16,"-",Table1[[#This Row],[LIBRARY ID]]))</f>
        <v>TC2486-TC2486-1227</v>
      </c>
      <c r="C237" s="228" t="s">
        <v>141</v>
      </c>
      <c r="D237" s="228" t="s">
        <v>1973</v>
      </c>
      <c r="E237" s="99" t="s">
        <v>27</v>
      </c>
      <c r="F237" s="113" t="s">
        <v>1711</v>
      </c>
      <c r="G237" s="113">
        <v>14.80654</v>
      </c>
      <c r="H237" s="113">
        <v>50</v>
      </c>
      <c r="I237" s="98"/>
      <c r="J237" s="228"/>
      <c r="K237" s="230" t="s">
        <v>2671</v>
      </c>
      <c r="L237" s="112" t="str">
        <f>IF((I237=Index!C$2),VLOOKUP(J237,Index!B$3:S$228,2),IF((I237=Index!D$2),VLOOKUP(J237,Index!B$3:S$228,3),IF((I237=Index!E$2),VLOOKUP(J237,Index!B$3:S$228,4),IF((I237=Index!F$2),VLOOKUP(J237,Index!B$3:S$228,5),IF((I237=Index!G$2),VLOOKUP(J237,Index!B$3:S$228,6),IF((I237=Index!H$2),VLOOKUP(J237,Index!B$3:S$228,7),IF((I237=Index!I$2),VLOOKUP(J237,Index!B$3:S$228,8),IF((I237=Index!J$2),VLOOKUP(J237,Index!B$3:S$228,9),IF((I237=Index!K$2),VLOOKUP(J237,Index!B$3:S$228,10),IF((I237=Index!L$2),VLOOKUP(J237,Index!B$3:S$228,11),IF((I237=Index!M$2),VLOOKUP(J237,Index!B$3:S$228,12),IF((I237=Index!N$2),VLOOKUP(J237,Index!B$3:S$228,13),IF((I237=Index!O$2),VLOOKUP(J237,Index!B$3:S$228,14),IF((I237=Index!P$2),VLOOKUP(J237,Index!B$3:S$228,15),IF((I237=Index!Q$2),VLOOKUP(J237,Index!B$3:S$228,16),IF((I237=Index!R$2),VLOOKUP(J237,Index!B$3:S$228,17),IF((I237=Index!S$2),VLOOKUP(J237,Index!B$3:S$228,18),IF((I237=""),CONCATENATE("Custom (",K237,")"),IF((I237="No index"),CONCATENATE("Custom (",Index!T229,")"),"")))))))))))))))))))</f>
        <v>Custom (TCCTGAGC-TTCTAGCT)</v>
      </c>
      <c r="M237" s="32" t="s">
        <v>5</v>
      </c>
      <c r="N237" s="10" t="s">
        <v>61</v>
      </c>
      <c r="O237" s="136">
        <f>IF(Table1[[#This Row],[VOLUME]]="","",Table1[[#This Row],[VOLUME]])</f>
        <v>50</v>
      </c>
      <c r="P237" s="110" t="str">
        <f>IF(Table1[[#This Row],[SNP&amp;SEQ SAMPLE ID]]="","",CONCATENATE('Sample information'!$B$16,"_PL1_org_",Table1[[#This Row],[DATE SAMPLE DELIVERY]]))</f>
        <v>TC2486_PL1_org_</v>
      </c>
      <c r="Q237" s="32" t="str">
        <f>IF(Table1[[#This Row],[SNP&amp;SEQ SAMPLE ID]]="","",IF('Sample information'!$B$21="","",'Sample information'!$B$21))</f>
        <v>danio rerio (zebrafish)</v>
      </c>
      <c r="R237" s="10"/>
      <c r="S237" s="32"/>
      <c r="T237" s="55"/>
      <c r="U237" s="25"/>
      <c r="W237" s="30"/>
      <c r="Y237" s="91"/>
      <c r="Z237" s="32"/>
      <c r="AA237" s="28"/>
      <c r="AB237" s="55"/>
      <c r="AC237" s="28" t="str">
        <f>IF(Table1[[#This Row],[DATE SAMPLE DELIVERY]]="","",(CONCATENATE(20,LEFT(Table1[[#This Row],[DATE SAMPLE DELIVERY]],2),"-",(MID(Table1[[#This Row],[DATE SAMPLE DELIVERY]],3,2)),"-",(RIGHT(Table1[[#This Row],[DATE SAMPLE DELIVERY]],2)))))</f>
        <v/>
      </c>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row>
    <row r="238" spans="1:54" s="4" customFormat="1" x14ac:dyDescent="0.2">
      <c r="A238" s="112" t="str">
        <f>IF(D238="","",CONCATENATE('Sample information'!B$16," #1"," ",Table1[[#This Row],[DATE SAMPLE DELIVERY]]))</f>
        <v xml:space="preserve">TC2486 #1 </v>
      </c>
      <c r="B238" s="112" t="str">
        <f>IF(Table1[[#This Row],[LIBRARY ID]]="","",CONCATENATE('Sample information'!B$16,"-",Table1[[#This Row],[LIBRARY ID]]))</f>
        <v>TC2486-TC2486-1228</v>
      </c>
      <c r="C238" s="228" t="s">
        <v>141</v>
      </c>
      <c r="D238" s="228" t="s">
        <v>1974</v>
      </c>
      <c r="E238" s="99" t="s">
        <v>27</v>
      </c>
      <c r="F238" s="113" t="s">
        <v>1711</v>
      </c>
      <c r="G238" s="113">
        <v>14.80654</v>
      </c>
      <c r="H238" s="113">
        <v>50</v>
      </c>
      <c r="I238" s="98"/>
      <c r="J238" s="228"/>
      <c r="K238" s="230" t="s">
        <v>2672</v>
      </c>
      <c r="L238" s="112" t="str">
        <f>IF((I238=Index!C$2),VLOOKUP(J238,Index!B$3:S$228,2),IF((I238=Index!D$2),VLOOKUP(J238,Index!B$3:S$228,3),IF((I238=Index!E$2),VLOOKUP(J238,Index!B$3:S$228,4),IF((I238=Index!F$2),VLOOKUP(J238,Index!B$3:S$228,5),IF((I238=Index!G$2),VLOOKUP(J238,Index!B$3:S$228,6),IF((I238=Index!H$2),VLOOKUP(J238,Index!B$3:S$228,7),IF((I238=Index!I$2),VLOOKUP(J238,Index!B$3:S$228,8),IF((I238=Index!J$2),VLOOKUP(J238,Index!B$3:S$228,9),IF((I238=Index!K$2),VLOOKUP(J238,Index!B$3:S$228,10),IF((I238=Index!L$2),VLOOKUP(J238,Index!B$3:S$228,11),IF((I238=Index!M$2),VLOOKUP(J238,Index!B$3:S$228,12),IF((I238=Index!N$2),VLOOKUP(J238,Index!B$3:S$228,13),IF((I238=Index!O$2),VLOOKUP(J238,Index!B$3:S$228,14),IF((I238=Index!P$2),VLOOKUP(J238,Index!B$3:S$228,15),IF((I238=Index!Q$2),VLOOKUP(J238,Index!B$3:S$228,16),IF((I238=Index!R$2),VLOOKUP(J238,Index!B$3:S$228,17),IF((I238=Index!S$2),VLOOKUP(J238,Index!B$3:S$228,18),IF((I238=""),CONCATENATE("Custom (",K238,")"),IF((I238="No index"),CONCATENATE("Custom (",Index!T230,")"),"")))))))))))))))))))</f>
        <v>Custom (TCCTGAGC-CCTAGAGT)</v>
      </c>
      <c r="M238" s="32" t="s">
        <v>5</v>
      </c>
      <c r="N238" s="10" t="s">
        <v>62</v>
      </c>
      <c r="O238" s="136">
        <f>IF(Table1[[#This Row],[VOLUME]]="","",Table1[[#This Row],[VOLUME]])</f>
        <v>50</v>
      </c>
      <c r="P238" s="110" t="str">
        <f>IF(Table1[[#This Row],[SNP&amp;SEQ SAMPLE ID]]="","",CONCATENATE('Sample information'!$B$16,"_PL1_org_",Table1[[#This Row],[DATE SAMPLE DELIVERY]]))</f>
        <v>TC2486_PL1_org_</v>
      </c>
      <c r="Q238" s="32" t="str">
        <f>IF(Table1[[#This Row],[SNP&amp;SEQ SAMPLE ID]]="","",IF('Sample information'!$B$21="","",'Sample information'!$B$21))</f>
        <v>danio rerio (zebrafish)</v>
      </c>
      <c r="R238" s="10"/>
      <c r="S238" s="32"/>
      <c r="T238" s="55"/>
      <c r="U238" s="25"/>
      <c r="W238" s="30"/>
      <c r="Y238" s="91"/>
      <c r="Z238" s="32"/>
      <c r="AA238" s="28"/>
      <c r="AB238" s="55"/>
      <c r="AC238" s="28" t="str">
        <f>IF(Table1[[#This Row],[DATE SAMPLE DELIVERY]]="","",(CONCATENATE(20,LEFT(Table1[[#This Row],[DATE SAMPLE DELIVERY]],2),"-",(MID(Table1[[#This Row],[DATE SAMPLE DELIVERY]],3,2)),"-",(RIGHT(Table1[[#This Row],[DATE SAMPLE DELIVERY]],2)))))</f>
        <v/>
      </c>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row>
    <row r="239" spans="1:54" s="4" customFormat="1" x14ac:dyDescent="0.2">
      <c r="A239" s="112" t="str">
        <f>IF(D239="","",CONCATENATE('Sample information'!B$16," #1"," ",Table1[[#This Row],[DATE SAMPLE DELIVERY]]))</f>
        <v xml:space="preserve">TC2486 #1 </v>
      </c>
      <c r="B239" s="112" t="str">
        <f>IF(Table1[[#This Row],[LIBRARY ID]]="","",CONCATENATE('Sample information'!B$16,"-",Table1[[#This Row],[LIBRARY ID]]))</f>
        <v>TC2486-TC2486-1229</v>
      </c>
      <c r="C239" s="228" t="s">
        <v>141</v>
      </c>
      <c r="D239" s="228" t="s">
        <v>1975</v>
      </c>
      <c r="E239" s="99" t="s">
        <v>27</v>
      </c>
      <c r="F239" s="113" t="s">
        <v>1711</v>
      </c>
      <c r="G239" s="113">
        <v>14.80654</v>
      </c>
      <c r="H239" s="113">
        <v>50</v>
      </c>
      <c r="I239" s="98"/>
      <c r="J239" s="228"/>
      <c r="K239" s="230" t="s">
        <v>2673</v>
      </c>
      <c r="L239" s="112" t="str">
        <f>IF((I239=Index!C$2),VLOOKUP(J239,Index!B$3:S$228,2),IF((I239=Index!D$2),VLOOKUP(J239,Index!B$3:S$228,3),IF((I239=Index!E$2),VLOOKUP(J239,Index!B$3:S$228,4),IF((I239=Index!F$2),VLOOKUP(J239,Index!B$3:S$228,5),IF((I239=Index!G$2),VLOOKUP(J239,Index!B$3:S$228,6),IF((I239=Index!H$2),VLOOKUP(J239,Index!B$3:S$228,7),IF((I239=Index!I$2),VLOOKUP(J239,Index!B$3:S$228,8),IF((I239=Index!J$2),VLOOKUP(J239,Index!B$3:S$228,9),IF((I239=Index!K$2),VLOOKUP(J239,Index!B$3:S$228,10),IF((I239=Index!L$2),VLOOKUP(J239,Index!B$3:S$228,11),IF((I239=Index!M$2),VLOOKUP(J239,Index!B$3:S$228,12),IF((I239=Index!N$2),VLOOKUP(J239,Index!B$3:S$228,13),IF((I239=Index!O$2),VLOOKUP(J239,Index!B$3:S$228,14),IF((I239=Index!P$2),VLOOKUP(J239,Index!B$3:S$228,15),IF((I239=Index!Q$2),VLOOKUP(J239,Index!B$3:S$228,16),IF((I239=Index!R$2),VLOOKUP(J239,Index!B$3:S$228,17),IF((I239=Index!S$2),VLOOKUP(J239,Index!B$3:S$228,18),IF((I239=""),CONCATENATE("Custom (",K239,")"),IF((I239="No index"),CONCATENATE("Custom (",Index!T231,")"),"")))))))))))))))))))</f>
        <v>Custom (TCCTGAGC-CTATTAAG)</v>
      </c>
      <c r="M239" s="32" t="s">
        <v>5</v>
      </c>
      <c r="N239" s="10" t="s">
        <v>63</v>
      </c>
      <c r="O239" s="136">
        <f>IF(Table1[[#This Row],[VOLUME]]="","",Table1[[#This Row],[VOLUME]])</f>
        <v>50</v>
      </c>
      <c r="P239" s="110" t="str">
        <f>IF(Table1[[#This Row],[SNP&amp;SEQ SAMPLE ID]]="","",CONCATENATE('Sample information'!$B$16,"_PL1_org_",Table1[[#This Row],[DATE SAMPLE DELIVERY]]))</f>
        <v>TC2486_PL1_org_</v>
      </c>
      <c r="Q239" s="32" t="str">
        <f>IF(Table1[[#This Row],[SNP&amp;SEQ SAMPLE ID]]="","",IF('Sample information'!$B$21="","",'Sample information'!$B$21))</f>
        <v>danio rerio (zebrafish)</v>
      </c>
      <c r="R239" s="10"/>
      <c r="S239" s="32"/>
      <c r="T239" s="55"/>
      <c r="U239" s="25"/>
      <c r="W239" s="30"/>
      <c r="Y239" s="91"/>
      <c r="Z239" s="32"/>
      <c r="AA239" s="28"/>
      <c r="AB239" s="55"/>
      <c r="AC239" s="28" t="str">
        <f>IF(Table1[[#This Row],[DATE SAMPLE DELIVERY]]="","",(CONCATENATE(20,LEFT(Table1[[#This Row],[DATE SAMPLE DELIVERY]],2),"-",(MID(Table1[[#This Row],[DATE SAMPLE DELIVERY]],3,2)),"-",(RIGHT(Table1[[#This Row],[DATE SAMPLE DELIVERY]],2)))))</f>
        <v/>
      </c>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row>
    <row r="240" spans="1:54" s="4" customFormat="1" x14ac:dyDescent="0.2">
      <c r="A240" s="112" t="str">
        <f>IF(D240="","",CONCATENATE('Sample information'!B$16," #1"," ",Table1[[#This Row],[DATE SAMPLE DELIVERY]]))</f>
        <v xml:space="preserve">TC2486 #1 </v>
      </c>
      <c r="B240" s="112" t="str">
        <f>IF(Table1[[#This Row],[LIBRARY ID]]="","",CONCATENATE('Sample information'!B$16,"-",Table1[[#This Row],[LIBRARY ID]]))</f>
        <v>TC2486-TC2486-1230</v>
      </c>
      <c r="C240" s="228" t="s">
        <v>141</v>
      </c>
      <c r="D240" s="228" t="s">
        <v>1976</v>
      </c>
      <c r="E240" s="99" t="s">
        <v>27</v>
      </c>
      <c r="F240" s="113" t="s">
        <v>1711</v>
      </c>
      <c r="G240" s="113">
        <v>14.80654</v>
      </c>
      <c r="H240" s="113">
        <v>50</v>
      </c>
      <c r="I240" s="98"/>
      <c r="J240" s="228"/>
      <c r="K240" s="230" t="s">
        <v>2674</v>
      </c>
      <c r="L240" s="112" t="str">
        <f>IF((I240=Index!C$2),VLOOKUP(J240,Index!B$3:S$228,2),IF((I240=Index!D$2),VLOOKUP(J240,Index!B$3:S$228,3),IF((I240=Index!E$2),VLOOKUP(J240,Index!B$3:S$228,4),IF((I240=Index!F$2),VLOOKUP(J240,Index!B$3:S$228,5),IF((I240=Index!G$2),VLOOKUP(J240,Index!B$3:S$228,6),IF((I240=Index!H$2),VLOOKUP(J240,Index!B$3:S$228,7),IF((I240=Index!I$2),VLOOKUP(J240,Index!B$3:S$228,8),IF((I240=Index!J$2),VLOOKUP(J240,Index!B$3:S$228,9),IF((I240=Index!K$2),VLOOKUP(J240,Index!B$3:S$228,10),IF((I240=Index!L$2),VLOOKUP(J240,Index!B$3:S$228,11),IF((I240=Index!M$2),VLOOKUP(J240,Index!B$3:S$228,12),IF((I240=Index!N$2),VLOOKUP(J240,Index!B$3:S$228,13),IF((I240=Index!O$2),VLOOKUP(J240,Index!B$3:S$228,14),IF((I240=Index!P$2),VLOOKUP(J240,Index!B$3:S$228,15),IF((I240=Index!Q$2),VLOOKUP(J240,Index!B$3:S$228,16),IF((I240=Index!R$2),VLOOKUP(J240,Index!B$3:S$228,17),IF((I240=Index!S$2),VLOOKUP(J240,Index!B$3:S$228,18),IF((I240=""),CONCATENATE("Custom (",K240,")"),IF((I240="No index"),CONCATENATE("Custom (",Index!T232,")"),"")))))))))))))))))))</f>
        <v>Custom (TCCTGAGC-AAGGCTAT)</v>
      </c>
      <c r="M240" s="32" t="s">
        <v>5</v>
      </c>
      <c r="N240" s="10" t="s">
        <v>64</v>
      </c>
      <c r="O240" s="136">
        <f>IF(Table1[[#This Row],[VOLUME]]="","",Table1[[#This Row],[VOLUME]])</f>
        <v>50</v>
      </c>
      <c r="P240" s="110" t="str">
        <f>IF(Table1[[#This Row],[SNP&amp;SEQ SAMPLE ID]]="","",CONCATENATE('Sample information'!$B$16,"_PL1_org_",Table1[[#This Row],[DATE SAMPLE DELIVERY]]))</f>
        <v>TC2486_PL1_org_</v>
      </c>
      <c r="Q240" s="32" t="str">
        <f>IF(Table1[[#This Row],[SNP&amp;SEQ SAMPLE ID]]="","",IF('Sample information'!$B$21="","",'Sample information'!$B$21))</f>
        <v>danio rerio (zebrafish)</v>
      </c>
      <c r="R240" s="10"/>
      <c r="S240" s="32"/>
      <c r="T240" s="55"/>
      <c r="U240" s="25"/>
      <c r="W240" s="30"/>
      <c r="Y240" s="91"/>
      <c r="Z240" s="32"/>
      <c r="AA240" s="28"/>
      <c r="AB240" s="55"/>
      <c r="AC240" s="28" t="str">
        <f>IF(Table1[[#This Row],[DATE SAMPLE DELIVERY]]="","",(CONCATENATE(20,LEFT(Table1[[#This Row],[DATE SAMPLE DELIVERY]],2),"-",(MID(Table1[[#This Row],[DATE SAMPLE DELIVERY]],3,2)),"-",(RIGHT(Table1[[#This Row],[DATE SAMPLE DELIVERY]],2)))))</f>
        <v/>
      </c>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row>
    <row r="241" spans="1:54" s="4" customFormat="1" x14ac:dyDescent="0.2">
      <c r="A241" s="112" t="str">
        <f>IF(D241="","",CONCATENATE('Sample information'!B$16," #1"," ",Table1[[#This Row],[DATE SAMPLE DELIVERY]]))</f>
        <v xml:space="preserve">TC2486 #1 </v>
      </c>
      <c r="B241" s="112" t="str">
        <f>IF(Table1[[#This Row],[LIBRARY ID]]="","",CONCATENATE('Sample information'!B$16,"-",Table1[[#This Row],[LIBRARY ID]]))</f>
        <v>TC2486-TC2486-1231</v>
      </c>
      <c r="C241" s="228" t="s">
        <v>141</v>
      </c>
      <c r="D241" s="228" t="s">
        <v>1977</v>
      </c>
      <c r="E241" s="99" t="s">
        <v>27</v>
      </c>
      <c r="F241" s="113" t="s">
        <v>1711</v>
      </c>
      <c r="G241" s="113">
        <v>14.80654</v>
      </c>
      <c r="H241" s="113">
        <v>50</v>
      </c>
      <c r="I241" s="98"/>
      <c r="J241" s="228"/>
      <c r="K241" s="230" t="s">
        <v>2675</v>
      </c>
      <c r="L241" s="112" t="str">
        <f>IF((I241=Index!C$2),VLOOKUP(J241,Index!B$3:S$228,2),IF((I241=Index!D$2),VLOOKUP(J241,Index!B$3:S$228,3),IF((I241=Index!E$2),VLOOKUP(J241,Index!B$3:S$228,4),IF((I241=Index!F$2),VLOOKUP(J241,Index!B$3:S$228,5),IF((I241=Index!G$2),VLOOKUP(J241,Index!B$3:S$228,6),IF((I241=Index!H$2),VLOOKUP(J241,Index!B$3:S$228,7),IF((I241=Index!I$2),VLOOKUP(J241,Index!B$3:S$228,8),IF((I241=Index!J$2),VLOOKUP(J241,Index!B$3:S$228,9),IF((I241=Index!K$2),VLOOKUP(J241,Index!B$3:S$228,10),IF((I241=Index!L$2),VLOOKUP(J241,Index!B$3:S$228,11),IF((I241=Index!M$2),VLOOKUP(J241,Index!B$3:S$228,12),IF((I241=Index!N$2),VLOOKUP(J241,Index!B$3:S$228,13),IF((I241=Index!O$2),VLOOKUP(J241,Index!B$3:S$228,14),IF((I241=Index!P$2),VLOOKUP(J241,Index!B$3:S$228,15),IF((I241=Index!Q$2),VLOOKUP(J241,Index!B$3:S$228,16),IF((I241=Index!R$2),VLOOKUP(J241,Index!B$3:S$228,17),IF((I241=Index!S$2),VLOOKUP(J241,Index!B$3:S$228,18),IF((I241=""),CONCATENATE("Custom (",K241,")"),IF((I241="No index"),CONCATENATE("Custom (",Index!T233,")"),"")))))))))))))))))))</f>
        <v>Custom (TCCTGAGC-GAGCCTTA)</v>
      </c>
      <c r="M241" s="32" t="s">
        <v>5</v>
      </c>
      <c r="N241" s="10" t="s">
        <v>65</v>
      </c>
      <c r="O241" s="136">
        <f>IF(Table1[[#This Row],[VOLUME]]="","",Table1[[#This Row],[VOLUME]])</f>
        <v>50</v>
      </c>
      <c r="P241" s="110" t="str">
        <f>IF(Table1[[#This Row],[SNP&amp;SEQ SAMPLE ID]]="","",CONCATENATE('Sample information'!$B$16,"_PL1_org_",Table1[[#This Row],[DATE SAMPLE DELIVERY]]))</f>
        <v>TC2486_PL1_org_</v>
      </c>
      <c r="Q241" s="32" t="str">
        <f>IF(Table1[[#This Row],[SNP&amp;SEQ SAMPLE ID]]="","",IF('Sample information'!$B$21="","",'Sample information'!$B$21))</f>
        <v>danio rerio (zebrafish)</v>
      </c>
      <c r="R241" s="10"/>
      <c r="S241" s="32"/>
      <c r="T241" s="55"/>
      <c r="U241" s="25"/>
      <c r="W241" s="30"/>
      <c r="Y241" s="91"/>
      <c r="Z241" s="32"/>
      <c r="AA241" s="28"/>
      <c r="AB241" s="55"/>
      <c r="AC241" s="28" t="str">
        <f>IF(Table1[[#This Row],[DATE SAMPLE DELIVERY]]="","",(CONCATENATE(20,LEFT(Table1[[#This Row],[DATE SAMPLE DELIVERY]],2),"-",(MID(Table1[[#This Row],[DATE SAMPLE DELIVERY]],3,2)),"-",(RIGHT(Table1[[#This Row],[DATE SAMPLE DELIVERY]],2)))))</f>
        <v/>
      </c>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row>
    <row r="242" spans="1:54" s="4" customFormat="1" x14ac:dyDescent="0.2">
      <c r="A242" s="112" t="str">
        <f>IF(D242="","",CONCATENATE('Sample information'!B$16," #1"," ",Table1[[#This Row],[DATE SAMPLE DELIVERY]]))</f>
        <v xml:space="preserve">TC2486 #1 </v>
      </c>
      <c r="B242" s="112" t="str">
        <f>IF(Table1[[#This Row],[LIBRARY ID]]="","",CONCATENATE('Sample information'!B$16,"-",Table1[[#This Row],[LIBRARY ID]]))</f>
        <v>TC2486-TC2486-1232</v>
      </c>
      <c r="C242" s="228" t="s">
        <v>141</v>
      </c>
      <c r="D242" s="228" t="s">
        <v>1978</v>
      </c>
      <c r="E242" s="99" t="s">
        <v>27</v>
      </c>
      <c r="F242" s="113" t="s">
        <v>1711</v>
      </c>
      <c r="G242" s="113">
        <v>14.80654</v>
      </c>
      <c r="H242" s="113">
        <v>50</v>
      </c>
      <c r="I242" s="98"/>
      <c r="J242" s="228"/>
      <c r="K242" s="230" t="s">
        <v>2676</v>
      </c>
      <c r="L242" s="112" t="str">
        <f>IF((I242=Index!C$2),VLOOKUP(J242,Index!B$3:S$228,2),IF((I242=Index!D$2),VLOOKUP(J242,Index!B$3:S$228,3),IF((I242=Index!E$2),VLOOKUP(J242,Index!B$3:S$228,4),IF((I242=Index!F$2),VLOOKUP(J242,Index!B$3:S$228,5),IF((I242=Index!G$2),VLOOKUP(J242,Index!B$3:S$228,6),IF((I242=Index!H$2),VLOOKUP(J242,Index!B$3:S$228,7),IF((I242=Index!I$2),VLOOKUP(J242,Index!B$3:S$228,8),IF((I242=Index!J$2),VLOOKUP(J242,Index!B$3:S$228,9),IF((I242=Index!K$2),VLOOKUP(J242,Index!B$3:S$228,10),IF((I242=Index!L$2),VLOOKUP(J242,Index!B$3:S$228,11),IF((I242=Index!M$2),VLOOKUP(J242,Index!B$3:S$228,12),IF((I242=Index!N$2),VLOOKUP(J242,Index!B$3:S$228,13),IF((I242=Index!O$2),VLOOKUP(J242,Index!B$3:S$228,14),IF((I242=Index!P$2),VLOOKUP(J242,Index!B$3:S$228,15),IF((I242=Index!Q$2),VLOOKUP(J242,Index!B$3:S$228,16),IF((I242=Index!R$2),VLOOKUP(J242,Index!B$3:S$228,17),IF((I242=Index!S$2),VLOOKUP(J242,Index!B$3:S$228,18),IF((I242=""),CONCATENATE("Custom (",K242,")"),IF((I242="No index"),CONCATENATE("Custom (",Index!T234,")"),"")))))))))))))))))))</f>
        <v>Custom (TCCTGAGC-TTATGCGA)</v>
      </c>
      <c r="M242" s="32" t="s">
        <v>5</v>
      </c>
      <c r="N242" s="10" t="s">
        <v>66</v>
      </c>
      <c r="O242" s="136">
        <f>IF(Table1[[#This Row],[VOLUME]]="","",Table1[[#This Row],[VOLUME]])</f>
        <v>50</v>
      </c>
      <c r="P242" s="110" t="str">
        <f>IF(Table1[[#This Row],[SNP&amp;SEQ SAMPLE ID]]="","",CONCATENATE('Sample information'!$B$16,"_PL1_org_",Table1[[#This Row],[DATE SAMPLE DELIVERY]]))</f>
        <v>TC2486_PL1_org_</v>
      </c>
      <c r="Q242" s="32" t="str">
        <f>IF(Table1[[#This Row],[SNP&amp;SEQ SAMPLE ID]]="","",IF('Sample information'!$B$21="","",'Sample information'!$B$21))</f>
        <v>danio rerio (zebrafish)</v>
      </c>
      <c r="R242" s="10"/>
      <c r="S242" s="32"/>
      <c r="T242" s="55"/>
      <c r="U242" s="25"/>
      <c r="W242" s="30"/>
      <c r="Y242" s="91"/>
      <c r="Z242" s="32"/>
      <c r="AA242" s="28"/>
      <c r="AB242" s="55"/>
      <c r="AC242" s="28" t="str">
        <f>IF(Table1[[#This Row],[DATE SAMPLE DELIVERY]]="","",(CONCATENATE(20,LEFT(Table1[[#This Row],[DATE SAMPLE DELIVERY]],2),"-",(MID(Table1[[#This Row],[DATE SAMPLE DELIVERY]],3,2)),"-",(RIGHT(Table1[[#This Row],[DATE SAMPLE DELIVERY]],2)))))</f>
        <v/>
      </c>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row>
    <row r="243" spans="1:54" s="4" customFormat="1" x14ac:dyDescent="0.2">
      <c r="A243" s="112" t="str">
        <f>IF(D243="","",CONCATENATE('Sample information'!B$16," #1"," ",Table1[[#This Row],[DATE SAMPLE DELIVERY]]))</f>
        <v xml:space="preserve">TC2486 #1 </v>
      </c>
      <c r="B243" s="112" t="str">
        <f>IF(Table1[[#This Row],[LIBRARY ID]]="","",CONCATENATE('Sample information'!B$16,"-",Table1[[#This Row],[LIBRARY ID]]))</f>
        <v>TC2486-TC2486-1233</v>
      </c>
      <c r="C243" s="228" t="s">
        <v>141</v>
      </c>
      <c r="D243" s="228" t="s">
        <v>1979</v>
      </c>
      <c r="E243" s="99" t="s">
        <v>27</v>
      </c>
      <c r="F243" s="113" t="s">
        <v>1711</v>
      </c>
      <c r="G243" s="113">
        <v>14.80654</v>
      </c>
      <c r="H243" s="113">
        <v>50</v>
      </c>
      <c r="I243" s="98"/>
      <c r="J243" s="228"/>
      <c r="K243" s="230" t="s">
        <v>2677</v>
      </c>
      <c r="L243" s="112" t="str">
        <f>IF((I243=Index!C$2),VLOOKUP(J243,Index!B$3:S$228,2),IF((I243=Index!D$2),VLOOKUP(J243,Index!B$3:S$228,3),IF((I243=Index!E$2),VLOOKUP(J243,Index!B$3:S$228,4),IF((I243=Index!F$2),VLOOKUP(J243,Index!B$3:S$228,5),IF((I243=Index!G$2),VLOOKUP(J243,Index!B$3:S$228,6),IF((I243=Index!H$2),VLOOKUP(J243,Index!B$3:S$228,7),IF((I243=Index!I$2),VLOOKUP(J243,Index!B$3:S$228,8),IF((I243=Index!J$2),VLOOKUP(J243,Index!B$3:S$228,9),IF((I243=Index!K$2),VLOOKUP(J243,Index!B$3:S$228,10),IF((I243=Index!L$2),VLOOKUP(J243,Index!B$3:S$228,11),IF((I243=Index!M$2),VLOOKUP(J243,Index!B$3:S$228,12),IF((I243=Index!N$2),VLOOKUP(J243,Index!B$3:S$228,13),IF((I243=Index!O$2),VLOOKUP(J243,Index!B$3:S$228,14),IF((I243=Index!P$2),VLOOKUP(J243,Index!B$3:S$228,15),IF((I243=Index!Q$2),VLOOKUP(J243,Index!B$3:S$228,16),IF((I243=Index!R$2),VLOOKUP(J243,Index!B$3:S$228,17),IF((I243=Index!S$2),VLOOKUP(J243,Index!B$3:S$228,18),IF((I243=""),CONCATENATE("Custom (",K243,")"),IF((I243="No index"),CONCATENATE("Custom (",Index!T235,")"),"")))))))))))))))))))</f>
        <v>Custom (GGACTCCT-CGTCTAAT)</v>
      </c>
      <c r="M243" s="32" t="s">
        <v>5</v>
      </c>
      <c r="N243" s="10" t="s">
        <v>67</v>
      </c>
      <c r="O243" s="136">
        <f>IF(Table1[[#This Row],[VOLUME]]="","",Table1[[#This Row],[VOLUME]])</f>
        <v>50</v>
      </c>
      <c r="P243" s="110" t="str">
        <f>IF(Table1[[#This Row],[SNP&amp;SEQ SAMPLE ID]]="","",CONCATENATE('Sample information'!$B$16,"_PL1_org_",Table1[[#This Row],[DATE SAMPLE DELIVERY]]))</f>
        <v>TC2486_PL1_org_</v>
      </c>
      <c r="Q243" s="32" t="str">
        <f>IF(Table1[[#This Row],[SNP&amp;SEQ SAMPLE ID]]="","",IF('Sample information'!$B$21="","",'Sample information'!$B$21))</f>
        <v>danio rerio (zebrafish)</v>
      </c>
      <c r="R243" s="10"/>
      <c r="S243" s="32"/>
      <c r="T243" s="55"/>
      <c r="U243" s="25"/>
      <c r="W243" s="30"/>
      <c r="Y243" s="91"/>
      <c r="Z243" s="32"/>
      <c r="AA243" s="28"/>
      <c r="AB243" s="55"/>
      <c r="AC243" s="28" t="str">
        <f>IF(Table1[[#This Row],[DATE SAMPLE DELIVERY]]="","",(CONCATENATE(20,LEFT(Table1[[#This Row],[DATE SAMPLE DELIVERY]],2),"-",(MID(Table1[[#This Row],[DATE SAMPLE DELIVERY]],3,2)),"-",(RIGHT(Table1[[#This Row],[DATE SAMPLE DELIVERY]],2)))))</f>
        <v/>
      </c>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row>
    <row r="244" spans="1:54" s="4" customFormat="1" x14ac:dyDescent="0.2">
      <c r="A244" s="112" t="str">
        <f>IF(D244="","",CONCATENATE('Sample information'!B$16," #1"," ",Table1[[#This Row],[DATE SAMPLE DELIVERY]]))</f>
        <v xml:space="preserve">TC2486 #1 </v>
      </c>
      <c r="B244" s="112" t="str">
        <f>IF(Table1[[#This Row],[LIBRARY ID]]="","",CONCATENATE('Sample information'!B$16,"-",Table1[[#This Row],[LIBRARY ID]]))</f>
        <v>TC2486-TC2486-1234</v>
      </c>
      <c r="C244" s="228" t="s">
        <v>141</v>
      </c>
      <c r="D244" s="228" t="s">
        <v>1980</v>
      </c>
      <c r="E244" s="99" t="s">
        <v>27</v>
      </c>
      <c r="F244" s="113" t="s">
        <v>1711</v>
      </c>
      <c r="G244" s="113">
        <v>14.80654</v>
      </c>
      <c r="H244" s="113">
        <v>50</v>
      </c>
      <c r="I244" s="98"/>
      <c r="J244" s="228"/>
      <c r="K244" s="230" t="s">
        <v>2678</v>
      </c>
      <c r="L244" s="112" t="str">
        <f>IF((I244=Index!C$2),VLOOKUP(J244,Index!B$3:S$228,2),IF((I244=Index!D$2),VLOOKUP(J244,Index!B$3:S$228,3),IF((I244=Index!E$2),VLOOKUP(J244,Index!B$3:S$228,4),IF((I244=Index!F$2),VLOOKUP(J244,Index!B$3:S$228,5),IF((I244=Index!G$2),VLOOKUP(J244,Index!B$3:S$228,6),IF((I244=Index!H$2),VLOOKUP(J244,Index!B$3:S$228,7),IF((I244=Index!I$2),VLOOKUP(J244,Index!B$3:S$228,8),IF((I244=Index!J$2),VLOOKUP(J244,Index!B$3:S$228,9),IF((I244=Index!K$2),VLOOKUP(J244,Index!B$3:S$228,10),IF((I244=Index!L$2),VLOOKUP(J244,Index!B$3:S$228,11),IF((I244=Index!M$2),VLOOKUP(J244,Index!B$3:S$228,12),IF((I244=Index!N$2),VLOOKUP(J244,Index!B$3:S$228,13),IF((I244=Index!O$2),VLOOKUP(J244,Index!B$3:S$228,14),IF((I244=Index!P$2),VLOOKUP(J244,Index!B$3:S$228,15),IF((I244=Index!Q$2),VLOOKUP(J244,Index!B$3:S$228,16),IF((I244=Index!R$2),VLOOKUP(J244,Index!B$3:S$228,17),IF((I244=Index!S$2),VLOOKUP(J244,Index!B$3:S$228,18),IF((I244=""),CONCATENATE("Custom (",K244,")"),IF((I244="No index"),CONCATENATE("Custom (",Index!T236,")"),"")))))))))))))))))))</f>
        <v>Custom (GGACTCCT-TCTCTCCG)</v>
      </c>
      <c r="M244" s="32" t="s">
        <v>5</v>
      </c>
      <c r="N244" s="10" t="s">
        <v>68</v>
      </c>
      <c r="O244" s="136">
        <f>IF(Table1[[#This Row],[VOLUME]]="","",Table1[[#This Row],[VOLUME]])</f>
        <v>50</v>
      </c>
      <c r="P244" s="110" t="str">
        <f>IF(Table1[[#This Row],[SNP&amp;SEQ SAMPLE ID]]="","",CONCATENATE('Sample information'!$B$16,"_PL1_org_",Table1[[#This Row],[DATE SAMPLE DELIVERY]]))</f>
        <v>TC2486_PL1_org_</v>
      </c>
      <c r="Q244" s="32" t="str">
        <f>IF(Table1[[#This Row],[SNP&amp;SEQ SAMPLE ID]]="","",IF('Sample information'!$B$21="","",'Sample information'!$B$21))</f>
        <v>danio rerio (zebrafish)</v>
      </c>
      <c r="R244" s="10"/>
      <c r="S244" s="32"/>
      <c r="T244" s="55"/>
      <c r="U244" s="25"/>
      <c r="W244" s="30"/>
      <c r="Y244" s="91"/>
      <c r="Z244" s="32"/>
      <c r="AA244" s="28"/>
      <c r="AB244" s="55"/>
      <c r="AC244" s="28" t="str">
        <f>IF(Table1[[#This Row],[DATE SAMPLE DELIVERY]]="","",(CONCATENATE(20,LEFT(Table1[[#This Row],[DATE SAMPLE DELIVERY]],2),"-",(MID(Table1[[#This Row],[DATE SAMPLE DELIVERY]],3,2)),"-",(RIGHT(Table1[[#This Row],[DATE SAMPLE DELIVERY]],2)))))</f>
        <v/>
      </c>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row>
    <row r="245" spans="1:54" s="4" customFormat="1" x14ac:dyDescent="0.2">
      <c r="A245" s="112" t="str">
        <f>IF(D245="","",CONCATENATE('Sample information'!B$16," #1"," ",Table1[[#This Row],[DATE SAMPLE DELIVERY]]))</f>
        <v xml:space="preserve">TC2486 #1 </v>
      </c>
      <c r="B245" s="112" t="str">
        <f>IF(Table1[[#This Row],[LIBRARY ID]]="","",CONCATENATE('Sample information'!B$16,"-",Table1[[#This Row],[LIBRARY ID]]))</f>
        <v>TC2486-TC2486-1235</v>
      </c>
      <c r="C245" s="228" t="s">
        <v>141</v>
      </c>
      <c r="D245" s="228" t="s">
        <v>1981</v>
      </c>
      <c r="E245" s="99" t="s">
        <v>27</v>
      </c>
      <c r="F245" s="113" t="s">
        <v>1711</v>
      </c>
      <c r="G245" s="113">
        <v>14.80654</v>
      </c>
      <c r="H245" s="113">
        <v>50</v>
      </c>
      <c r="I245" s="98"/>
      <c r="J245" s="228"/>
      <c r="K245" s="230" t="s">
        <v>2679</v>
      </c>
      <c r="L245" s="112" t="str">
        <f>IF((I245=Index!C$2),VLOOKUP(J245,Index!B$3:S$228,2),IF((I245=Index!D$2),VLOOKUP(J245,Index!B$3:S$228,3),IF((I245=Index!E$2),VLOOKUP(J245,Index!B$3:S$228,4),IF((I245=Index!F$2),VLOOKUP(J245,Index!B$3:S$228,5),IF((I245=Index!G$2),VLOOKUP(J245,Index!B$3:S$228,6),IF((I245=Index!H$2),VLOOKUP(J245,Index!B$3:S$228,7),IF((I245=Index!I$2),VLOOKUP(J245,Index!B$3:S$228,8),IF((I245=Index!J$2),VLOOKUP(J245,Index!B$3:S$228,9),IF((I245=Index!K$2),VLOOKUP(J245,Index!B$3:S$228,10),IF((I245=Index!L$2),VLOOKUP(J245,Index!B$3:S$228,11),IF((I245=Index!M$2),VLOOKUP(J245,Index!B$3:S$228,12),IF((I245=Index!N$2),VLOOKUP(J245,Index!B$3:S$228,13),IF((I245=Index!O$2),VLOOKUP(J245,Index!B$3:S$228,14),IF((I245=Index!P$2),VLOOKUP(J245,Index!B$3:S$228,15),IF((I245=Index!Q$2),VLOOKUP(J245,Index!B$3:S$228,16),IF((I245=Index!R$2),VLOOKUP(J245,Index!B$3:S$228,17),IF((I245=Index!S$2),VLOOKUP(J245,Index!B$3:S$228,18),IF((I245=""),CONCATENATE("Custom (",K245,")"),IF((I245="No index"),CONCATENATE("Custom (",Index!T237,")"),"")))))))))))))))))))</f>
        <v>Custom (GGACTCCT-TCGACTAG)</v>
      </c>
      <c r="M245" s="32" t="s">
        <v>5</v>
      </c>
      <c r="N245" s="10" t="s">
        <v>69</v>
      </c>
      <c r="O245" s="136">
        <f>IF(Table1[[#This Row],[VOLUME]]="","",Table1[[#This Row],[VOLUME]])</f>
        <v>50</v>
      </c>
      <c r="P245" s="110" t="str">
        <f>IF(Table1[[#This Row],[SNP&amp;SEQ SAMPLE ID]]="","",CONCATENATE('Sample information'!$B$16,"_PL1_org_",Table1[[#This Row],[DATE SAMPLE DELIVERY]]))</f>
        <v>TC2486_PL1_org_</v>
      </c>
      <c r="Q245" s="32" t="str">
        <f>IF(Table1[[#This Row],[SNP&amp;SEQ SAMPLE ID]]="","",IF('Sample information'!$B$21="","",'Sample information'!$B$21))</f>
        <v>danio rerio (zebrafish)</v>
      </c>
      <c r="R245" s="10"/>
      <c r="S245" s="32"/>
      <c r="T245" s="55"/>
      <c r="U245" s="25"/>
      <c r="W245" s="30"/>
      <c r="Y245" s="91"/>
      <c r="Z245" s="32"/>
      <c r="AA245" s="28"/>
      <c r="AB245" s="55"/>
      <c r="AC245" s="28" t="str">
        <f>IF(Table1[[#This Row],[DATE SAMPLE DELIVERY]]="","",(CONCATENATE(20,LEFT(Table1[[#This Row],[DATE SAMPLE DELIVERY]],2),"-",(MID(Table1[[#This Row],[DATE SAMPLE DELIVERY]],3,2)),"-",(RIGHT(Table1[[#This Row],[DATE SAMPLE DELIVERY]],2)))))</f>
        <v/>
      </c>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row>
    <row r="246" spans="1:54" s="4" customFormat="1" x14ac:dyDescent="0.2">
      <c r="A246" s="112" t="str">
        <f>IF(D246="","",CONCATENATE('Sample information'!B$16," #1"," ",Table1[[#This Row],[DATE SAMPLE DELIVERY]]))</f>
        <v xml:space="preserve">TC2486 #1 </v>
      </c>
      <c r="B246" s="112" t="str">
        <f>IF(Table1[[#This Row],[LIBRARY ID]]="","",CONCATENATE('Sample information'!B$16,"-",Table1[[#This Row],[LIBRARY ID]]))</f>
        <v>TC2486-TC2486-1236</v>
      </c>
      <c r="C246" s="228" t="s">
        <v>141</v>
      </c>
      <c r="D246" s="228" t="s">
        <v>1982</v>
      </c>
      <c r="E246" s="99" t="s">
        <v>27</v>
      </c>
      <c r="F246" s="113" t="s">
        <v>1711</v>
      </c>
      <c r="G246" s="113">
        <v>14.80654</v>
      </c>
      <c r="H246" s="113">
        <v>50</v>
      </c>
      <c r="I246" s="98"/>
      <c r="J246" s="228"/>
      <c r="K246" s="230" t="s">
        <v>2680</v>
      </c>
      <c r="L246" s="112" t="str">
        <f>IF((I246=Index!C$2),VLOOKUP(J246,Index!B$3:S$228,2),IF((I246=Index!D$2),VLOOKUP(J246,Index!B$3:S$228,3),IF((I246=Index!E$2),VLOOKUP(J246,Index!B$3:S$228,4),IF((I246=Index!F$2),VLOOKUP(J246,Index!B$3:S$228,5),IF((I246=Index!G$2),VLOOKUP(J246,Index!B$3:S$228,6),IF((I246=Index!H$2),VLOOKUP(J246,Index!B$3:S$228,7),IF((I246=Index!I$2),VLOOKUP(J246,Index!B$3:S$228,8),IF((I246=Index!J$2),VLOOKUP(J246,Index!B$3:S$228,9),IF((I246=Index!K$2),VLOOKUP(J246,Index!B$3:S$228,10),IF((I246=Index!L$2),VLOOKUP(J246,Index!B$3:S$228,11),IF((I246=Index!M$2),VLOOKUP(J246,Index!B$3:S$228,12),IF((I246=Index!N$2),VLOOKUP(J246,Index!B$3:S$228,13),IF((I246=Index!O$2),VLOOKUP(J246,Index!B$3:S$228,14),IF((I246=Index!P$2),VLOOKUP(J246,Index!B$3:S$228,15),IF((I246=Index!Q$2),VLOOKUP(J246,Index!B$3:S$228,16),IF((I246=Index!R$2),VLOOKUP(J246,Index!B$3:S$228,17),IF((I246=Index!S$2),VLOOKUP(J246,Index!B$3:S$228,18),IF((I246=""),CONCATENATE("Custom (",K246,")"),IF((I246="No index"),CONCATENATE("Custom (",Index!T238,")"),"")))))))))))))))))))</f>
        <v>Custom (GGACTCCT-TTCTAGCT)</v>
      </c>
      <c r="M246" s="32" t="s">
        <v>5</v>
      </c>
      <c r="N246" s="10" t="s">
        <v>70</v>
      </c>
      <c r="O246" s="136">
        <f>IF(Table1[[#This Row],[VOLUME]]="","",Table1[[#This Row],[VOLUME]])</f>
        <v>50</v>
      </c>
      <c r="P246" s="110" t="str">
        <f>IF(Table1[[#This Row],[SNP&amp;SEQ SAMPLE ID]]="","",CONCATENATE('Sample information'!$B$16,"_PL1_org_",Table1[[#This Row],[DATE SAMPLE DELIVERY]]))</f>
        <v>TC2486_PL1_org_</v>
      </c>
      <c r="Q246" s="32" t="str">
        <f>IF(Table1[[#This Row],[SNP&amp;SEQ SAMPLE ID]]="","",IF('Sample information'!$B$21="","",'Sample information'!$B$21))</f>
        <v>danio rerio (zebrafish)</v>
      </c>
      <c r="R246" s="10"/>
      <c r="S246" s="32"/>
      <c r="T246" s="55"/>
      <c r="U246" s="25"/>
      <c r="W246" s="30"/>
      <c r="Y246" s="91"/>
      <c r="Z246" s="32"/>
      <c r="AA246" s="28"/>
      <c r="AB246" s="55"/>
      <c r="AC246" s="28" t="str">
        <f>IF(Table1[[#This Row],[DATE SAMPLE DELIVERY]]="","",(CONCATENATE(20,LEFT(Table1[[#This Row],[DATE SAMPLE DELIVERY]],2),"-",(MID(Table1[[#This Row],[DATE SAMPLE DELIVERY]],3,2)),"-",(RIGHT(Table1[[#This Row],[DATE SAMPLE DELIVERY]],2)))))</f>
        <v/>
      </c>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row>
    <row r="247" spans="1:54" s="4" customFormat="1" x14ac:dyDescent="0.2">
      <c r="A247" s="112" t="str">
        <f>IF(D247="","",CONCATENATE('Sample information'!B$16," #1"," ",Table1[[#This Row],[DATE SAMPLE DELIVERY]]))</f>
        <v xml:space="preserve">TC2486 #1 </v>
      </c>
      <c r="B247" s="112" t="str">
        <f>IF(Table1[[#This Row],[LIBRARY ID]]="","",CONCATENATE('Sample information'!B$16,"-",Table1[[#This Row],[LIBRARY ID]]))</f>
        <v>TC2486-TC2486-1237</v>
      </c>
      <c r="C247" s="228" t="s">
        <v>141</v>
      </c>
      <c r="D247" s="228" t="s">
        <v>1983</v>
      </c>
      <c r="E247" s="99" t="s">
        <v>27</v>
      </c>
      <c r="F247" s="113" t="s">
        <v>1711</v>
      </c>
      <c r="G247" s="113">
        <v>14.80654</v>
      </c>
      <c r="H247" s="113">
        <v>50</v>
      </c>
      <c r="I247" s="98"/>
      <c r="J247" s="228"/>
      <c r="K247" s="230" t="s">
        <v>2681</v>
      </c>
      <c r="L247" s="112" t="str">
        <f>IF((I247=Index!C$2),VLOOKUP(J247,Index!B$3:S$228,2),IF((I247=Index!D$2),VLOOKUP(J247,Index!B$3:S$228,3),IF((I247=Index!E$2),VLOOKUP(J247,Index!B$3:S$228,4),IF((I247=Index!F$2),VLOOKUP(J247,Index!B$3:S$228,5),IF((I247=Index!G$2),VLOOKUP(J247,Index!B$3:S$228,6),IF((I247=Index!H$2),VLOOKUP(J247,Index!B$3:S$228,7),IF((I247=Index!I$2),VLOOKUP(J247,Index!B$3:S$228,8),IF((I247=Index!J$2),VLOOKUP(J247,Index!B$3:S$228,9),IF((I247=Index!K$2),VLOOKUP(J247,Index!B$3:S$228,10),IF((I247=Index!L$2),VLOOKUP(J247,Index!B$3:S$228,11),IF((I247=Index!M$2),VLOOKUP(J247,Index!B$3:S$228,12),IF((I247=Index!N$2),VLOOKUP(J247,Index!B$3:S$228,13),IF((I247=Index!O$2),VLOOKUP(J247,Index!B$3:S$228,14),IF((I247=Index!P$2),VLOOKUP(J247,Index!B$3:S$228,15),IF((I247=Index!Q$2),VLOOKUP(J247,Index!B$3:S$228,16),IF((I247=Index!R$2),VLOOKUP(J247,Index!B$3:S$228,17),IF((I247=Index!S$2),VLOOKUP(J247,Index!B$3:S$228,18),IF((I247=""),CONCATENATE("Custom (",K247,")"),IF((I247="No index"),CONCATENATE("Custom (",Index!T239,")"),"")))))))))))))))))))</f>
        <v>Custom (GGACTCCT-CCTAGAGT)</v>
      </c>
      <c r="M247" s="32" t="s">
        <v>5</v>
      </c>
      <c r="N247" s="10" t="s">
        <v>71</v>
      </c>
      <c r="O247" s="136">
        <f>IF(Table1[[#This Row],[VOLUME]]="","",Table1[[#This Row],[VOLUME]])</f>
        <v>50</v>
      </c>
      <c r="P247" s="110" t="str">
        <f>IF(Table1[[#This Row],[SNP&amp;SEQ SAMPLE ID]]="","",CONCATENATE('Sample information'!$B$16,"_PL1_org_",Table1[[#This Row],[DATE SAMPLE DELIVERY]]))</f>
        <v>TC2486_PL1_org_</v>
      </c>
      <c r="Q247" s="32" t="str">
        <f>IF(Table1[[#This Row],[SNP&amp;SEQ SAMPLE ID]]="","",IF('Sample information'!$B$21="","",'Sample information'!$B$21))</f>
        <v>danio rerio (zebrafish)</v>
      </c>
      <c r="R247" s="10"/>
      <c r="S247" s="32"/>
      <c r="T247" s="55"/>
      <c r="U247" s="25"/>
      <c r="W247" s="30"/>
      <c r="Y247" s="91"/>
      <c r="Z247" s="32"/>
      <c r="AA247" s="28"/>
      <c r="AB247" s="55"/>
      <c r="AC247" s="28" t="str">
        <f>IF(Table1[[#This Row],[DATE SAMPLE DELIVERY]]="","",(CONCATENATE(20,LEFT(Table1[[#This Row],[DATE SAMPLE DELIVERY]],2),"-",(MID(Table1[[#This Row],[DATE SAMPLE DELIVERY]],3,2)),"-",(RIGHT(Table1[[#This Row],[DATE SAMPLE DELIVERY]],2)))))</f>
        <v/>
      </c>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row>
    <row r="248" spans="1:54" s="4" customFormat="1" x14ac:dyDescent="0.2">
      <c r="A248" s="112" t="str">
        <f>IF(D248="","",CONCATENATE('Sample information'!B$16," #1"," ",Table1[[#This Row],[DATE SAMPLE DELIVERY]]))</f>
        <v xml:space="preserve">TC2486 #1 </v>
      </c>
      <c r="B248" s="112" t="str">
        <f>IF(Table1[[#This Row],[LIBRARY ID]]="","",CONCATENATE('Sample information'!B$16,"-",Table1[[#This Row],[LIBRARY ID]]))</f>
        <v>TC2486-TC2486-1238</v>
      </c>
      <c r="C248" s="228" t="s">
        <v>141</v>
      </c>
      <c r="D248" s="228" t="s">
        <v>1984</v>
      </c>
      <c r="E248" s="99" t="s">
        <v>27</v>
      </c>
      <c r="F248" s="113" t="s">
        <v>1711</v>
      </c>
      <c r="G248" s="113">
        <v>14.80654</v>
      </c>
      <c r="H248" s="113">
        <v>50</v>
      </c>
      <c r="I248" s="98"/>
      <c r="J248" s="228"/>
      <c r="K248" s="230" t="s">
        <v>2682</v>
      </c>
      <c r="L248" s="112" t="str">
        <f>IF((I248=Index!C$2),VLOOKUP(J248,Index!B$3:S$228,2),IF((I248=Index!D$2),VLOOKUP(J248,Index!B$3:S$228,3),IF((I248=Index!E$2),VLOOKUP(J248,Index!B$3:S$228,4),IF((I248=Index!F$2),VLOOKUP(J248,Index!B$3:S$228,5),IF((I248=Index!G$2),VLOOKUP(J248,Index!B$3:S$228,6),IF((I248=Index!H$2),VLOOKUP(J248,Index!B$3:S$228,7),IF((I248=Index!I$2),VLOOKUP(J248,Index!B$3:S$228,8),IF((I248=Index!J$2),VLOOKUP(J248,Index!B$3:S$228,9),IF((I248=Index!K$2),VLOOKUP(J248,Index!B$3:S$228,10),IF((I248=Index!L$2),VLOOKUP(J248,Index!B$3:S$228,11),IF((I248=Index!M$2),VLOOKUP(J248,Index!B$3:S$228,12),IF((I248=Index!N$2),VLOOKUP(J248,Index!B$3:S$228,13),IF((I248=Index!O$2),VLOOKUP(J248,Index!B$3:S$228,14),IF((I248=Index!P$2),VLOOKUP(J248,Index!B$3:S$228,15),IF((I248=Index!Q$2),VLOOKUP(J248,Index!B$3:S$228,16),IF((I248=Index!R$2),VLOOKUP(J248,Index!B$3:S$228,17),IF((I248=Index!S$2),VLOOKUP(J248,Index!B$3:S$228,18),IF((I248=""),CONCATENATE("Custom (",K248,")"),IF((I248="No index"),CONCATENATE("Custom (",Index!T240,")"),"")))))))))))))))))))</f>
        <v>Custom (GGACTCCT-CTATTAAG)</v>
      </c>
      <c r="M248" s="32" t="s">
        <v>5</v>
      </c>
      <c r="N248" s="10" t="s">
        <v>72</v>
      </c>
      <c r="O248" s="136">
        <f>IF(Table1[[#This Row],[VOLUME]]="","",Table1[[#This Row],[VOLUME]])</f>
        <v>50</v>
      </c>
      <c r="P248" s="110" t="str">
        <f>IF(Table1[[#This Row],[SNP&amp;SEQ SAMPLE ID]]="","",CONCATENATE('Sample information'!$B$16,"_PL1_org_",Table1[[#This Row],[DATE SAMPLE DELIVERY]]))</f>
        <v>TC2486_PL1_org_</v>
      </c>
      <c r="Q248" s="32" t="str">
        <f>IF(Table1[[#This Row],[SNP&amp;SEQ SAMPLE ID]]="","",IF('Sample information'!$B$21="","",'Sample information'!$B$21))</f>
        <v>danio rerio (zebrafish)</v>
      </c>
      <c r="R248" s="10"/>
      <c r="S248" s="32"/>
      <c r="T248" s="55"/>
      <c r="U248" s="25"/>
      <c r="W248" s="30"/>
      <c r="Y248" s="91"/>
      <c r="Z248" s="32"/>
      <c r="AA248" s="28"/>
      <c r="AB248" s="55"/>
      <c r="AC248" s="28" t="str">
        <f>IF(Table1[[#This Row],[DATE SAMPLE DELIVERY]]="","",(CONCATENATE(20,LEFT(Table1[[#This Row],[DATE SAMPLE DELIVERY]],2),"-",(MID(Table1[[#This Row],[DATE SAMPLE DELIVERY]],3,2)),"-",(RIGHT(Table1[[#This Row],[DATE SAMPLE DELIVERY]],2)))))</f>
        <v/>
      </c>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row>
    <row r="249" spans="1:54" s="4" customFormat="1" x14ac:dyDescent="0.2">
      <c r="A249" s="112" t="str">
        <f>IF(D249="","",CONCATENATE('Sample information'!B$16," #1"," ",Table1[[#This Row],[DATE SAMPLE DELIVERY]]))</f>
        <v xml:space="preserve">TC2486 #1 </v>
      </c>
      <c r="B249" s="112" t="str">
        <f>IF(Table1[[#This Row],[LIBRARY ID]]="","",CONCATENATE('Sample information'!B$16,"-",Table1[[#This Row],[LIBRARY ID]]))</f>
        <v>TC2486-TC2486-1239</v>
      </c>
      <c r="C249" s="228" t="s">
        <v>141</v>
      </c>
      <c r="D249" s="228" t="s">
        <v>1985</v>
      </c>
      <c r="E249" s="99" t="s">
        <v>27</v>
      </c>
      <c r="F249" s="113" t="s">
        <v>1711</v>
      </c>
      <c r="G249" s="113">
        <v>14.80654</v>
      </c>
      <c r="H249" s="113">
        <v>50</v>
      </c>
      <c r="I249" s="98"/>
      <c r="J249" s="228"/>
      <c r="K249" s="230" t="s">
        <v>2683</v>
      </c>
      <c r="L249" s="112" t="str">
        <f>IF((I249=Index!C$2),VLOOKUP(J249,Index!B$3:S$228,2),IF((I249=Index!D$2),VLOOKUP(J249,Index!B$3:S$228,3),IF((I249=Index!E$2),VLOOKUP(J249,Index!B$3:S$228,4),IF((I249=Index!F$2),VLOOKUP(J249,Index!B$3:S$228,5),IF((I249=Index!G$2),VLOOKUP(J249,Index!B$3:S$228,6),IF((I249=Index!H$2),VLOOKUP(J249,Index!B$3:S$228,7),IF((I249=Index!I$2),VLOOKUP(J249,Index!B$3:S$228,8),IF((I249=Index!J$2),VLOOKUP(J249,Index!B$3:S$228,9),IF((I249=Index!K$2),VLOOKUP(J249,Index!B$3:S$228,10),IF((I249=Index!L$2),VLOOKUP(J249,Index!B$3:S$228,11),IF((I249=Index!M$2),VLOOKUP(J249,Index!B$3:S$228,12),IF((I249=Index!N$2),VLOOKUP(J249,Index!B$3:S$228,13),IF((I249=Index!O$2),VLOOKUP(J249,Index!B$3:S$228,14),IF((I249=Index!P$2),VLOOKUP(J249,Index!B$3:S$228,15),IF((I249=Index!Q$2),VLOOKUP(J249,Index!B$3:S$228,16),IF((I249=Index!R$2),VLOOKUP(J249,Index!B$3:S$228,17),IF((I249=Index!S$2),VLOOKUP(J249,Index!B$3:S$228,18),IF((I249=""),CONCATENATE("Custom (",K249,")"),IF((I249="No index"),CONCATENATE("Custom (",Index!T241,")"),"")))))))))))))))))))</f>
        <v>Custom (GGACTCCT-AAGGCTAT)</v>
      </c>
      <c r="M249" s="32" t="s">
        <v>5</v>
      </c>
      <c r="N249" s="10" t="s">
        <v>73</v>
      </c>
      <c r="O249" s="136">
        <f>IF(Table1[[#This Row],[VOLUME]]="","",Table1[[#This Row],[VOLUME]])</f>
        <v>50</v>
      </c>
      <c r="P249" s="110" t="str">
        <f>IF(Table1[[#This Row],[SNP&amp;SEQ SAMPLE ID]]="","",CONCATENATE('Sample information'!$B$16,"_PL1_org_",Table1[[#This Row],[DATE SAMPLE DELIVERY]]))</f>
        <v>TC2486_PL1_org_</v>
      </c>
      <c r="Q249" s="32" t="str">
        <f>IF(Table1[[#This Row],[SNP&amp;SEQ SAMPLE ID]]="","",IF('Sample information'!$B$21="","",'Sample information'!$B$21))</f>
        <v>danio rerio (zebrafish)</v>
      </c>
      <c r="R249" s="10"/>
      <c r="S249" s="32"/>
      <c r="T249" s="55"/>
      <c r="U249" s="25"/>
      <c r="W249" s="30"/>
      <c r="Y249" s="91"/>
      <c r="Z249" s="32"/>
      <c r="AA249" s="28"/>
      <c r="AB249" s="55"/>
      <c r="AC249" s="28" t="str">
        <f>IF(Table1[[#This Row],[DATE SAMPLE DELIVERY]]="","",(CONCATENATE(20,LEFT(Table1[[#This Row],[DATE SAMPLE DELIVERY]],2),"-",(MID(Table1[[#This Row],[DATE SAMPLE DELIVERY]],3,2)),"-",(RIGHT(Table1[[#This Row],[DATE SAMPLE DELIVERY]],2)))))</f>
        <v/>
      </c>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row>
    <row r="250" spans="1:54" s="4" customFormat="1" x14ac:dyDescent="0.2">
      <c r="A250" s="112" t="str">
        <f>IF(D250="","",CONCATENATE('Sample information'!B$16," #1"," ",Table1[[#This Row],[DATE SAMPLE DELIVERY]]))</f>
        <v xml:space="preserve">TC2486 #1 </v>
      </c>
      <c r="B250" s="112" t="str">
        <f>IF(Table1[[#This Row],[LIBRARY ID]]="","",CONCATENATE('Sample information'!B$16,"-",Table1[[#This Row],[LIBRARY ID]]))</f>
        <v>TC2486-TC2486-1240</v>
      </c>
      <c r="C250" s="228" t="s">
        <v>141</v>
      </c>
      <c r="D250" s="228" t="s">
        <v>1986</v>
      </c>
      <c r="E250" s="99" t="s">
        <v>27</v>
      </c>
      <c r="F250" s="113" t="s">
        <v>1711</v>
      </c>
      <c r="G250" s="113">
        <v>14.80654</v>
      </c>
      <c r="H250" s="113">
        <v>50</v>
      </c>
      <c r="I250" s="98"/>
      <c r="J250" s="228"/>
      <c r="K250" s="230" t="s">
        <v>2684</v>
      </c>
      <c r="L250" s="112" t="str">
        <f>IF((I250=Index!C$2),VLOOKUP(J250,Index!B$3:S$228,2),IF((I250=Index!D$2),VLOOKUP(J250,Index!B$3:S$228,3),IF((I250=Index!E$2),VLOOKUP(J250,Index!B$3:S$228,4),IF((I250=Index!F$2),VLOOKUP(J250,Index!B$3:S$228,5),IF((I250=Index!G$2),VLOOKUP(J250,Index!B$3:S$228,6),IF((I250=Index!H$2),VLOOKUP(J250,Index!B$3:S$228,7),IF((I250=Index!I$2),VLOOKUP(J250,Index!B$3:S$228,8),IF((I250=Index!J$2),VLOOKUP(J250,Index!B$3:S$228,9),IF((I250=Index!K$2),VLOOKUP(J250,Index!B$3:S$228,10),IF((I250=Index!L$2),VLOOKUP(J250,Index!B$3:S$228,11),IF((I250=Index!M$2),VLOOKUP(J250,Index!B$3:S$228,12),IF((I250=Index!N$2),VLOOKUP(J250,Index!B$3:S$228,13),IF((I250=Index!O$2),VLOOKUP(J250,Index!B$3:S$228,14),IF((I250=Index!P$2),VLOOKUP(J250,Index!B$3:S$228,15),IF((I250=Index!Q$2),VLOOKUP(J250,Index!B$3:S$228,16),IF((I250=Index!R$2),VLOOKUP(J250,Index!B$3:S$228,17),IF((I250=Index!S$2),VLOOKUP(J250,Index!B$3:S$228,18),IF((I250=""),CONCATENATE("Custom (",K250,")"),IF((I250="No index"),CONCATENATE("Custom (",Index!T242,")"),"")))))))))))))))))))</f>
        <v>Custom (GGACTCCT-GAGCCTTA)</v>
      </c>
      <c r="M250" s="32" t="s">
        <v>5</v>
      </c>
      <c r="N250" s="10" t="s">
        <v>74</v>
      </c>
      <c r="O250" s="136">
        <f>IF(Table1[[#This Row],[VOLUME]]="","",Table1[[#This Row],[VOLUME]])</f>
        <v>50</v>
      </c>
      <c r="P250" s="110" t="str">
        <f>IF(Table1[[#This Row],[SNP&amp;SEQ SAMPLE ID]]="","",CONCATENATE('Sample information'!$B$16,"_PL1_org_",Table1[[#This Row],[DATE SAMPLE DELIVERY]]))</f>
        <v>TC2486_PL1_org_</v>
      </c>
      <c r="Q250" s="32" t="str">
        <f>IF(Table1[[#This Row],[SNP&amp;SEQ SAMPLE ID]]="","",IF('Sample information'!$B$21="","",'Sample information'!$B$21))</f>
        <v>danio rerio (zebrafish)</v>
      </c>
      <c r="R250" s="10"/>
      <c r="S250" s="32"/>
      <c r="T250" s="55"/>
      <c r="U250" s="25"/>
      <c r="W250" s="30"/>
      <c r="Y250" s="91"/>
      <c r="Z250" s="32"/>
      <c r="AA250" s="28"/>
      <c r="AB250" s="55"/>
      <c r="AC250" s="28" t="str">
        <f>IF(Table1[[#This Row],[DATE SAMPLE DELIVERY]]="","",(CONCATENATE(20,LEFT(Table1[[#This Row],[DATE SAMPLE DELIVERY]],2),"-",(MID(Table1[[#This Row],[DATE SAMPLE DELIVERY]],3,2)),"-",(RIGHT(Table1[[#This Row],[DATE SAMPLE DELIVERY]],2)))))</f>
        <v/>
      </c>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row>
    <row r="251" spans="1:54" s="4" customFormat="1" x14ac:dyDescent="0.2">
      <c r="A251" s="112" t="str">
        <f>IF(D251="","",CONCATENATE('Sample information'!B$16," #1"," ",Table1[[#This Row],[DATE SAMPLE DELIVERY]]))</f>
        <v xml:space="preserve">TC2486 #1 </v>
      </c>
      <c r="B251" s="112" t="str">
        <f>IF(Table1[[#This Row],[LIBRARY ID]]="","",CONCATENATE('Sample information'!B$16,"-",Table1[[#This Row],[LIBRARY ID]]))</f>
        <v>TC2486-TC2486-1241</v>
      </c>
      <c r="C251" s="228" t="s">
        <v>141</v>
      </c>
      <c r="D251" s="228" t="s">
        <v>1987</v>
      </c>
      <c r="E251" s="99" t="s">
        <v>27</v>
      </c>
      <c r="F251" s="113" t="s">
        <v>1711</v>
      </c>
      <c r="G251" s="113">
        <v>14.80654</v>
      </c>
      <c r="H251" s="113">
        <v>50</v>
      </c>
      <c r="I251" s="98"/>
      <c r="J251" s="228"/>
      <c r="K251" s="230" t="s">
        <v>2685</v>
      </c>
      <c r="L251" s="112" t="str">
        <f>IF((I251=Index!C$2),VLOOKUP(J251,Index!B$3:S$228,2),IF((I251=Index!D$2),VLOOKUP(J251,Index!B$3:S$228,3),IF((I251=Index!E$2),VLOOKUP(J251,Index!B$3:S$228,4),IF((I251=Index!F$2),VLOOKUP(J251,Index!B$3:S$228,5),IF((I251=Index!G$2),VLOOKUP(J251,Index!B$3:S$228,6),IF((I251=Index!H$2),VLOOKUP(J251,Index!B$3:S$228,7),IF((I251=Index!I$2),VLOOKUP(J251,Index!B$3:S$228,8),IF((I251=Index!J$2),VLOOKUP(J251,Index!B$3:S$228,9),IF((I251=Index!K$2),VLOOKUP(J251,Index!B$3:S$228,10),IF((I251=Index!L$2),VLOOKUP(J251,Index!B$3:S$228,11),IF((I251=Index!M$2),VLOOKUP(J251,Index!B$3:S$228,12),IF((I251=Index!N$2),VLOOKUP(J251,Index!B$3:S$228,13),IF((I251=Index!O$2),VLOOKUP(J251,Index!B$3:S$228,14),IF((I251=Index!P$2),VLOOKUP(J251,Index!B$3:S$228,15),IF((I251=Index!Q$2),VLOOKUP(J251,Index!B$3:S$228,16),IF((I251=Index!R$2),VLOOKUP(J251,Index!B$3:S$228,17),IF((I251=Index!S$2),VLOOKUP(J251,Index!B$3:S$228,18),IF((I251=""),CONCATENATE("Custom (",K251,")"),IF((I251="No index"),CONCATENATE("Custom (",Index!T243,")"),"")))))))))))))))))))</f>
        <v>Custom (GGACTCCT-TTATGCGA)</v>
      </c>
      <c r="M251" s="32" t="s">
        <v>5</v>
      </c>
      <c r="N251" s="10" t="s">
        <v>75</v>
      </c>
      <c r="O251" s="136">
        <f>IF(Table1[[#This Row],[VOLUME]]="","",Table1[[#This Row],[VOLUME]])</f>
        <v>50</v>
      </c>
      <c r="P251" s="110" t="str">
        <f>IF(Table1[[#This Row],[SNP&amp;SEQ SAMPLE ID]]="","",CONCATENATE('Sample information'!$B$16,"_PL1_org_",Table1[[#This Row],[DATE SAMPLE DELIVERY]]))</f>
        <v>TC2486_PL1_org_</v>
      </c>
      <c r="Q251" s="32" t="str">
        <f>IF(Table1[[#This Row],[SNP&amp;SEQ SAMPLE ID]]="","",IF('Sample information'!$B$21="","",'Sample information'!$B$21))</f>
        <v>danio rerio (zebrafish)</v>
      </c>
      <c r="R251" s="10"/>
      <c r="S251" s="32"/>
      <c r="T251" s="55"/>
      <c r="U251" s="25"/>
      <c r="W251" s="30"/>
      <c r="Y251" s="91"/>
      <c r="Z251" s="32"/>
      <c r="AA251" s="28"/>
      <c r="AB251" s="55"/>
      <c r="AC251" s="28" t="str">
        <f>IF(Table1[[#This Row],[DATE SAMPLE DELIVERY]]="","",(CONCATENATE(20,LEFT(Table1[[#This Row],[DATE SAMPLE DELIVERY]],2),"-",(MID(Table1[[#This Row],[DATE SAMPLE DELIVERY]],3,2)),"-",(RIGHT(Table1[[#This Row],[DATE SAMPLE DELIVERY]],2)))))</f>
        <v/>
      </c>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row>
    <row r="252" spans="1:54" s="4" customFormat="1" x14ac:dyDescent="0.2">
      <c r="A252" s="112" t="str">
        <f>IF(D252="","",CONCATENATE('Sample information'!B$16," #1"," ",Table1[[#This Row],[DATE SAMPLE DELIVERY]]))</f>
        <v xml:space="preserve">TC2486 #1 </v>
      </c>
      <c r="B252" s="112" t="str">
        <f>IF(Table1[[#This Row],[LIBRARY ID]]="","",CONCATENATE('Sample information'!B$16,"-",Table1[[#This Row],[LIBRARY ID]]))</f>
        <v>TC2486-TC2486-1242</v>
      </c>
      <c r="C252" s="228" t="s">
        <v>141</v>
      </c>
      <c r="D252" s="228" t="s">
        <v>1988</v>
      </c>
      <c r="E252" s="99" t="s">
        <v>27</v>
      </c>
      <c r="F252" s="113" t="s">
        <v>1711</v>
      </c>
      <c r="G252" s="113">
        <v>14.80654</v>
      </c>
      <c r="H252" s="113">
        <v>50</v>
      </c>
      <c r="I252" s="98"/>
      <c r="J252" s="228"/>
      <c r="K252" s="230" t="s">
        <v>2686</v>
      </c>
      <c r="L252" s="112" t="str">
        <f>IF((I252=Index!C$2),VLOOKUP(J252,Index!B$3:S$228,2),IF((I252=Index!D$2),VLOOKUP(J252,Index!B$3:S$228,3),IF((I252=Index!E$2),VLOOKUP(J252,Index!B$3:S$228,4),IF((I252=Index!F$2),VLOOKUP(J252,Index!B$3:S$228,5),IF((I252=Index!G$2),VLOOKUP(J252,Index!B$3:S$228,6),IF((I252=Index!H$2),VLOOKUP(J252,Index!B$3:S$228,7),IF((I252=Index!I$2),VLOOKUP(J252,Index!B$3:S$228,8),IF((I252=Index!J$2),VLOOKUP(J252,Index!B$3:S$228,9),IF((I252=Index!K$2),VLOOKUP(J252,Index!B$3:S$228,10),IF((I252=Index!L$2),VLOOKUP(J252,Index!B$3:S$228,11),IF((I252=Index!M$2),VLOOKUP(J252,Index!B$3:S$228,12),IF((I252=Index!N$2),VLOOKUP(J252,Index!B$3:S$228,13),IF((I252=Index!O$2),VLOOKUP(J252,Index!B$3:S$228,14),IF((I252=Index!P$2),VLOOKUP(J252,Index!B$3:S$228,15),IF((I252=Index!Q$2),VLOOKUP(J252,Index!B$3:S$228,16),IF((I252=Index!R$2),VLOOKUP(J252,Index!B$3:S$228,17),IF((I252=Index!S$2),VLOOKUP(J252,Index!B$3:S$228,18),IF((I252=""),CONCATENATE("Custom (",K252,")"),IF((I252="No index"),CONCATENATE("Custom (",Index!T244,")"),"")))))))))))))))))))</f>
        <v>Custom (TAGGCATG-CGTCTAAT)</v>
      </c>
      <c r="M252" s="32" t="s">
        <v>5</v>
      </c>
      <c r="N252" s="10" t="s">
        <v>76</v>
      </c>
      <c r="O252" s="136">
        <f>IF(Table1[[#This Row],[VOLUME]]="","",Table1[[#This Row],[VOLUME]])</f>
        <v>50</v>
      </c>
      <c r="P252" s="110" t="str">
        <f>IF(Table1[[#This Row],[SNP&amp;SEQ SAMPLE ID]]="","",CONCATENATE('Sample information'!$B$16,"_PL1_org_",Table1[[#This Row],[DATE SAMPLE DELIVERY]]))</f>
        <v>TC2486_PL1_org_</v>
      </c>
      <c r="Q252" s="32" t="str">
        <f>IF(Table1[[#This Row],[SNP&amp;SEQ SAMPLE ID]]="","",IF('Sample information'!$B$21="","",'Sample information'!$B$21))</f>
        <v>danio rerio (zebrafish)</v>
      </c>
      <c r="R252" s="10"/>
      <c r="S252" s="32"/>
      <c r="T252" s="55"/>
      <c r="U252" s="25"/>
      <c r="W252" s="30"/>
      <c r="Y252" s="91"/>
      <c r="Z252" s="32"/>
      <c r="AA252" s="28"/>
      <c r="AB252" s="55"/>
      <c r="AC252" s="28" t="str">
        <f>IF(Table1[[#This Row],[DATE SAMPLE DELIVERY]]="","",(CONCATENATE(20,LEFT(Table1[[#This Row],[DATE SAMPLE DELIVERY]],2),"-",(MID(Table1[[#This Row],[DATE SAMPLE DELIVERY]],3,2)),"-",(RIGHT(Table1[[#This Row],[DATE SAMPLE DELIVERY]],2)))))</f>
        <v/>
      </c>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row>
    <row r="253" spans="1:54" s="4" customFormat="1" x14ac:dyDescent="0.2">
      <c r="A253" s="112" t="str">
        <f>IF(D253="","",CONCATENATE('Sample information'!B$16," #1"," ",Table1[[#This Row],[DATE SAMPLE DELIVERY]]))</f>
        <v xml:space="preserve">TC2486 #1 </v>
      </c>
      <c r="B253" s="112" t="str">
        <f>IF(Table1[[#This Row],[LIBRARY ID]]="","",CONCATENATE('Sample information'!B$16,"-",Table1[[#This Row],[LIBRARY ID]]))</f>
        <v>TC2486-TC2486-1243</v>
      </c>
      <c r="C253" s="228" t="s">
        <v>141</v>
      </c>
      <c r="D253" s="228" t="s">
        <v>1989</v>
      </c>
      <c r="E253" s="99" t="s">
        <v>27</v>
      </c>
      <c r="F253" s="113" t="s">
        <v>1711</v>
      </c>
      <c r="G253" s="113">
        <v>14.80654</v>
      </c>
      <c r="H253" s="113">
        <v>50</v>
      </c>
      <c r="I253" s="98"/>
      <c r="J253" s="228"/>
      <c r="K253" s="230" t="s">
        <v>2687</v>
      </c>
      <c r="L253" s="112" t="str">
        <f>IF((I253=Index!C$2),VLOOKUP(J253,Index!B$3:S$228,2),IF((I253=Index!D$2),VLOOKUP(J253,Index!B$3:S$228,3),IF((I253=Index!E$2),VLOOKUP(J253,Index!B$3:S$228,4),IF((I253=Index!F$2),VLOOKUP(J253,Index!B$3:S$228,5),IF((I253=Index!G$2),VLOOKUP(J253,Index!B$3:S$228,6),IF((I253=Index!H$2),VLOOKUP(J253,Index!B$3:S$228,7),IF((I253=Index!I$2),VLOOKUP(J253,Index!B$3:S$228,8),IF((I253=Index!J$2),VLOOKUP(J253,Index!B$3:S$228,9),IF((I253=Index!K$2),VLOOKUP(J253,Index!B$3:S$228,10),IF((I253=Index!L$2),VLOOKUP(J253,Index!B$3:S$228,11),IF((I253=Index!M$2),VLOOKUP(J253,Index!B$3:S$228,12),IF((I253=Index!N$2),VLOOKUP(J253,Index!B$3:S$228,13),IF((I253=Index!O$2),VLOOKUP(J253,Index!B$3:S$228,14),IF((I253=Index!P$2),VLOOKUP(J253,Index!B$3:S$228,15),IF((I253=Index!Q$2),VLOOKUP(J253,Index!B$3:S$228,16),IF((I253=Index!R$2),VLOOKUP(J253,Index!B$3:S$228,17),IF((I253=Index!S$2),VLOOKUP(J253,Index!B$3:S$228,18),IF((I253=""),CONCATENATE("Custom (",K253,")"),IF((I253="No index"),CONCATENATE("Custom (",Index!T245,")"),"")))))))))))))))))))</f>
        <v>Custom (TAGGCATG-TCTCTCCG)</v>
      </c>
      <c r="M253" s="32" t="s">
        <v>5</v>
      </c>
      <c r="N253" s="10" t="s">
        <v>77</v>
      </c>
      <c r="O253" s="136">
        <f>IF(Table1[[#This Row],[VOLUME]]="","",Table1[[#This Row],[VOLUME]])</f>
        <v>50</v>
      </c>
      <c r="P253" s="110" t="str">
        <f>IF(Table1[[#This Row],[SNP&amp;SEQ SAMPLE ID]]="","",CONCATENATE('Sample information'!$B$16,"_PL1_org_",Table1[[#This Row],[DATE SAMPLE DELIVERY]]))</f>
        <v>TC2486_PL1_org_</v>
      </c>
      <c r="Q253" s="32" t="str">
        <f>IF(Table1[[#This Row],[SNP&amp;SEQ SAMPLE ID]]="","",IF('Sample information'!$B$21="","",'Sample information'!$B$21))</f>
        <v>danio rerio (zebrafish)</v>
      </c>
      <c r="R253" s="10"/>
      <c r="S253" s="32"/>
      <c r="T253" s="55"/>
      <c r="U253" s="25"/>
      <c r="W253" s="30"/>
      <c r="Y253" s="91"/>
      <c r="Z253" s="32"/>
      <c r="AA253" s="28"/>
      <c r="AB253" s="55"/>
      <c r="AC253" s="28" t="str">
        <f>IF(Table1[[#This Row],[DATE SAMPLE DELIVERY]]="","",(CONCATENATE(20,LEFT(Table1[[#This Row],[DATE SAMPLE DELIVERY]],2),"-",(MID(Table1[[#This Row],[DATE SAMPLE DELIVERY]],3,2)),"-",(RIGHT(Table1[[#This Row],[DATE SAMPLE DELIVERY]],2)))))</f>
        <v/>
      </c>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row>
    <row r="254" spans="1:54" s="4" customFormat="1" x14ac:dyDescent="0.2">
      <c r="A254" s="112" t="str">
        <f>IF(D254="","",CONCATENATE('Sample information'!B$16," #1"," ",Table1[[#This Row],[DATE SAMPLE DELIVERY]]))</f>
        <v xml:space="preserve">TC2486 #1 </v>
      </c>
      <c r="B254" s="112" t="str">
        <f>IF(Table1[[#This Row],[LIBRARY ID]]="","",CONCATENATE('Sample information'!B$16,"-",Table1[[#This Row],[LIBRARY ID]]))</f>
        <v>TC2486-TC2486-1244</v>
      </c>
      <c r="C254" s="228" t="s">
        <v>141</v>
      </c>
      <c r="D254" s="228" t="s">
        <v>1990</v>
      </c>
      <c r="E254" s="99" t="s">
        <v>27</v>
      </c>
      <c r="F254" s="113" t="s">
        <v>1711</v>
      </c>
      <c r="G254" s="113">
        <v>14.80654</v>
      </c>
      <c r="H254" s="113">
        <v>50</v>
      </c>
      <c r="I254" s="98"/>
      <c r="J254" s="228"/>
      <c r="K254" s="230" t="s">
        <v>2688</v>
      </c>
      <c r="L254" s="112" t="str">
        <f>IF((I254=Index!C$2),VLOOKUP(J254,Index!B$3:S$228,2),IF((I254=Index!D$2),VLOOKUP(J254,Index!B$3:S$228,3),IF((I254=Index!E$2),VLOOKUP(J254,Index!B$3:S$228,4),IF((I254=Index!F$2),VLOOKUP(J254,Index!B$3:S$228,5),IF((I254=Index!G$2),VLOOKUP(J254,Index!B$3:S$228,6),IF((I254=Index!H$2),VLOOKUP(J254,Index!B$3:S$228,7),IF((I254=Index!I$2),VLOOKUP(J254,Index!B$3:S$228,8),IF((I254=Index!J$2),VLOOKUP(J254,Index!B$3:S$228,9),IF((I254=Index!K$2),VLOOKUP(J254,Index!B$3:S$228,10),IF((I254=Index!L$2),VLOOKUP(J254,Index!B$3:S$228,11),IF((I254=Index!M$2),VLOOKUP(J254,Index!B$3:S$228,12),IF((I254=Index!N$2),VLOOKUP(J254,Index!B$3:S$228,13),IF((I254=Index!O$2),VLOOKUP(J254,Index!B$3:S$228,14),IF((I254=Index!P$2),VLOOKUP(J254,Index!B$3:S$228,15),IF((I254=Index!Q$2),VLOOKUP(J254,Index!B$3:S$228,16),IF((I254=Index!R$2),VLOOKUP(J254,Index!B$3:S$228,17),IF((I254=Index!S$2),VLOOKUP(J254,Index!B$3:S$228,18),IF((I254=""),CONCATENATE("Custom (",K254,")"),IF((I254="No index"),CONCATENATE("Custom (",Index!T246,")"),"")))))))))))))))))))</f>
        <v>Custom (TAGGCATG-TCGACTAG)</v>
      </c>
      <c r="M254" s="32" t="s">
        <v>5</v>
      </c>
      <c r="N254" s="10" t="s">
        <v>78</v>
      </c>
      <c r="O254" s="136">
        <f>IF(Table1[[#This Row],[VOLUME]]="","",Table1[[#This Row],[VOLUME]])</f>
        <v>50</v>
      </c>
      <c r="P254" s="110" t="str">
        <f>IF(Table1[[#This Row],[SNP&amp;SEQ SAMPLE ID]]="","",CONCATENATE('Sample information'!$B$16,"_PL1_org_",Table1[[#This Row],[DATE SAMPLE DELIVERY]]))</f>
        <v>TC2486_PL1_org_</v>
      </c>
      <c r="Q254" s="32" t="str">
        <f>IF(Table1[[#This Row],[SNP&amp;SEQ SAMPLE ID]]="","",IF('Sample information'!$B$21="","",'Sample information'!$B$21))</f>
        <v>danio rerio (zebrafish)</v>
      </c>
      <c r="R254" s="10"/>
      <c r="S254" s="32"/>
      <c r="T254" s="55"/>
      <c r="U254" s="25"/>
      <c r="W254" s="30"/>
      <c r="Y254" s="91"/>
      <c r="Z254" s="32"/>
      <c r="AA254" s="28"/>
      <c r="AB254" s="55"/>
      <c r="AC254" s="28" t="str">
        <f>IF(Table1[[#This Row],[DATE SAMPLE DELIVERY]]="","",(CONCATENATE(20,LEFT(Table1[[#This Row],[DATE SAMPLE DELIVERY]],2),"-",(MID(Table1[[#This Row],[DATE SAMPLE DELIVERY]],3,2)),"-",(RIGHT(Table1[[#This Row],[DATE SAMPLE DELIVERY]],2)))))</f>
        <v/>
      </c>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row>
    <row r="255" spans="1:54" s="4" customFormat="1" x14ac:dyDescent="0.2">
      <c r="A255" s="112" t="str">
        <f>IF(D255="","",CONCATENATE('Sample information'!B$16," #1"," ",Table1[[#This Row],[DATE SAMPLE DELIVERY]]))</f>
        <v xml:space="preserve">TC2486 #1 </v>
      </c>
      <c r="B255" s="112" t="str">
        <f>IF(Table1[[#This Row],[LIBRARY ID]]="","",CONCATENATE('Sample information'!B$16,"-",Table1[[#This Row],[LIBRARY ID]]))</f>
        <v>TC2486-TC2486-1245</v>
      </c>
      <c r="C255" s="228" t="s">
        <v>141</v>
      </c>
      <c r="D255" s="228" t="s">
        <v>1991</v>
      </c>
      <c r="E255" s="99" t="s">
        <v>27</v>
      </c>
      <c r="F255" s="113" t="s">
        <v>1711</v>
      </c>
      <c r="G255" s="113">
        <v>14.80654</v>
      </c>
      <c r="H255" s="113">
        <v>50</v>
      </c>
      <c r="I255" s="98"/>
      <c r="J255" s="228"/>
      <c r="K255" s="230" t="s">
        <v>2689</v>
      </c>
      <c r="L255" s="112" t="str">
        <f>IF((I255=Index!C$2),VLOOKUP(J255,Index!B$3:S$228,2),IF((I255=Index!D$2),VLOOKUP(J255,Index!B$3:S$228,3),IF((I255=Index!E$2),VLOOKUP(J255,Index!B$3:S$228,4),IF((I255=Index!F$2),VLOOKUP(J255,Index!B$3:S$228,5),IF((I255=Index!G$2),VLOOKUP(J255,Index!B$3:S$228,6),IF((I255=Index!H$2),VLOOKUP(J255,Index!B$3:S$228,7),IF((I255=Index!I$2),VLOOKUP(J255,Index!B$3:S$228,8),IF((I255=Index!J$2),VLOOKUP(J255,Index!B$3:S$228,9),IF((I255=Index!K$2),VLOOKUP(J255,Index!B$3:S$228,10),IF((I255=Index!L$2),VLOOKUP(J255,Index!B$3:S$228,11),IF((I255=Index!M$2),VLOOKUP(J255,Index!B$3:S$228,12),IF((I255=Index!N$2),VLOOKUP(J255,Index!B$3:S$228,13),IF((I255=Index!O$2),VLOOKUP(J255,Index!B$3:S$228,14),IF((I255=Index!P$2),VLOOKUP(J255,Index!B$3:S$228,15),IF((I255=Index!Q$2),VLOOKUP(J255,Index!B$3:S$228,16),IF((I255=Index!R$2),VLOOKUP(J255,Index!B$3:S$228,17),IF((I255=Index!S$2),VLOOKUP(J255,Index!B$3:S$228,18),IF((I255=""),CONCATENATE("Custom (",K255,")"),IF((I255="No index"),CONCATENATE("Custom (",Index!T247,")"),"")))))))))))))))))))</f>
        <v>Custom (TAGGCATG-TTCTAGCT)</v>
      </c>
      <c r="M255" s="32" t="s">
        <v>5</v>
      </c>
      <c r="N255" s="10" t="s">
        <v>79</v>
      </c>
      <c r="O255" s="136">
        <f>IF(Table1[[#This Row],[VOLUME]]="","",Table1[[#This Row],[VOLUME]])</f>
        <v>50</v>
      </c>
      <c r="P255" s="110" t="str">
        <f>IF(Table1[[#This Row],[SNP&amp;SEQ SAMPLE ID]]="","",CONCATENATE('Sample information'!$B$16,"_PL1_org_",Table1[[#This Row],[DATE SAMPLE DELIVERY]]))</f>
        <v>TC2486_PL1_org_</v>
      </c>
      <c r="Q255" s="32" t="str">
        <f>IF(Table1[[#This Row],[SNP&amp;SEQ SAMPLE ID]]="","",IF('Sample information'!$B$21="","",'Sample information'!$B$21))</f>
        <v>danio rerio (zebrafish)</v>
      </c>
      <c r="R255" s="10"/>
      <c r="S255" s="32"/>
      <c r="T255" s="55"/>
      <c r="U255" s="25"/>
      <c r="W255" s="30"/>
      <c r="Y255" s="91"/>
      <c r="Z255" s="32"/>
      <c r="AA255" s="28"/>
      <c r="AB255" s="55"/>
      <c r="AC255" s="28" t="str">
        <f>IF(Table1[[#This Row],[DATE SAMPLE DELIVERY]]="","",(CONCATENATE(20,LEFT(Table1[[#This Row],[DATE SAMPLE DELIVERY]],2),"-",(MID(Table1[[#This Row],[DATE SAMPLE DELIVERY]],3,2)),"-",(RIGHT(Table1[[#This Row],[DATE SAMPLE DELIVERY]],2)))))</f>
        <v/>
      </c>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row>
    <row r="256" spans="1:54" s="4" customFormat="1" x14ac:dyDescent="0.2">
      <c r="A256" s="112" t="str">
        <f>IF(D256="","",CONCATENATE('Sample information'!B$16," #1"," ",Table1[[#This Row],[DATE SAMPLE DELIVERY]]))</f>
        <v xml:space="preserve">TC2486 #1 </v>
      </c>
      <c r="B256" s="112" t="str">
        <f>IF(Table1[[#This Row],[LIBRARY ID]]="","",CONCATENATE('Sample information'!B$16,"-",Table1[[#This Row],[LIBRARY ID]]))</f>
        <v>TC2486-TC2486-1246</v>
      </c>
      <c r="C256" s="228" t="s">
        <v>141</v>
      </c>
      <c r="D256" s="228" t="s">
        <v>1992</v>
      </c>
      <c r="E256" s="99" t="s">
        <v>27</v>
      </c>
      <c r="F256" s="113" t="s">
        <v>1711</v>
      </c>
      <c r="G256" s="113">
        <v>14.80654</v>
      </c>
      <c r="H256" s="113">
        <v>50</v>
      </c>
      <c r="I256" s="98"/>
      <c r="J256" s="228"/>
      <c r="K256" s="230" t="s">
        <v>2690</v>
      </c>
      <c r="L256" s="112" t="str">
        <f>IF((I256=Index!C$2),VLOOKUP(J256,Index!B$3:S$228,2),IF((I256=Index!D$2),VLOOKUP(J256,Index!B$3:S$228,3),IF((I256=Index!E$2),VLOOKUP(J256,Index!B$3:S$228,4),IF((I256=Index!F$2),VLOOKUP(J256,Index!B$3:S$228,5),IF((I256=Index!G$2),VLOOKUP(J256,Index!B$3:S$228,6),IF((I256=Index!H$2),VLOOKUP(J256,Index!B$3:S$228,7),IF((I256=Index!I$2),VLOOKUP(J256,Index!B$3:S$228,8),IF((I256=Index!J$2),VLOOKUP(J256,Index!B$3:S$228,9),IF((I256=Index!K$2),VLOOKUP(J256,Index!B$3:S$228,10),IF((I256=Index!L$2),VLOOKUP(J256,Index!B$3:S$228,11),IF((I256=Index!M$2),VLOOKUP(J256,Index!B$3:S$228,12),IF((I256=Index!N$2),VLOOKUP(J256,Index!B$3:S$228,13),IF((I256=Index!O$2),VLOOKUP(J256,Index!B$3:S$228,14),IF((I256=Index!P$2),VLOOKUP(J256,Index!B$3:S$228,15),IF((I256=Index!Q$2),VLOOKUP(J256,Index!B$3:S$228,16),IF((I256=Index!R$2),VLOOKUP(J256,Index!B$3:S$228,17),IF((I256=Index!S$2),VLOOKUP(J256,Index!B$3:S$228,18),IF((I256=""),CONCATENATE("Custom (",K256,")"),IF((I256="No index"),CONCATENATE("Custom (",Index!T248,")"),"")))))))))))))))))))</f>
        <v>Custom (TAGGCATG-CCTAGAGT)</v>
      </c>
      <c r="M256" s="32" t="s">
        <v>5</v>
      </c>
      <c r="N256" s="10" t="s">
        <v>80</v>
      </c>
      <c r="O256" s="136">
        <f>IF(Table1[[#This Row],[VOLUME]]="","",Table1[[#This Row],[VOLUME]])</f>
        <v>50</v>
      </c>
      <c r="P256" s="110" t="str">
        <f>IF(Table1[[#This Row],[SNP&amp;SEQ SAMPLE ID]]="","",CONCATENATE('Sample information'!$B$16,"_PL1_org_",Table1[[#This Row],[DATE SAMPLE DELIVERY]]))</f>
        <v>TC2486_PL1_org_</v>
      </c>
      <c r="Q256" s="32" t="str">
        <f>IF(Table1[[#This Row],[SNP&amp;SEQ SAMPLE ID]]="","",IF('Sample information'!$B$21="","",'Sample information'!$B$21))</f>
        <v>danio rerio (zebrafish)</v>
      </c>
      <c r="R256" s="10"/>
      <c r="S256" s="32"/>
      <c r="T256" s="55"/>
      <c r="U256" s="25"/>
      <c r="W256" s="30"/>
      <c r="Y256" s="91"/>
      <c r="Z256" s="32"/>
      <c r="AA256" s="28"/>
      <c r="AB256" s="55"/>
      <c r="AC256" s="28" t="str">
        <f>IF(Table1[[#This Row],[DATE SAMPLE DELIVERY]]="","",(CONCATENATE(20,LEFT(Table1[[#This Row],[DATE SAMPLE DELIVERY]],2),"-",(MID(Table1[[#This Row],[DATE SAMPLE DELIVERY]],3,2)),"-",(RIGHT(Table1[[#This Row],[DATE SAMPLE DELIVERY]],2)))))</f>
        <v/>
      </c>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row>
    <row r="257" spans="1:54" s="4" customFormat="1" x14ac:dyDescent="0.2">
      <c r="A257" s="112" t="str">
        <f>IF(D257="","",CONCATENATE('Sample information'!B$16," #1"," ",Table1[[#This Row],[DATE SAMPLE DELIVERY]]))</f>
        <v xml:space="preserve">TC2486 #1 </v>
      </c>
      <c r="B257" s="112" t="str">
        <f>IF(Table1[[#This Row],[LIBRARY ID]]="","",CONCATENATE('Sample information'!B$16,"-",Table1[[#This Row],[LIBRARY ID]]))</f>
        <v>TC2486-TC2486-1247</v>
      </c>
      <c r="C257" s="228" t="s">
        <v>141</v>
      </c>
      <c r="D257" s="228" t="s">
        <v>1993</v>
      </c>
      <c r="E257" s="99" t="s">
        <v>27</v>
      </c>
      <c r="F257" s="113" t="s">
        <v>1711</v>
      </c>
      <c r="G257" s="113">
        <v>14.80654</v>
      </c>
      <c r="H257" s="113">
        <v>50</v>
      </c>
      <c r="I257" s="98"/>
      <c r="J257" s="228"/>
      <c r="K257" s="230" t="s">
        <v>2691</v>
      </c>
      <c r="L257" s="112" t="str">
        <f>IF((I257=Index!C$2),VLOOKUP(J257,Index!B$3:S$228,2),IF((I257=Index!D$2),VLOOKUP(J257,Index!B$3:S$228,3),IF((I257=Index!E$2),VLOOKUP(J257,Index!B$3:S$228,4),IF((I257=Index!F$2),VLOOKUP(J257,Index!B$3:S$228,5),IF((I257=Index!G$2),VLOOKUP(J257,Index!B$3:S$228,6),IF((I257=Index!H$2),VLOOKUP(J257,Index!B$3:S$228,7),IF((I257=Index!I$2),VLOOKUP(J257,Index!B$3:S$228,8),IF((I257=Index!J$2),VLOOKUP(J257,Index!B$3:S$228,9),IF((I257=Index!K$2),VLOOKUP(J257,Index!B$3:S$228,10),IF((I257=Index!L$2),VLOOKUP(J257,Index!B$3:S$228,11),IF((I257=Index!M$2),VLOOKUP(J257,Index!B$3:S$228,12),IF((I257=Index!N$2),VLOOKUP(J257,Index!B$3:S$228,13),IF((I257=Index!O$2),VLOOKUP(J257,Index!B$3:S$228,14),IF((I257=Index!P$2),VLOOKUP(J257,Index!B$3:S$228,15),IF((I257=Index!Q$2),VLOOKUP(J257,Index!B$3:S$228,16),IF((I257=Index!R$2),VLOOKUP(J257,Index!B$3:S$228,17),IF((I257=Index!S$2),VLOOKUP(J257,Index!B$3:S$228,18),IF((I257=""),CONCATENATE("Custom (",K257,")"),IF((I257="No index"),CONCATENATE("Custom (",Index!T249,")"),"")))))))))))))))))))</f>
        <v>Custom (TAGGCATG-CTATTAAG)</v>
      </c>
      <c r="M257" s="32" t="s">
        <v>5</v>
      </c>
      <c r="N257" s="10" t="s">
        <v>81</v>
      </c>
      <c r="O257" s="136">
        <f>IF(Table1[[#This Row],[VOLUME]]="","",Table1[[#This Row],[VOLUME]])</f>
        <v>50</v>
      </c>
      <c r="P257" s="110" t="str">
        <f>IF(Table1[[#This Row],[SNP&amp;SEQ SAMPLE ID]]="","",CONCATENATE('Sample information'!$B$16,"_PL1_org_",Table1[[#This Row],[DATE SAMPLE DELIVERY]]))</f>
        <v>TC2486_PL1_org_</v>
      </c>
      <c r="Q257" s="32" t="str">
        <f>IF(Table1[[#This Row],[SNP&amp;SEQ SAMPLE ID]]="","",IF('Sample information'!$B$21="","",'Sample information'!$B$21))</f>
        <v>danio rerio (zebrafish)</v>
      </c>
      <c r="R257" s="10"/>
      <c r="S257" s="32"/>
      <c r="T257" s="55"/>
      <c r="U257" s="25"/>
      <c r="W257" s="30"/>
      <c r="Y257" s="91"/>
      <c r="Z257" s="32"/>
      <c r="AA257" s="28"/>
      <c r="AB257" s="55"/>
      <c r="AC257" s="28" t="str">
        <f>IF(Table1[[#This Row],[DATE SAMPLE DELIVERY]]="","",(CONCATENATE(20,LEFT(Table1[[#This Row],[DATE SAMPLE DELIVERY]],2),"-",(MID(Table1[[#This Row],[DATE SAMPLE DELIVERY]],3,2)),"-",(RIGHT(Table1[[#This Row],[DATE SAMPLE DELIVERY]],2)))))</f>
        <v/>
      </c>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row>
    <row r="258" spans="1:54" s="4" customFormat="1" x14ac:dyDescent="0.2">
      <c r="A258" s="112" t="str">
        <f>IF(D258="","",CONCATENATE('Sample information'!B$16," #1"," ",Table1[[#This Row],[DATE SAMPLE DELIVERY]]))</f>
        <v xml:space="preserve">TC2486 #1 </v>
      </c>
      <c r="B258" s="112" t="str">
        <f>IF(Table1[[#This Row],[LIBRARY ID]]="","",CONCATENATE('Sample information'!B$16,"-",Table1[[#This Row],[LIBRARY ID]]))</f>
        <v>TC2486-TC2486-1248</v>
      </c>
      <c r="C258" s="228" t="s">
        <v>141</v>
      </c>
      <c r="D258" s="228" t="s">
        <v>1994</v>
      </c>
      <c r="E258" s="99" t="s">
        <v>27</v>
      </c>
      <c r="F258" s="113" t="s">
        <v>1711</v>
      </c>
      <c r="G258" s="113">
        <v>14.80654</v>
      </c>
      <c r="H258" s="113">
        <v>50</v>
      </c>
      <c r="I258" s="98"/>
      <c r="J258" s="228"/>
      <c r="K258" s="230" t="s">
        <v>2692</v>
      </c>
      <c r="L258" s="112" t="str">
        <f>IF((I258=Index!C$2),VLOOKUP(J258,Index!B$3:S$228,2),IF((I258=Index!D$2),VLOOKUP(J258,Index!B$3:S$228,3),IF((I258=Index!E$2),VLOOKUP(J258,Index!B$3:S$228,4),IF((I258=Index!F$2),VLOOKUP(J258,Index!B$3:S$228,5),IF((I258=Index!G$2),VLOOKUP(J258,Index!B$3:S$228,6),IF((I258=Index!H$2),VLOOKUP(J258,Index!B$3:S$228,7),IF((I258=Index!I$2),VLOOKUP(J258,Index!B$3:S$228,8),IF((I258=Index!J$2),VLOOKUP(J258,Index!B$3:S$228,9),IF((I258=Index!K$2),VLOOKUP(J258,Index!B$3:S$228,10),IF((I258=Index!L$2),VLOOKUP(J258,Index!B$3:S$228,11),IF((I258=Index!M$2),VLOOKUP(J258,Index!B$3:S$228,12),IF((I258=Index!N$2),VLOOKUP(J258,Index!B$3:S$228,13),IF((I258=Index!O$2),VLOOKUP(J258,Index!B$3:S$228,14),IF((I258=Index!P$2),VLOOKUP(J258,Index!B$3:S$228,15),IF((I258=Index!Q$2),VLOOKUP(J258,Index!B$3:S$228,16),IF((I258=Index!R$2),VLOOKUP(J258,Index!B$3:S$228,17),IF((I258=Index!S$2),VLOOKUP(J258,Index!B$3:S$228,18),IF((I258=""),CONCATENATE("Custom (",K258,")"),IF((I258="No index"),CONCATENATE("Custom (",Index!T250,")"),"")))))))))))))))))))</f>
        <v>Custom (TAGGCATG-AAGGCTAT)</v>
      </c>
      <c r="M258" s="32" t="s">
        <v>5</v>
      </c>
      <c r="N258" s="10" t="s">
        <v>82</v>
      </c>
      <c r="O258" s="136">
        <f>IF(Table1[[#This Row],[VOLUME]]="","",Table1[[#This Row],[VOLUME]])</f>
        <v>50</v>
      </c>
      <c r="P258" s="110" t="str">
        <f>IF(Table1[[#This Row],[SNP&amp;SEQ SAMPLE ID]]="","",CONCATENATE('Sample information'!$B$16,"_PL1_org_",Table1[[#This Row],[DATE SAMPLE DELIVERY]]))</f>
        <v>TC2486_PL1_org_</v>
      </c>
      <c r="Q258" s="32" t="str">
        <f>IF(Table1[[#This Row],[SNP&amp;SEQ SAMPLE ID]]="","",IF('Sample information'!$B$21="","",'Sample information'!$B$21))</f>
        <v>danio rerio (zebrafish)</v>
      </c>
      <c r="R258" s="10"/>
      <c r="S258" s="32"/>
      <c r="T258" s="55"/>
      <c r="U258" s="25"/>
      <c r="W258" s="30"/>
      <c r="Y258" s="91"/>
      <c r="Z258" s="32"/>
      <c r="AA258" s="28"/>
      <c r="AB258" s="55"/>
      <c r="AC258" s="28" t="str">
        <f>IF(Table1[[#This Row],[DATE SAMPLE DELIVERY]]="","",(CONCATENATE(20,LEFT(Table1[[#This Row],[DATE SAMPLE DELIVERY]],2),"-",(MID(Table1[[#This Row],[DATE SAMPLE DELIVERY]],3,2)),"-",(RIGHT(Table1[[#This Row],[DATE SAMPLE DELIVERY]],2)))))</f>
        <v/>
      </c>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row>
    <row r="259" spans="1:54" s="4" customFormat="1" x14ac:dyDescent="0.2">
      <c r="A259" s="112" t="str">
        <f>IF(D259="","",CONCATENATE('Sample information'!B$16," #1"," ",Table1[[#This Row],[DATE SAMPLE DELIVERY]]))</f>
        <v xml:space="preserve">TC2486 #1 </v>
      </c>
      <c r="B259" s="112" t="str">
        <f>IF(Table1[[#This Row],[LIBRARY ID]]="","",CONCATENATE('Sample information'!B$16,"-",Table1[[#This Row],[LIBRARY ID]]))</f>
        <v>TC2486-TC2486-1249</v>
      </c>
      <c r="C259" s="228" t="s">
        <v>141</v>
      </c>
      <c r="D259" s="228" t="s">
        <v>1995</v>
      </c>
      <c r="E259" s="99" t="s">
        <v>27</v>
      </c>
      <c r="F259" s="113" t="s">
        <v>1711</v>
      </c>
      <c r="G259" s="113">
        <v>14.80654</v>
      </c>
      <c r="H259" s="113">
        <v>50</v>
      </c>
      <c r="I259" s="98"/>
      <c r="J259" s="228"/>
      <c r="K259" s="230" t="s">
        <v>2693</v>
      </c>
      <c r="L259" s="112" t="str">
        <f>IF((I259=Index!C$2),VLOOKUP(J259,Index!B$3:S$228,2),IF((I259=Index!D$2),VLOOKUP(J259,Index!B$3:S$228,3),IF((I259=Index!E$2),VLOOKUP(J259,Index!B$3:S$228,4),IF((I259=Index!F$2),VLOOKUP(J259,Index!B$3:S$228,5),IF((I259=Index!G$2),VLOOKUP(J259,Index!B$3:S$228,6),IF((I259=Index!H$2),VLOOKUP(J259,Index!B$3:S$228,7),IF((I259=Index!I$2),VLOOKUP(J259,Index!B$3:S$228,8),IF((I259=Index!J$2),VLOOKUP(J259,Index!B$3:S$228,9),IF((I259=Index!K$2),VLOOKUP(J259,Index!B$3:S$228,10),IF((I259=Index!L$2),VLOOKUP(J259,Index!B$3:S$228,11),IF((I259=Index!M$2),VLOOKUP(J259,Index!B$3:S$228,12),IF((I259=Index!N$2),VLOOKUP(J259,Index!B$3:S$228,13),IF((I259=Index!O$2),VLOOKUP(J259,Index!B$3:S$228,14),IF((I259=Index!P$2),VLOOKUP(J259,Index!B$3:S$228,15),IF((I259=Index!Q$2),VLOOKUP(J259,Index!B$3:S$228,16),IF((I259=Index!R$2),VLOOKUP(J259,Index!B$3:S$228,17),IF((I259=Index!S$2),VLOOKUP(J259,Index!B$3:S$228,18),IF((I259=""),CONCATENATE("Custom (",K259,")"),IF((I259="No index"),CONCATENATE("Custom (",Index!T251,")"),"")))))))))))))))))))</f>
        <v>Custom (TAGGCATG-GAGCCTTA)</v>
      </c>
      <c r="M259" s="32" t="s">
        <v>5</v>
      </c>
      <c r="N259" s="10" t="s">
        <v>83</v>
      </c>
      <c r="O259" s="136">
        <f>IF(Table1[[#This Row],[VOLUME]]="","",Table1[[#This Row],[VOLUME]])</f>
        <v>50</v>
      </c>
      <c r="P259" s="110" t="str">
        <f>IF(Table1[[#This Row],[SNP&amp;SEQ SAMPLE ID]]="","",CONCATENATE('Sample information'!$B$16,"_PL1_org_",Table1[[#This Row],[DATE SAMPLE DELIVERY]]))</f>
        <v>TC2486_PL1_org_</v>
      </c>
      <c r="Q259" s="32" t="str">
        <f>IF(Table1[[#This Row],[SNP&amp;SEQ SAMPLE ID]]="","",IF('Sample information'!$B$21="","",'Sample information'!$B$21))</f>
        <v>danio rerio (zebrafish)</v>
      </c>
      <c r="R259" s="10"/>
      <c r="S259" s="32"/>
      <c r="T259" s="55"/>
      <c r="U259" s="25"/>
      <c r="W259" s="30"/>
      <c r="Y259" s="91"/>
      <c r="Z259" s="32"/>
      <c r="AA259" s="28"/>
      <c r="AB259" s="55"/>
      <c r="AC259" s="28" t="str">
        <f>IF(Table1[[#This Row],[DATE SAMPLE DELIVERY]]="","",(CONCATENATE(20,LEFT(Table1[[#This Row],[DATE SAMPLE DELIVERY]],2),"-",(MID(Table1[[#This Row],[DATE SAMPLE DELIVERY]],3,2)),"-",(RIGHT(Table1[[#This Row],[DATE SAMPLE DELIVERY]],2)))))</f>
        <v/>
      </c>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row>
    <row r="260" spans="1:54" s="4" customFormat="1" x14ac:dyDescent="0.2">
      <c r="A260" s="112" t="str">
        <f>IF(D260="","",CONCATENATE('Sample information'!B$16," #1"," ",Table1[[#This Row],[DATE SAMPLE DELIVERY]]))</f>
        <v xml:space="preserve">TC2486 #1 </v>
      </c>
      <c r="B260" s="112" t="str">
        <f>IF(Table1[[#This Row],[LIBRARY ID]]="","",CONCATENATE('Sample information'!B$16,"-",Table1[[#This Row],[LIBRARY ID]]))</f>
        <v>TC2486-TC2486-1250</v>
      </c>
      <c r="C260" s="228" t="s">
        <v>141</v>
      </c>
      <c r="D260" s="228" t="s">
        <v>1996</v>
      </c>
      <c r="E260" s="99" t="s">
        <v>27</v>
      </c>
      <c r="F260" s="113" t="s">
        <v>1711</v>
      </c>
      <c r="G260" s="113">
        <v>14.80654</v>
      </c>
      <c r="H260" s="113">
        <v>50</v>
      </c>
      <c r="I260" s="98"/>
      <c r="J260" s="228"/>
      <c r="K260" s="230" t="s">
        <v>2694</v>
      </c>
      <c r="L260" s="112" t="str">
        <f>IF((I260=Index!C$2),VLOOKUP(J260,Index!B$3:S$228,2),IF((I260=Index!D$2),VLOOKUP(J260,Index!B$3:S$228,3),IF((I260=Index!E$2),VLOOKUP(J260,Index!B$3:S$228,4),IF((I260=Index!F$2),VLOOKUP(J260,Index!B$3:S$228,5),IF((I260=Index!G$2),VLOOKUP(J260,Index!B$3:S$228,6),IF((I260=Index!H$2),VLOOKUP(J260,Index!B$3:S$228,7),IF((I260=Index!I$2),VLOOKUP(J260,Index!B$3:S$228,8),IF((I260=Index!J$2),VLOOKUP(J260,Index!B$3:S$228,9),IF((I260=Index!K$2),VLOOKUP(J260,Index!B$3:S$228,10),IF((I260=Index!L$2),VLOOKUP(J260,Index!B$3:S$228,11),IF((I260=Index!M$2),VLOOKUP(J260,Index!B$3:S$228,12),IF((I260=Index!N$2),VLOOKUP(J260,Index!B$3:S$228,13),IF((I260=Index!O$2),VLOOKUP(J260,Index!B$3:S$228,14),IF((I260=Index!P$2),VLOOKUP(J260,Index!B$3:S$228,15),IF((I260=Index!Q$2),VLOOKUP(J260,Index!B$3:S$228,16),IF((I260=Index!R$2),VLOOKUP(J260,Index!B$3:S$228,17),IF((I260=Index!S$2),VLOOKUP(J260,Index!B$3:S$228,18),IF((I260=""),CONCATENATE("Custom (",K260,")"),IF((I260="No index"),CONCATENATE("Custom (",Index!T252,")"),"")))))))))))))))))))</f>
        <v>Custom (TAGGCATG-TTATGCGA)</v>
      </c>
      <c r="M260" s="32" t="s">
        <v>5</v>
      </c>
      <c r="N260" s="10" t="s">
        <v>84</v>
      </c>
      <c r="O260" s="136">
        <f>IF(Table1[[#This Row],[VOLUME]]="","",Table1[[#This Row],[VOLUME]])</f>
        <v>50</v>
      </c>
      <c r="P260" s="110" t="str">
        <f>IF(Table1[[#This Row],[SNP&amp;SEQ SAMPLE ID]]="","",CONCATENATE('Sample information'!$B$16,"_PL1_org_",Table1[[#This Row],[DATE SAMPLE DELIVERY]]))</f>
        <v>TC2486_PL1_org_</v>
      </c>
      <c r="Q260" s="32" t="str">
        <f>IF(Table1[[#This Row],[SNP&amp;SEQ SAMPLE ID]]="","",IF('Sample information'!$B$21="","",'Sample information'!$B$21))</f>
        <v>danio rerio (zebrafish)</v>
      </c>
      <c r="R260" s="10"/>
      <c r="S260" s="32"/>
      <c r="T260" s="55"/>
      <c r="U260" s="25"/>
      <c r="W260" s="30"/>
      <c r="Y260" s="91"/>
      <c r="Z260" s="32"/>
      <c r="AA260" s="28"/>
      <c r="AB260" s="55"/>
      <c r="AC260" s="28" t="str">
        <f>IF(Table1[[#This Row],[DATE SAMPLE DELIVERY]]="","",(CONCATENATE(20,LEFT(Table1[[#This Row],[DATE SAMPLE DELIVERY]],2),"-",(MID(Table1[[#This Row],[DATE SAMPLE DELIVERY]],3,2)),"-",(RIGHT(Table1[[#This Row],[DATE SAMPLE DELIVERY]],2)))))</f>
        <v/>
      </c>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row>
    <row r="261" spans="1:54" s="4" customFormat="1" x14ac:dyDescent="0.2">
      <c r="A261" s="112" t="str">
        <f>IF(D261="","",CONCATENATE('Sample information'!B$16," #1"," ",Table1[[#This Row],[DATE SAMPLE DELIVERY]]))</f>
        <v xml:space="preserve">TC2486 #1 </v>
      </c>
      <c r="B261" s="112" t="str">
        <f>IF(Table1[[#This Row],[LIBRARY ID]]="","",CONCATENATE('Sample information'!B$16,"-",Table1[[#This Row],[LIBRARY ID]]))</f>
        <v>TC2486-TC2486-1251</v>
      </c>
      <c r="C261" s="228" t="s">
        <v>141</v>
      </c>
      <c r="D261" s="228" t="s">
        <v>1997</v>
      </c>
      <c r="E261" s="99" t="s">
        <v>27</v>
      </c>
      <c r="F261" s="113" t="s">
        <v>1711</v>
      </c>
      <c r="G261" s="113">
        <v>14.80654</v>
      </c>
      <c r="H261" s="113">
        <v>50</v>
      </c>
      <c r="I261" s="98"/>
      <c r="J261" s="228"/>
      <c r="K261" s="230" t="s">
        <v>2695</v>
      </c>
      <c r="L261" s="112" t="str">
        <f>IF((I261=Index!C$2),VLOOKUP(J261,Index!B$3:S$228,2),IF((I261=Index!D$2),VLOOKUP(J261,Index!B$3:S$228,3),IF((I261=Index!E$2),VLOOKUP(J261,Index!B$3:S$228,4),IF((I261=Index!F$2),VLOOKUP(J261,Index!B$3:S$228,5),IF((I261=Index!G$2),VLOOKUP(J261,Index!B$3:S$228,6),IF((I261=Index!H$2),VLOOKUP(J261,Index!B$3:S$228,7),IF((I261=Index!I$2),VLOOKUP(J261,Index!B$3:S$228,8),IF((I261=Index!J$2),VLOOKUP(J261,Index!B$3:S$228,9),IF((I261=Index!K$2),VLOOKUP(J261,Index!B$3:S$228,10),IF((I261=Index!L$2),VLOOKUP(J261,Index!B$3:S$228,11),IF((I261=Index!M$2),VLOOKUP(J261,Index!B$3:S$228,12),IF((I261=Index!N$2),VLOOKUP(J261,Index!B$3:S$228,13),IF((I261=Index!O$2),VLOOKUP(J261,Index!B$3:S$228,14),IF((I261=Index!P$2),VLOOKUP(J261,Index!B$3:S$228,15),IF((I261=Index!Q$2),VLOOKUP(J261,Index!B$3:S$228,16),IF((I261=Index!R$2),VLOOKUP(J261,Index!B$3:S$228,17),IF((I261=Index!S$2),VLOOKUP(J261,Index!B$3:S$228,18),IF((I261=""),CONCATENATE("Custom (",K261,")"),IF((I261="No index"),CONCATENATE("Custom (",Index!T253,")"),"")))))))))))))))))))</f>
        <v>Custom (CTCTCTAC-CGTCTAAT)</v>
      </c>
      <c r="M261" s="32" t="s">
        <v>5</v>
      </c>
      <c r="N261" s="10" t="s">
        <v>85</v>
      </c>
      <c r="O261" s="136">
        <f>IF(Table1[[#This Row],[VOLUME]]="","",Table1[[#This Row],[VOLUME]])</f>
        <v>50</v>
      </c>
      <c r="P261" s="110" t="str">
        <f>IF(Table1[[#This Row],[SNP&amp;SEQ SAMPLE ID]]="","",CONCATENATE('Sample information'!$B$16,"_PL1_org_",Table1[[#This Row],[DATE SAMPLE DELIVERY]]))</f>
        <v>TC2486_PL1_org_</v>
      </c>
      <c r="Q261" s="32" t="str">
        <f>IF(Table1[[#This Row],[SNP&amp;SEQ SAMPLE ID]]="","",IF('Sample information'!$B$21="","",'Sample information'!$B$21))</f>
        <v>danio rerio (zebrafish)</v>
      </c>
      <c r="R261" s="10"/>
      <c r="S261" s="32"/>
      <c r="T261" s="55"/>
      <c r="U261" s="25"/>
      <c r="W261" s="30"/>
      <c r="Y261" s="91"/>
      <c r="Z261" s="32"/>
      <c r="AA261" s="28"/>
      <c r="AB261" s="55"/>
      <c r="AC261" s="28" t="str">
        <f>IF(Table1[[#This Row],[DATE SAMPLE DELIVERY]]="","",(CONCATENATE(20,LEFT(Table1[[#This Row],[DATE SAMPLE DELIVERY]],2),"-",(MID(Table1[[#This Row],[DATE SAMPLE DELIVERY]],3,2)),"-",(RIGHT(Table1[[#This Row],[DATE SAMPLE DELIVERY]],2)))))</f>
        <v/>
      </c>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row>
    <row r="262" spans="1:54" s="4" customFormat="1" x14ac:dyDescent="0.2">
      <c r="A262" s="112" t="str">
        <f>IF(D262="","",CONCATENATE('Sample information'!B$16," #1"," ",Table1[[#This Row],[DATE SAMPLE DELIVERY]]))</f>
        <v xml:space="preserve">TC2486 #1 </v>
      </c>
      <c r="B262" s="112" t="str">
        <f>IF(Table1[[#This Row],[LIBRARY ID]]="","",CONCATENATE('Sample information'!B$16,"-",Table1[[#This Row],[LIBRARY ID]]))</f>
        <v>TC2486-TC2486-1252</v>
      </c>
      <c r="C262" s="228" t="s">
        <v>141</v>
      </c>
      <c r="D262" s="228" t="s">
        <v>1998</v>
      </c>
      <c r="E262" s="99" t="s">
        <v>27</v>
      </c>
      <c r="F262" s="113" t="s">
        <v>1711</v>
      </c>
      <c r="G262" s="113">
        <v>14.80654</v>
      </c>
      <c r="H262" s="113">
        <v>50</v>
      </c>
      <c r="I262" s="98"/>
      <c r="J262" s="228"/>
      <c r="K262" s="230" t="s">
        <v>2696</v>
      </c>
      <c r="L262" s="112" t="str">
        <f>IF((I262=Index!C$2),VLOOKUP(J262,Index!B$3:S$228,2),IF((I262=Index!D$2),VLOOKUP(J262,Index!B$3:S$228,3),IF((I262=Index!E$2),VLOOKUP(J262,Index!B$3:S$228,4),IF((I262=Index!F$2),VLOOKUP(J262,Index!B$3:S$228,5),IF((I262=Index!G$2),VLOOKUP(J262,Index!B$3:S$228,6),IF((I262=Index!H$2),VLOOKUP(J262,Index!B$3:S$228,7),IF((I262=Index!I$2),VLOOKUP(J262,Index!B$3:S$228,8),IF((I262=Index!J$2),VLOOKUP(J262,Index!B$3:S$228,9),IF((I262=Index!K$2),VLOOKUP(J262,Index!B$3:S$228,10),IF((I262=Index!L$2),VLOOKUP(J262,Index!B$3:S$228,11),IF((I262=Index!M$2),VLOOKUP(J262,Index!B$3:S$228,12),IF((I262=Index!N$2),VLOOKUP(J262,Index!B$3:S$228,13),IF((I262=Index!O$2),VLOOKUP(J262,Index!B$3:S$228,14),IF((I262=Index!P$2),VLOOKUP(J262,Index!B$3:S$228,15),IF((I262=Index!Q$2),VLOOKUP(J262,Index!B$3:S$228,16),IF((I262=Index!R$2),VLOOKUP(J262,Index!B$3:S$228,17),IF((I262=Index!S$2),VLOOKUP(J262,Index!B$3:S$228,18),IF((I262=""),CONCATENATE("Custom (",K262,")"),IF((I262="No index"),CONCATENATE("Custom (",Index!T254,")"),"")))))))))))))))))))</f>
        <v>Custom (CTCTCTAC-TCTCTCCG)</v>
      </c>
      <c r="M262" s="32" t="s">
        <v>5</v>
      </c>
      <c r="N262" s="10" t="s">
        <v>86</v>
      </c>
      <c r="O262" s="136">
        <f>IF(Table1[[#This Row],[VOLUME]]="","",Table1[[#This Row],[VOLUME]])</f>
        <v>50</v>
      </c>
      <c r="P262" s="110" t="str">
        <f>IF(Table1[[#This Row],[SNP&amp;SEQ SAMPLE ID]]="","",CONCATENATE('Sample information'!$B$16,"_PL1_org_",Table1[[#This Row],[DATE SAMPLE DELIVERY]]))</f>
        <v>TC2486_PL1_org_</v>
      </c>
      <c r="Q262" s="32" t="str">
        <f>IF(Table1[[#This Row],[SNP&amp;SEQ SAMPLE ID]]="","",IF('Sample information'!$B$21="","",'Sample information'!$B$21))</f>
        <v>danio rerio (zebrafish)</v>
      </c>
      <c r="R262" s="10"/>
      <c r="S262" s="32"/>
      <c r="T262" s="55"/>
      <c r="U262" s="25"/>
      <c r="W262" s="30"/>
      <c r="Y262" s="91"/>
      <c r="Z262" s="32"/>
      <c r="AA262" s="28"/>
      <c r="AB262" s="55"/>
      <c r="AC262" s="28" t="str">
        <f>IF(Table1[[#This Row],[DATE SAMPLE DELIVERY]]="","",(CONCATENATE(20,LEFT(Table1[[#This Row],[DATE SAMPLE DELIVERY]],2),"-",(MID(Table1[[#This Row],[DATE SAMPLE DELIVERY]],3,2)),"-",(RIGHT(Table1[[#This Row],[DATE SAMPLE DELIVERY]],2)))))</f>
        <v/>
      </c>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row>
    <row r="263" spans="1:54" s="4" customFormat="1" x14ac:dyDescent="0.2">
      <c r="A263" s="112" t="str">
        <f>IF(D263="","",CONCATENATE('Sample information'!B$16," #1"," ",Table1[[#This Row],[DATE SAMPLE DELIVERY]]))</f>
        <v xml:space="preserve">TC2486 #1 </v>
      </c>
      <c r="B263" s="112" t="str">
        <f>IF(Table1[[#This Row],[LIBRARY ID]]="","",CONCATENATE('Sample information'!B$16,"-",Table1[[#This Row],[LIBRARY ID]]))</f>
        <v>TC2486-TC2486-1253</v>
      </c>
      <c r="C263" s="228" t="s">
        <v>141</v>
      </c>
      <c r="D263" s="228" t="s">
        <v>1999</v>
      </c>
      <c r="E263" s="99" t="s">
        <v>27</v>
      </c>
      <c r="F263" s="113" t="s">
        <v>1711</v>
      </c>
      <c r="G263" s="113">
        <v>14.80654</v>
      </c>
      <c r="H263" s="113">
        <v>50</v>
      </c>
      <c r="I263" s="98"/>
      <c r="J263" s="228"/>
      <c r="K263" s="230" t="s">
        <v>2697</v>
      </c>
      <c r="L263" s="112" t="str">
        <f>IF((I263=Index!C$2),VLOOKUP(J263,Index!B$3:S$228,2),IF((I263=Index!D$2),VLOOKUP(J263,Index!B$3:S$228,3),IF((I263=Index!E$2),VLOOKUP(J263,Index!B$3:S$228,4),IF((I263=Index!F$2),VLOOKUP(J263,Index!B$3:S$228,5),IF((I263=Index!G$2),VLOOKUP(J263,Index!B$3:S$228,6),IF((I263=Index!H$2),VLOOKUP(J263,Index!B$3:S$228,7),IF((I263=Index!I$2),VLOOKUP(J263,Index!B$3:S$228,8),IF((I263=Index!J$2),VLOOKUP(J263,Index!B$3:S$228,9),IF((I263=Index!K$2),VLOOKUP(J263,Index!B$3:S$228,10),IF((I263=Index!L$2),VLOOKUP(J263,Index!B$3:S$228,11),IF((I263=Index!M$2),VLOOKUP(J263,Index!B$3:S$228,12),IF((I263=Index!N$2),VLOOKUP(J263,Index!B$3:S$228,13),IF((I263=Index!O$2),VLOOKUP(J263,Index!B$3:S$228,14),IF((I263=Index!P$2),VLOOKUP(J263,Index!B$3:S$228,15),IF((I263=Index!Q$2),VLOOKUP(J263,Index!B$3:S$228,16),IF((I263=Index!R$2),VLOOKUP(J263,Index!B$3:S$228,17),IF((I263=Index!S$2),VLOOKUP(J263,Index!B$3:S$228,18),IF((I263=""),CONCATENATE("Custom (",K263,")"),IF((I263="No index"),CONCATENATE("Custom (",Index!T255,")"),"")))))))))))))))))))</f>
        <v>Custom (CTCTCTAC-TCGACTAG)</v>
      </c>
      <c r="M263" s="32" t="s">
        <v>5</v>
      </c>
      <c r="N263" s="10" t="s">
        <v>87</v>
      </c>
      <c r="O263" s="136">
        <f>IF(Table1[[#This Row],[VOLUME]]="","",Table1[[#This Row],[VOLUME]])</f>
        <v>50</v>
      </c>
      <c r="P263" s="110" t="str">
        <f>IF(Table1[[#This Row],[SNP&amp;SEQ SAMPLE ID]]="","",CONCATENATE('Sample information'!$B$16,"_PL1_org_",Table1[[#This Row],[DATE SAMPLE DELIVERY]]))</f>
        <v>TC2486_PL1_org_</v>
      </c>
      <c r="Q263" s="32" t="str">
        <f>IF(Table1[[#This Row],[SNP&amp;SEQ SAMPLE ID]]="","",IF('Sample information'!$B$21="","",'Sample information'!$B$21))</f>
        <v>danio rerio (zebrafish)</v>
      </c>
      <c r="R263" s="10"/>
      <c r="S263" s="32"/>
      <c r="T263" s="55"/>
      <c r="U263" s="25"/>
      <c r="W263" s="30"/>
      <c r="Y263" s="91"/>
      <c r="Z263" s="32"/>
      <c r="AA263" s="28"/>
      <c r="AB263" s="55"/>
      <c r="AC263" s="28" t="str">
        <f>IF(Table1[[#This Row],[DATE SAMPLE DELIVERY]]="","",(CONCATENATE(20,LEFT(Table1[[#This Row],[DATE SAMPLE DELIVERY]],2),"-",(MID(Table1[[#This Row],[DATE SAMPLE DELIVERY]],3,2)),"-",(RIGHT(Table1[[#This Row],[DATE SAMPLE DELIVERY]],2)))))</f>
        <v/>
      </c>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row>
    <row r="264" spans="1:54" s="4" customFormat="1" x14ac:dyDescent="0.2">
      <c r="A264" s="112" t="str">
        <f>IF(D264="","",CONCATENATE('Sample information'!B$16," #1"," ",Table1[[#This Row],[DATE SAMPLE DELIVERY]]))</f>
        <v xml:space="preserve">TC2486 #1 </v>
      </c>
      <c r="B264" s="112" t="str">
        <f>IF(Table1[[#This Row],[LIBRARY ID]]="","",CONCATENATE('Sample information'!B$16,"-",Table1[[#This Row],[LIBRARY ID]]))</f>
        <v>TC2486-TC2486-1254</v>
      </c>
      <c r="C264" s="228" t="s">
        <v>141</v>
      </c>
      <c r="D264" s="228" t="s">
        <v>2000</v>
      </c>
      <c r="E264" s="99" t="s">
        <v>27</v>
      </c>
      <c r="F264" s="113" t="s">
        <v>1711</v>
      </c>
      <c r="G264" s="113">
        <v>14.80654</v>
      </c>
      <c r="H264" s="113">
        <v>50</v>
      </c>
      <c r="I264" s="98"/>
      <c r="J264" s="228"/>
      <c r="K264" s="230" t="s">
        <v>2698</v>
      </c>
      <c r="L264" s="112" t="str">
        <f>IF((I264=Index!C$2),VLOOKUP(J264,Index!B$3:S$228,2),IF((I264=Index!D$2),VLOOKUP(J264,Index!B$3:S$228,3),IF((I264=Index!E$2),VLOOKUP(J264,Index!B$3:S$228,4),IF((I264=Index!F$2),VLOOKUP(J264,Index!B$3:S$228,5),IF((I264=Index!G$2),VLOOKUP(J264,Index!B$3:S$228,6),IF((I264=Index!H$2),VLOOKUP(J264,Index!B$3:S$228,7),IF((I264=Index!I$2),VLOOKUP(J264,Index!B$3:S$228,8),IF((I264=Index!J$2),VLOOKUP(J264,Index!B$3:S$228,9),IF((I264=Index!K$2),VLOOKUP(J264,Index!B$3:S$228,10),IF((I264=Index!L$2),VLOOKUP(J264,Index!B$3:S$228,11),IF((I264=Index!M$2),VLOOKUP(J264,Index!B$3:S$228,12),IF((I264=Index!N$2),VLOOKUP(J264,Index!B$3:S$228,13),IF((I264=Index!O$2),VLOOKUP(J264,Index!B$3:S$228,14),IF((I264=Index!P$2),VLOOKUP(J264,Index!B$3:S$228,15),IF((I264=Index!Q$2),VLOOKUP(J264,Index!B$3:S$228,16),IF((I264=Index!R$2),VLOOKUP(J264,Index!B$3:S$228,17),IF((I264=Index!S$2),VLOOKUP(J264,Index!B$3:S$228,18),IF((I264=""),CONCATENATE("Custom (",K264,")"),IF((I264="No index"),CONCATENATE("Custom (",Index!T256,")"),"")))))))))))))))))))</f>
        <v>Custom (CTCTCTAC-TTCTAGCT)</v>
      </c>
      <c r="M264" s="32" t="s">
        <v>5</v>
      </c>
      <c r="N264" s="10" t="s">
        <v>88</v>
      </c>
      <c r="O264" s="136">
        <f>IF(Table1[[#This Row],[VOLUME]]="","",Table1[[#This Row],[VOLUME]])</f>
        <v>50</v>
      </c>
      <c r="P264" s="110" t="str">
        <f>IF(Table1[[#This Row],[SNP&amp;SEQ SAMPLE ID]]="","",CONCATENATE('Sample information'!$B$16,"_PL1_org_",Table1[[#This Row],[DATE SAMPLE DELIVERY]]))</f>
        <v>TC2486_PL1_org_</v>
      </c>
      <c r="Q264" s="32" t="str">
        <f>IF(Table1[[#This Row],[SNP&amp;SEQ SAMPLE ID]]="","",IF('Sample information'!$B$21="","",'Sample information'!$B$21))</f>
        <v>danio rerio (zebrafish)</v>
      </c>
      <c r="R264" s="10"/>
      <c r="S264" s="32"/>
      <c r="T264" s="55"/>
      <c r="U264" s="25"/>
      <c r="W264" s="30"/>
      <c r="Y264" s="91"/>
      <c r="Z264" s="32"/>
      <c r="AA264" s="28"/>
      <c r="AB264" s="55"/>
      <c r="AC264" s="28" t="str">
        <f>IF(Table1[[#This Row],[DATE SAMPLE DELIVERY]]="","",(CONCATENATE(20,LEFT(Table1[[#This Row],[DATE SAMPLE DELIVERY]],2),"-",(MID(Table1[[#This Row],[DATE SAMPLE DELIVERY]],3,2)),"-",(RIGHT(Table1[[#This Row],[DATE SAMPLE DELIVERY]],2)))))</f>
        <v/>
      </c>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row>
    <row r="265" spans="1:54" s="4" customFormat="1" x14ac:dyDescent="0.2">
      <c r="A265" s="112" t="str">
        <f>IF(D265="","",CONCATENATE('Sample information'!B$16," #1"," ",Table1[[#This Row],[DATE SAMPLE DELIVERY]]))</f>
        <v xml:space="preserve">TC2486 #1 </v>
      </c>
      <c r="B265" s="112" t="str">
        <f>IF(Table1[[#This Row],[LIBRARY ID]]="","",CONCATENATE('Sample information'!B$16,"-",Table1[[#This Row],[LIBRARY ID]]))</f>
        <v>TC2486-TC2486-1255</v>
      </c>
      <c r="C265" s="228" t="s">
        <v>141</v>
      </c>
      <c r="D265" s="228" t="s">
        <v>2001</v>
      </c>
      <c r="E265" s="99" t="s">
        <v>27</v>
      </c>
      <c r="F265" s="113" t="s">
        <v>1711</v>
      </c>
      <c r="G265" s="113">
        <v>14.80654</v>
      </c>
      <c r="H265" s="113">
        <v>50</v>
      </c>
      <c r="I265" s="98"/>
      <c r="J265" s="228"/>
      <c r="K265" s="230" t="s">
        <v>2699</v>
      </c>
      <c r="L265" s="112" t="str">
        <f>IF((I265=Index!C$2),VLOOKUP(J265,Index!B$3:S$228,2),IF((I265=Index!D$2),VLOOKUP(J265,Index!B$3:S$228,3),IF((I265=Index!E$2),VLOOKUP(J265,Index!B$3:S$228,4),IF((I265=Index!F$2),VLOOKUP(J265,Index!B$3:S$228,5),IF((I265=Index!G$2),VLOOKUP(J265,Index!B$3:S$228,6),IF((I265=Index!H$2),VLOOKUP(J265,Index!B$3:S$228,7),IF((I265=Index!I$2),VLOOKUP(J265,Index!B$3:S$228,8),IF((I265=Index!J$2),VLOOKUP(J265,Index!B$3:S$228,9),IF((I265=Index!K$2),VLOOKUP(J265,Index!B$3:S$228,10),IF((I265=Index!L$2),VLOOKUP(J265,Index!B$3:S$228,11),IF((I265=Index!M$2),VLOOKUP(J265,Index!B$3:S$228,12),IF((I265=Index!N$2),VLOOKUP(J265,Index!B$3:S$228,13),IF((I265=Index!O$2),VLOOKUP(J265,Index!B$3:S$228,14),IF((I265=Index!P$2),VLOOKUP(J265,Index!B$3:S$228,15),IF((I265=Index!Q$2),VLOOKUP(J265,Index!B$3:S$228,16),IF((I265=Index!R$2),VLOOKUP(J265,Index!B$3:S$228,17),IF((I265=Index!S$2),VLOOKUP(J265,Index!B$3:S$228,18),IF((I265=""),CONCATENATE("Custom (",K265,")"),IF((I265="No index"),CONCATENATE("Custom (",Index!T257,")"),"")))))))))))))))))))</f>
        <v>Custom (CTCTCTAC-CCTAGAGT)</v>
      </c>
      <c r="M265" s="32" t="s">
        <v>5</v>
      </c>
      <c r="N265" s="10" t="s">
        <v>89</v>
      </c>
      <c r="O265" s="136">
        <f>IF(Table1[[#This Row],[VOLUME]]="","",Table1[[#This Row],[VOLUME]])</f>
        <v>50</v>
      </c>
      <c r="P265" s="110" t="str">
        <f>IF(Table1[[#This Row],[SNP&amp;SEQ SAMPLE ID]]="","",CONCATENATE('Sample information'!$B$16,"_PL1_org_",Table1[[#This Row],[DATE SAMPLE DELIVERY]]))</f>
        <v>TC2486_PL1_org_</v>
      </c>
      <c r="Q265" s="32" t="str">
        <f>IF(Table1[[#This Row],[SNP&amp;SEQ SAMPLE ID]]="","",IF('Sample information'!$B$21="","",'Sample information'!$B$21))</f>
        <v>danio rerio (zebrafish)</v>
      </c>
      <c r="R265" s="10"/>
      <c r="S265" s="32"/>
      <c r="T265" s="55"/>
      <c r="U265" s="25"/>
      <c r="W265" s="30"/>
      <c r="Y265" s="91"/>
      <c r="Z265" s="32"/>
      <c r="AA265" s="28"/>
      <c r="AB265" s="55"/>
      <c r="AC265" s="28" t="str">
        <f>IF(Table1[[#This Row],[DATE SAMPLE DELIVERY]]="","",(CONCATENATE(20,LEFT(Table1[[#This Row],[DATE SAMPLE DELIVERY]],2),"-",(MID(Table1[[#This Row],[DATE SAMPLE DELIVERY]],3,2)),"-",(RIGHT(Table1[[#This Row],[DATE SAMPLE DELIVERY]],2)))))</f>
        <v/>
      </c>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row>
    <row r="266" spans="1:54" s="4" customFormat="1" x14ac:dyDescent="0.2">
      <c r="A266" s="112" t="str">
        <f>IF(D266="","",CONCATENATE('Sample information'!B$16," #1"," ",Table1[[#This Row],[DATE SAMPLE DELIVERY]]))</f>
        <v xml:space="preserve">TC2486 #1 </v>
      </c>
      <c r="B266" s="112" t="str">
        <f>IF(Table1[[#This Row],[LIBRARY ID]]="","",CONCATENATE('Sample information'!B$16,"-",Table1[[#This Row],[LIBRARY ID]]))</f>
        <v>TC2486-TC2486-1256</v>
      </c>
      <c r="C266" s="228" t="s">
        <v>141</v>
      </c>
      <c r="D266" s="228" t="s">
        <v>2002</v>
      </c>
      <c r="E266" s="99" t="s">
        <v>27</v>
      </c>
      <c r="F266" s="113" t="s">
        <v>1711</v>
      </c>
      <c r="G266" s="113">
        <v>14.80654</v>
      </c>
      <c r="H266" s="113">
        <v>50</v>
      </c>
      <c r="I266" s="98"/>
      <c r="J266" s="228"/>
      <c r="K266" s="230" t="s">
        <v>2700</v>
      </c>
      <c r="L266" s="112" t="str">
        <f>IF((I266=Index!C$2),VLOOKUP(J266,Index!B$3:S$228,2),IF((I266=Index!D$2),VLOOKUP(J266,Index!B$3:S$228,3),IF((I266=Index!E$2),VLOOKUP(J266,Index!B$3:S$228,4),IF((I266=Index!F$2),VLOOKUP(J266,Index!B$3:S$228,5),IF((I266=Index!G$2),VLOOKUP(J266,Index!B$3:S$228,6),IF((I266=Index!H$2),VLOOKUP(J266,Index!B$3:S$228,7),IF((I266=Index!I$2),VLOOKUP(J266,Index!B$3:S$228,8),IF((I266=Index!J$2),VLOOKUP(J266,Index!B$3:S$228,9),IF((I266=Index!K$2),VLOOKUP(J266,Index!B$3:S$228,10),IF((I266=Index!L$2),VLOOKUP(J266,Index!B$3:S$228,11),IF((I266=Index!M$2),VLOOKUP(J266,Index!B$3:S$228,12),IF((I266=Index!N$2),VLOOKUP(J266,Index!B$3:S$228,13),IF((I266=Index!O$2),VLOOKUP(J266,Index!B$3:S$228,14),IF((I266=Index!P$2),VLOOKUP(J266,Index!B$3:S$228,15),IF((I266=Index!Q$2),VLOOKUP(J266,Index!B$3:S$228,16),IF((I266=Index!R$2),VLOOKUP(J266,Index!B$3:S$228,17),IF((I266=Index!S$2),VLOOKUP(J266,Index!B$3:S$228,18),IF((I266=""),CONCATENATE("Custom (",K266,")"),IF((I266="No index"),CONCATENATE("Custom (",Index!T258,")"),"")))))))))))))))))))</f>
        <v>Custom (CTCTCTAC-CTATTAAG)</v>
      </c>
      <c r="M266" s="32" t="s">
        <v>5</v>
      </c>
      <c r="N266" s="10" t="s">
        <v>90</v>
      </c>
      <c r="O266" s="136">
        <f>IF(Table1[[#This Row],[VOLUME]]="","",Table1[[#This Row],[VOLUME]])</f>
        <v>50</v>
      </c>
      <c r="P266" s="110" t="str">
        <f>IF(Table1[[#This Row],[SNP&amp;SEQ SAMPLE ID]]="","",CONCATENATE('Sample information'!$B$16,"_PL1_org_",Table1[[#This Row],[DATE SAMPLE DELIVERY]]))</f>
        <v>TC2486_PL1_org_</v>
      </c>
      <c r="Q266" s="32" t="str">
        <f>IF(Table1[[#This Row],[SNP&amp;SEQ SAMPLE ID]]="","",IF('Sample information'!$B$21="","",'Sample information'!$B$21))</f>
        <v>danio rerio (zebrafish)</v>
      </c>
      <c r="R266" s="10"/>
      <c r="S266" s="32"/>
      <c r="T266" s="55"/>
      <c r="U266" s="25"/>
      <c r="W266" s="30"/>
      <c r="Y266" s="91"/>
      <c r="Z266" s="32"/>
      <c r="AA266" s="28"/>
      <c r="AB266" s="55"/>
      <c r="AC266" s="28" t="str">
        <f>IF(Table1[[#This Row],[DATE SAMPLE DELIVERY]]="","",(CONCATENATE(20,LEFT(Table1[[#This Row],[DATE SAMPLE DELIVERY]],2),"-",(MID(Table1[[#This Row],[DATE SAMPLE DELIVERY]],3,2)),"-",(RIGHT(Table1[[#This Row],[DATE SAMPLE DELIVERY]],2)))))</f>
        <v/>
      </c>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row>
    <row r="267" spans="1:54" s="4" customFormat="1" x14ac:dyDescent="0.2">
      <c r="A267" s="112" t="str">
        <f>IF(D267="","",CONCATENATE('Sample information'!B$16," #1"," ",Table1[[#This Row],[DATE SAMPLE DELIVERY]]))</f>
        <v xml:space="preserve">TC2486 #1 </v>
      </c>
      <c r="B267" s="112" t="str">
        <f>IF(Table1[[#This Row],[LIBRARY ID]]="","",CONCATENATE('Sample information'!B$16,"-",Table1[[#This Row],[LIBRARY ID]]))</f>
        <v>TC2486-TC2486-1257</v>
      </c>
      <c r="C267" s="228" t="s">
        <v>141</v>
      </c>
      <c r="D267" s="228" t="s">
        <v>2003</v>
      </c>
      <c r="E267" s="99" t="s">
        <v>27</v>
      </c>
      <c r="F267" s="113" t="s">
        <v>1711</v>
      </c>
      <c r="G267" s="113">
        <v>14.80654</v>
      </c>
      <c r="H267" s="113">
        <v>50</v>
      </c>
      <c r="I267" s="98"/>
      <c r="J267" s="228"/>
      <c r="K267" s="230" t="s">
        <v>2701</v>
      </c>
      <c r="L267" s="112" t="str">
        <f>IF((I267=Index!C$2),VLOOKUP(J267,Index!B$3:S$228,2),IF((I267=Index!D$2),VLOOKUP(J267,Index!B$3:S$228,3),IF((I267=Index!E$2),VLOOKUP(J267,Index!B$3:S$228,4),IF((I267=Index!F$2),VLOOKUP(J267,Index!B$3:S$228,5),IF((I267=Index!G$2),VLOOKUP(J267,Index!B$3:S$228,6),IF((I267=Index!H$2),VLOOKUP(J267,Index!B$3:S$228,7),IF((I267=Index!I$2),VLOOKUP(J267,Index!B$3:S$228,8),IF((I267=Index!J$2),VLOOKUP(J267,Index!B$3:S$228,9),IF((I267=Index!K$2),VLOOKUP(J267,Index!B$3:S$228,10),IF((I267=Index!L$2),VLOOKUP(J267,Index!B$3:S$228,11),IF((I267=Index!M$2),VLOOKUP(J267,Index!B$3:S$228,12),IF((I267=Index!N$2),VLOOKUP(J267,Index!B$3:S$228,13),IF((I267=Index!O$2),VLOOKUP(J267,Index!B$3:S$228,14),IF((I267=Index!P$2),VLOOKUP(J267,Index!B$3:S$228,15),IF((I267=Index!Q$2),VLOOKUP(J267,Index!B$3:S$228,16),IF((I267=Index!R$2),VLOOKUP(J267,Index!B$3:S$228,17),IF((I267=Index!S$2),VLOOKUP(J267,Index!B$3:S$228,18),IF((I267=""),CONCATENATE("Custom (",K267,")"),IF((I267="No index"),CONCATENATE("Custom (",Index!T259,")"),"")))))))))))))))))))</f>
        <v>Custom (CTCTCTAC-AAGGCTAT)</v>
      </c>
      <c r="M267" s="32" t="s">
        <v>5</v>
      </c>
      <c r="N267" s="10" t="s">
        <v>91</v>
      </c>
      <c r="O267" s="136">
        <f>IF(Table1[[#This Row],[VOLUME]]="","",Table1[[#This Row],[VOLUME]])</f>
        <v>50</v>
      </c>
      <c r="P267" s="110" t="str">
        <f>IF(Table1[[#This Row],[SNP&amp;SEQ SAMPLE ID]]="","",CONCATENATE('Sample information'!$B$16,"_PL1_org_",Table1[[#This Row],[DATE SAMPLE DELIVERY]]))</f>
        <v>TC2486_PL1_org_</v>
      </c>
      <c r="Q267" s="32" t="str">
        <f>IF(Table1[[#This Row],[SNP&amp;SEQ SAMPLE ID]]="","",IF('Sample information'!$B$21="","",'Sample information'!$B$21))</f>
        <v>danio rerio (zebrafish)</v>
      </c>
      <c r="R267" s="10"/>
      <c r="S267" s="32"/>
      <c r="T267" s="55"/>
      <c r="U267" s="25"/>
      <c r="W267" s="30"/>
      <c r="Y267" s="91"/>
      <c r="Z267" s="32"/>
      <c r="AA267" s="28"/>
      <c r="AB267" s="55"/>
      <c r="AC267" s="28" t="str">
        <f>IF(Table1[[#This Row],[DATE SAMPLE DELIVERY]]="","",(CONCATENATE(20,LEFT(Table1[[#This Row],[DATE SAMPLE DELIVERY]],2),"-",(MID(Table1[[#This Row],[DATE SAMPLE DELIVERY]],3,2)),"-",(RIGHT(Table1[[#This Row],[DATE SAMPLE DELIVERY]],2)))))</f>
        <v/>
      </c>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row>
    <row r="268" spans="1:54" s="4" customFormat="1" x14ac:dyDescent="0.2">
      <c r="A268" s="112" t="str">
        <f>IF(D268="","",CONCATENATE('Sample information'!B$16," #1"," ",Table1[[#This Row],[DATE SAMPLE DELIVERY]]))</f>
        <v xml:space="preserve">TC2486 #1 </v>
      </c>
      <c r="B268" s="112" t="str">
        <f>IF(Table1[[#This Row],[LIBRARY ID]]="","",CONCATENATE('Sample information'!B$16,"-",Table1[[#This Row],[LIBRARY ID]]))</f>
        <v>TC2486-TC2486-1258</v>
      </c>
      <c r="C268" s="228" t="s">
        <v>141</v>
      </c>
      <c r="D268" s="228" t="s">
        <v>2004</v>
      </c>
      <c r="E268" s="99" t="s">
        <v>27</v>
      </c>
      <c r="F268" s="113" t="s">
        <v>1711</v>
      </c>
      <c r="G268" s="113">
        <v>14.80654</v>
      </c>
      <c r="H268" s="113">
        <v>50</v>
      </c>
      <c r="I268" s="98"/>
      <c r="J268" s="228"/>
      <c r="K268" s="230" t="s">
        <v>2702</v>
      </c>
      <c r="L268" s="112" t="str">
        <f>IF((I268=Index!C$2),VLOOKUP(J268,Index!B$3:S$228,2),IF((I268=Index!D$2),VLOOKUP(J268,Index!B$3:S$228,3),IF((I268=Index!E$2),VLOOKUP(J268,Index!B$3:S$228,4),IF((I268=Index!F$2),VLOOKUP(J268,Index!B$3:S$228,5),IF((I268=Index!G$2),VLOOKUP(J268,Index!B$3:S$228,6),IF((I268=Index!H$2),VLOOKUP(J268,Index!B$3:S$228,7),IF((I268=Index!I$2),VLOOKUP(J268,Index!B$3:S$228,8),IF((I268=Index!J$2),VLOOKUP(J268,Index!B$3:S$228,9),IF((I268=Index!K$2),VLOOKUP(J268,Index!B$3:S$228,10),IF((I268=Index!L$2),VLOOKUP(J268,Index!B$3:S$228,11),IF((I268=Index!M$2),VLOOKUP(J268,Index!B$3:S$228,12),IF((I268=Index!N$2),VLOOKUP(J268,Index!B$3:S$228,13),IF((I268=Index!O$2),VLOOKUP(J268,Index!B$3:S$228,14),IF((I268=Index!P$2),VLOOKUP(J268,Index!B$3:S$228,15),IF((I268=Index!Q$2),VLOOKUP(J268,Index!B$3:S$228,16),IF((I268=Index!R$2),VLOOKUP(J268,Index!B$3:S$228,17),IF((I268=Index!S$2),VLOOKUP(J268,Index!B$3:S$228,18),IF((I268=""),CONCATENATE("Custom (",K268,")"),IF((I268="No index"),CONCATENATE("Custom (",Index!T260,")"),"")))))))))))))))))))</f>
        <v>Custom (CTCTCTAC-GAGCCTTA)</v>
      </c>
      <c r="M268" s="32" t="s">
        <v>5</v>
      </c>
      <c r="N268" s="10" t="s">
        <v>92</v>
      </c>
      <c r="O268" s="136">
        <f>IF(Table1[[#This Row],[VOLUME]]="","",Table1[[#This Row],[VOLUME]])</f>
        <v>50</v>
      </c>
      <c r="P268" s="110" t="str">
        <f>IF(Table1[[#This Row],[SNP&amp;SEQ SAMPLE ID]]="","",CONCATENATE('Sample information'!$B$16,"_PL1_org_",Table1[[#This Row],[DATE SAMPLE DELIVERY]]))</f>
        <v>TC2486_PL1_org_</v>
      </c>
      <c r="Q268" s="32" t="str">
        <f>IF(Table1[[#This Row],[SNP&amp;SEQ SAMPLE ID]]="","",IF('Sample information'!$B$21="","",'Sample information'!$B$21))</f>
        <v>danio rerio (zebrafish)</v>
      </c>
      <c r="R268" s="10"/>
      <c r="S268" s="32"/>
      <c r="T268" s="55"/>
      <c r="U268" s="25"/>
      <c r="W268" s="30"/>
      <c r="Y268" s="91"/>
      <c r="Z268" s="32"/>
      <c r="AA268" s="28"/>
      <c r="AB268" s="55"/>
      <c r="AC268" s="28" t="str">
        <f>IF(Table1[[#This Row],[DATE SAMPLE DELIVERY]]="","",(CONCATENATE(20,LEFT(Table1[[#This Row],[DATE SAMPLE DELIVERY]],2),"-",(MID(Table1[[#This Row],[DATE SAMPLE DELIVERY]],3,2)),"-",(RIGHT(Table1[[#This Row],[DATE SAMPLE DELIVERY]],2)))))</f>
        <v/>
      </c>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row>
    <row r="269" spans="1:54" s="4" customFormat="1" x14ac:dyDescent="0.2">
      <c r="A269" s="112" t="str">
        <f>IF(D269="","",CONCATENATE('Sample information'!B$16," #1"," ",Table1[[#This Row],[DATE SAMPLE DELIVERY]]))</f>
        <v xml:space="preserve">TC2486 #1 </v>
      </c>
      <c r="B269" s="112" t="str">
        <f>IF(Table1[[#This Row],[LIBRARY ID]]="","",CONCATENATE('Sample information'!B$16,"-",Table1[[#This Row],[LIBRARY ID]]))</f>
        <v>TC2486-TC2486-1259</v>
      </c>
      <c r="C269" s="228" t="s">
        <v>141</v>
      </c>
      <c r="D269" s="228" t="s">
        <v>2005</v>
      </c>
      <c r="E269" s="99" t="s">
        <v>27</v>
      </c>
      <c r="F269" s="113" t="s">
        <v>1711</v>
      </c>
      <c r="G269" s="113">
        <v>14.80654</v>
      </c>
      <c r="H269" s="113">
        <v>50</v>
      </c>
      <c r="I269" s="98"/>
      <c r="J269" s="228"/>
      <c r="K269" s="230" t="s">
        <v>2703</v>
      </c>
      <c r="L269" s="112" t="str">
        <f>IF((I269=Index!C$2),VLOOKUP(J269,Index!B$3:S$228,2),IF((I269=Index!D$2),VLOOKUP(J269,Index!B$3:S$228,3),IF((I269=Index!E$2),VLOOKUP(J269,Index!B$3:S$228,4),IF((I269=Index!F$2),VLOOKUP(J269,Index!B$3:S$228,5),IF((I269=Index!G$2),VLOOKUP(J269,Index!B$3:S$228,6),IF((I269=Index!H$2),VLOOKUP(J269,Index!B$3:S$228,7),IF((I269=Index!I$2),VLOOKUP(J269,Index!B$3:S$228,8),IF((I269=Index!J$2),VLOOKUP(J269,Index!B$3:S$228,9),IF((I269=Index!K$2),VLOOKUP(J269,Index!B$3:S$228,10),IF((I269=Index!L$2),VLOOKUP(J269,Index!B$3:S$228,11),IF((I269=Index!M$2),VLOOKUP(J269,Index!B$3:S$228,12),IF((I269=Index!N$2),VLOOKUP(J269,Index!B$3:S$228,13),IF((I269=Index!O$2),VLOOKUP(J269,Index!B$3:S$228,14),IF((I269=Index!P$2),VLOOKUP(J269,Index!B$3:S$228,15),IF((I269=Index!Q$2),VLOOKUP(J269,Index!B$3:S$228,16),IF((I269=Index!R$2),VLOOKUP(J269,Index!B$3:S$228,17),IF((I269=Index!S$2),VLOOKUP(J269,Index!B$3:S$228,18),IF((I269=""),CONCATENATE("Custom (",K269,")"),IF((I269="No index"),CONCATENATE("Custom (",Index!T261,")"),"")))))))))))))))))))</f>
        <v>Custom (CTCTCTAC-TTATGCGA)</v>
      </c>
      <c r="M269" s="32" t="s">
        <v>5</v>
      </c>
      <c r="N269" s="10" t="s">
        <v>93</v>
      </c>
      <c r="O269" s="136">
        <f>IF(Table1[[#This Row],[VOLUME]]="","",Table1[[#This Row],[VOLUME]])</f>
        <v>50</v>
      </c>
      <c r="P269" s="110" t="str">
        <f>IF(Table1[[#This Row],[SNP&amp;SEQ SAMPLE ID]]="","",CONCATENATE('Sample information'!$B$16,"_PL1_org_",Table1[[#This Row],[DATE SAMPLE DELIVERY]]))</f>
        <v>TC2486_PL1_org_</v>
      </c>
      <c r="Q269" s="32" t="str">
        <f>IF(Table1[[#This Row],[SNP&amp;SEQ SAMPLE ID]]="","",IF('Sample information'!$B$21="","",'Sample information'!$B$21))</f>
        <v>danio rerio (zebrafish)</v>
      </c>
      <c r="R269" s="10"/>
      <c r="S269" s="32"/>
      <c r="T269" s="55"/>
      <c r="U269" s="25"/>
      <c r="W269" s="30"/>
      <c r="Y269" s="91"/>
      <c r="Z269" s="32"/>
      <c r="AA269" s="28"/>
      <c r="AB269" s="55"/>
      <c r="AC269" s="28" t="str">
        <f>IF(Table1[[#This Row],[DATE SAMPLE DELIVERY]]="","",(CONCATENATE(20,LEFT(Table1[[#This Row],[DATE SAMPLE DELIVERY]],2),"-",(MID(Table1[[#This Row],[DATE SAMPLE DELIVERY]],3,2)),"-",(RIGHT(Table1[[#This Row],[DATE SAMPLE DELIVERY]],2)))))</f>
        <v/>
      </c>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row>
    <row r="270" spans="1:54" s="4" customFormat="1" x14ac:dyDescent="0.2">
      <c r="A270" s="112" t="str">
        <f>IF(D270="","",CONCATENATE('Sample information'!B$16," #1"," ",Table1[[#This Row],[DATE SAMPLE DELIVERY]]))</f>
        <v xml:space="preserve">TC2486 #1 </v>
      </c>
      <c r="B270" s="112" t="str">
        <f>IF(Table1[[#This Row],[LIBRARY ID]]="","",CONCATENATE('Sample information'!B$16,"-",Table1[[#This Row],[LIBRARY ID]]))</f>
        <v>TC2486-TC2486-1260</v>
      </c>
      <c r="C270" s="228" t="s">
        <v>141</v>
      </c>
      <c r="D270" s="228" t="s">
        <v>2006</v>
      </c>
      <c r="E270" s="99" t="s">
        <v>27</v>
      </c>
      <c r="F270" s="113" t="s">
        <v>1711</v>
      </c>
      <c r="G270" s="113">
        <v>14.80654</v>
      </c>
      <c r="H270" s="113">
        <v>50</v>
      </c>
      <c r="I270" s="98"/>
      <c r="J270" s="228"/>
      <c r="K270" s="230" t="s">
        <v>2704</v>
      </c>
      <c r="L270" s="112" t="str">
        <f>IF((I270=Index!C$2),VLOOKUP(J270,Index!B$3:S$228,2),IF((I270=Index!D$2),VLOOKUP(J270,Index!B$3:S$228,3),IF((I270=Index!E$2),VLOOKUP(J270,Index!B$3:S$228,4),IF((I270=Index!F$2),VLOOKUP(J270,Index!B$3:S$228,5),IF((I270=Index!G$2),VLOOKUP(J270,Index!B$3:S$228,6),IF((I270=Index!H$2),VLOOKUP(J270,Index!B$3:S$228,7),IF((I270=Index!I$2),VLOOKUP(J270,Index!B$3:S$228,8),IF((I270=Index!J$2),VLOOKUP(J270,Index!B$3:S$228,9),IF((I270=Index!K$2),VLOOKUP(J270,Index!B$3:S$228,10),IF((I270=Index!L$2),VLOOKUP(J270,Index!B$3:S$228,11),IF((I270=Index!M$2),VLOOKUP(J270,Index!B$3:S$228,12),IF((I270=Index!N$2),VLOOKUP(J270,Index!B$3:S$228,13),IF((I270=Index!O$2),VLOOKUP(J270,Index!B$3:S$228,14),IF((I270=Index!P$2),VLOOKUP(J270,Index!B$3:S$228,15),IF((I270=Index!Q$2),VLOOKUP(J270,Index!B$3:S$228,16),IF((I270=Index!R$2),VLOOKUP(J270,Index!B$3:S$228,17),IF((I270=Index!S$2),VLOOKUP(J270,Index!B$3:S$228,18),IF((I270=""),CONCATENATE("Custom (",K270,")"),IF((I270="No index"),CONCATENATE("Custom (",Index!T262,")"),"")))))))))))))))))))</f>
        <v>Custom (CGAGGCTG-CGTCTAAT)</v>
      </c>
      <c r="M270" s="32" t="s">
        <v>5</v>
      </c>
      <c r="N270" s="10" t="s">
        <v>94</v>
      </c>
      <c r="O270" s="136">
        <f>IF(Table1[[#This Row],[VOLUME]]="","",Table1[[#This Row],[VOLUME]])</f>
        <v>50</v>
      </c>
      <c r="P270" s="110" t="str">
        <f>IF(Table1[[#This Row],[SNP&amp;SEQ SAMPLE ID]]="","",CONCATENATE('Sample information'!$B$16,"_PL1_org_",Table1[[#This Row],[DATE SAMPLE DELIVERY]]))</f>
        <v>TC2486_PL1_org_</v>
      </c>
      <c r="Q270" s="32" t="str">
        <f>IF(Table1[[#This Row],[SNP&amp;SEQ SAMPLE ID]]="","",IF('Sample information'!$B$21="","",'Sample information'!$B$21))</f>
        <v>danio rerio (zebrafish)</v>
      </c>
      <c r="R270" s="10"/>
      <c r="S270" s="32"/>
      <c r="T270" s="55"/>
      <c r="U270" s="25"/>
      <c r="W270" s="30"/>
      <c r="Y270" s="91"/>
      <c r="Z270" s="32"/>
      <c r="AA270" s="28"/>
      <c r="AB270" s="55"/>
      <c r="AC270" s="28" t="str">
        <f>IF(Table1[[#This Row],[DATE SAMPLE DELIVERY]]="","",(CONCATENATE(20,LEFT(Table1[[#This Row],[DATE SAMPLE DELIVERY]],2),"-",(MID(Table1[[#This Row],[DATE SAMPLE DELIVERY]],3,2)),"-",(RIGHT(Table1[[#This Row],[DATE SAMPLE DELIVERY]],2)))))</f>
        <v/>
      </c>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row>
    <row r="271" spans="1:54" s="4" customFormat="1" x14ac:dyDescent="0.2">
      <c r="A271" s="112" t="str">
        <f>IF(D271="","",CONCATENATE('Sample information'!B$16," #1"," ",Table1[[#This Row],[DATE SAMPLE DELIVERY]]))</f>
        <v xml:space="preserve">TC2486 #1 </v>
      </c>
      <c r="B271" s="112" t="str">
        <f>IF(Table1[[#This Row],[LIBRARY ID]]="","",CONCATENATE('Sample information'!B$16,"-",Table1[[#This Row],[LIBRARY ID]]))</f>
        <v>TC2486-TC2486-1261</v>
      </c>
      <c r="C271" s="228" t="s">
        <v>141</v>
      </c>
      <c r="D271" s="228" t="s">
        <v>2007</v>
      </c>
      <c r="E271" s="99" t="s">
        <v>27</v>
      </c>
      <c r="F271" s="113" t="s">
        <v>1711</v>
      </c>
      <c r="G271" s="113">
        <v>14.80654</v>
      </c>
      <c r="H271" s="113">
        <v>50</v>
      </c>
      <c r="I271" s="98"/>
      <c r="J271" s="228"/>
      <c r="K271" s="230" t="s">
        <v>2705</v>
      </c>
      <c r="L271" s="112" t="str">
        <f>IF((I271=Index!C$2),VLOOKUP(J271,Index!B$3:S$228,2),IF((I271=Index!D$2),VLOOKUP(J271,Index!B$3:S$228,3),IF((I271=Index!E$2),VLOOKUP(J271,Index!B$3:S$228,4),IF((I271=Index!F$2),VLOOKUP(J271,Index!B$3:S$228,5),IF((I271=Index!G$2),VLOOKUP(J271,Index!B$3:S$228,6),IF((I271=Index!H$2),VLOOKUP(J271,Index!B$3:S$228,7),IF((I271=Index!I$2),VLOOKUP(J271,Index!B$3:S$228,8),IF((I271=Index!J$2),VLOOKUP(J271,Index!B$3:S$228,9),IF((I271=Index!K$2),VLOOKUP(J271,Index!B$3:S$228,10),IF((I271=Index!L$2),VLOOKUP(J271,Index!B$3:S$228,11),IF((I271=Index!M$2),VLOOKUP(J271,Index!B$3:S$228,12),IF((I271=Index!N$2),VLOOKUP(J271,Index!B$3:S$228,13),IF((I271=Index!O$2),VLOOKUP(J271,Index!B$3:S$228,14),IF((I271=Index!P$2),VLOOKUP(J271,Index!B$3:S$228,15),IF((I271=Index!Q$2),VLOOKUP(J271,Index!B$3:S$228,16),IF((I271=Index!R$2),VLOOKUP(J271,Index!B$3:S$228,17),IF((I271=Index!S$2),VLOOKUP(J271,Index!B$3:S$228,18),IF((I271=""),CONCATENATE("Custom (",K271,")"),IF((I271="No index"),CONCATENATE("Custom (",Index!T263,")"),"")))))))))))))))))))</f>
        <v>Custom (CGAGGCTG-TCTCTCCG)</v>
      </c>
      <c r="M271" s="32" t="s">
        <v>5</v>
      </c>
      <c r="N271" s="10" t="s">
        <v>95</v>
      </c>
      <c r="O271" s="136">
        <f>IF(Table1[[#This Row],[VOLUME]]="","",Table1[[#This Row],[VOLUME]])</f>
        <v>50</v>
      </c>
      <c r="P271" s="110" t="str">
        <f>IF(Table1[[#This Row],[SNP&amp;SEQ SAMPLE ID]]="","",CONCATENATE('Sample information'!$B$16,"_PL1_org_",Table1[[#This Row],[DATE SAMPLE DELIVERY]]))</f>
        <v>TC2486_PL1_org_</v>
      </c>
      <c r="Q271" s="32" t="str">
        <f>IF(Table1[[#This Row],[SNP&amp;SEQ SAMPLE ID]]="","",IF('Sample information'!$B$21="","",'Sample information'!$B$21))</f>
        <v>danio rerio (zebrafish)</v>
      </c>
      <c r="R271" s="10"/>
      <c r="S271" s="32"/>
      <c r="T271" s="55"/>
      <c r="U271" s="25"/>
      <c r="W271" s="30"/>
      <c r="Y271" s="91"/>
      <c r="Z271" s="32"/>
      <c r="AA271" s="28"/>
      <c r="AB271" s="55"/>
      <c r="AC271" s="28" t="str">
        <f>IF(Table1[[#This Row],[DATE SAMPLE DELIVERY]]="","",(CONCATENATE(20,LEFT(Table1[[#This Row],[DATE SAMPLE DELIVERY]],2),"-",(MID(Table1[[#This Row],[DATE SAMPLE DELIVERY]],3,2)),"-",(RIGHT(Table1[[#This Row],[DATE SAMPLE DELIVERY]],2)))))</f>
        <v/>
      </c>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row>
    <row r="272" spans="1:54" s="4" customFormat="1" x14ac:dyDescent="0.2">
      <c r="A272" s="112" t="str">
        <f>IF(D272="","",CONCATENATE('Sample information'!B$16," #1"," ",Table1[[#This Row],[DATE SAMPLE DELIVERY]]))</f>
        <v xml:space="preserve">TC2486 #1 </v>
      </c>
      <c r="B272" s="112" t="str">
        <f>IF(Table1[[#This Row],[LIBRARY ID]]="","",CONCATENATE('Sample information'!B$16,"-",Table1[[#This Row],[LIBRARY ID]]))</f>
        <v>TC2486-TC2486-1262</v>
      </c>
      <c r="C272" s="228" t="s">
        <v>141</v>
      </c>
      <c r="D272" s="228" t="s">
        <v>2008</v>
      </c>
      <c r="E272" s="99" t="s">
        <v>27</v>
      </c>
      <c r="F272" s="113" t="s">
        <v>1711</v>
      </c>
      <c r="G272" s="113">
        <v>14.80654</v>
      </c>
      <c r="H272" s="113">
        <v>50</v>
      </c>
      <c r="I272" s="98"/>
      <c r="J272" s="228"/>
      <c r="K272" s="230" t="s">
        <v>2706</v>
      </c>
      <c r="L272" s="112" t="str">
        <f>IF((I272=Index!C$2),VLOOKUP(J272,Index!B$3:S$228,2),IF((I272=Index!D$2),VLOOKUP(J272,Index!B$3:S$228,3),IF((I272=Index!E$2),VLOOKUP(J272,Index!B$3:S$228,4),IF((I272=Index!F$2),VLOOKUP(J272,Index!B$3:S$228,5),IF((I272=Index!G$2),VLOOKUP(J272,Index!B$3:S$228,6),IF((I272=Index!H$2),VLOOKUP(J272,Index!B$3:S$228,7),IF((I272=Index!I$2),VLOOKUP(J272,Index!B$3:S$228,8),IF((I272=Index!J$2),VLOOKUP(J272,Index!B$3:S$228,9),IF((I272=Index!K$2),VLOOKUP(J272,Index!B$3:S$228,10),IF((I272=Index!L$2),VLOOKUP(J272,Index!B$3:S$228,11),IF((I272=Index!M$2),VLOOKUP(J272,Index!B$3:S$228,12),IF((I272=Index!N$2),VLOOKUP(J272,Index!B$3:S$228,13),IF((I272=Index!O$2),VLOOKUP(J272,Index!B$3:S$228,14),IF((I272=Index!P$2),VLOOKUP(J272,Index!B$3:S$228,15),IF((I272=Index!Q$2),VLOOKUP(J272,Index!B$3:S$228,16),IF((I272=Index!R$2),VLOOKUP(J272,Index!B$3:S$228,17),IF((I272=Index!S$2),VLOOKUP(J272,Index!B$3:S$228,18),IF((I272=""),CONCATENATE("Custom (",K272,")"),IF((I272="No index"),CONCATENATE("Custom (",Index!T264,")"),"")))))))))))))))))))</f>
        <v>Custom (CGAGGCTG-TCGACTAG)</v>
      </c>
      <c r="M272" s="32" t="s">
        <v>5</v>
      </c>
      <c r="N272" s="10" t="s">
        <v>96</v>
      </c>
      <c r="O272" s="136">
        <f>IF(Table1[[#This Row],[VOLUME]]="","",Table1[[#This Row],[VOLUME]])</f>
        <v>50</v>
      </c>
      <c r="P272" s="110" t="str">
        <f>IF(Table1[[#This Row],[SNP&amp;SEQ SAMPLE ID]]="","",CONCATENATE('Sample information'!$B$16,"_PL1_org_",Table1[[#This Row],[DATE SAMPLE DELIVERY]]))</f>
        <v>TC2486_PL1_org_</v>
      </c>
      <c r="Q272" s="32" t="str">
        <f>IF(Table1[[#This Row],[SNP&amp;SEQ SAMPLE ID]]="","",IF('Sample information'!$B$21="","",'Sample information'!$B$21))</f>
        <v>danio rerio (zebrafish)</v>
      </c>
      <c r="R272" s="10"/>
      <c r="S272" s="32"/>
      <c r="T272" s="55"/>
      <c r="U272" s="25"/>
      <c r="W272" s="30"/>
      <c r="Y272" s="91"/>
      <c r="Z272" s="32"/>
      <c r="AA272" s="28"/>
      <c r="AB272" s="55"/>
      <c r="AC272" s="28" t="str">
        <f>IF(Table1[[#This Row],[DATE SAMPLE DELIVERY]]="","",(CONCATENATE(20,LEFT(Table1[[#This Row],[DATE SAMPLE DELIVERY]],2),"-",(MID(Table1[[#This Row],[DATE SAMPLE DELIVERY]],3,2)),"-",(RIGHT(Table1[[#This Row],[DATE SAMPLE DELIVERY]],2)))))</f>
        <v/>
      </c>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row>
    <row r="273" spans="1:54" s="4" customFormat="1" x14ac:dyDescent="0.2">
      <c r="A273" s="112" t="str">
        <f>IF(D273="","",CONCATENATE('Sample information'!B$16," #1"," ",Table1[[#This Row],[DATE SAMPLE DELIVERY]]))</f>
        <v xml:space="preserve">TC2486 #1 </v>
      </c>
      <c r="B273" s="112" t="str">
        <f>IF(Table1[[#This Row],[LIBRARY ID]]="","",CONCATENATE('Sample information'!B$16,"-",Table1[[#This Row],[LIBRARY ID]]))</f>
        <v>TC2486-TC2486-1263</v>
      </c>
      <c r="C273" s="228" t="s">
        <v>141</v>
      </c>
      <c r="D273" s="228" t="s">
        <v>2009</v>
      </c>
      <c r="E273" s="99" t="s">
        <v>27</v>
      </c>
      <c r="F273" s="113" t="s">
        <v>1711</v>
      </c>
      <c r="G273" s="113">
        <v>14.80654</v>
      </c>
      <c r="H273" s="113">
        <v>50</v>
      </c>
      <c r="I273" s="98"/>
      <c r="J273" s="228"/>
      <c r="K273" s="230" t="s">
        <v>2707</v>
      </c>
      <c r="L273" s="112" t="str">
        <f>IF((I273=Index!C$2),VLOOKUP(J273,Index!B$3:S$228,2),IF((I273=Index!D$2),VLOOKUP(J273,Index!B$3:S$228,3),IF((I273=Index!E$2),VLOOKUP(J273,Index!B$3:S$228,4),IF((I273=Index!F$2),VLOOKUP(J273,Index!B$3:S$228,5),IF((I273=Index!G$2),VLOOKUP(J273,Index!B$3:S$228,6),IF((I273=Index!H$2),VLOOKUP(J273,Index!B$3:S$228,7),IF((I273=Index!I$2),VLOOKUP(J273,Index!B$3:S$228,8),IF((I273=Index!J$2),VLOOKUP(J273,Index!B$3:S$228,9),IF((I273=Index!K$2),VLOOKUP(J273,Index!B$3:S$228,10),IF((I273=Index!L$2),VLOOKUP(J273,Index!B$3:S$228,11),IF((I273=Index!M$2),VLOOKUP(J273,Index!B$3:S$228,12),IF((I273=Index!N$2),VLOOKUP(J273,Index!B$3:S$228,13),IF((I273=Index!O$2),VLOOKUP(J273,Index!B$3:S$228,14),IF((I273=Index!P$2),VLOOKUP(J273,Index!B$3:S$228,15),IF((I273=Index!Q$2),VLOOKUP(J273,Index!B$3:S$228,16),IF((I273=Index!R$2),VLOOKUP(J273,Index!B$3:S$228,17),IF((I273=Index!S$2),VLOOKUP(J273,Index!B$3:S$228,18),IF((I273=""),CONCATENATE("Custom (",K273,")"),IF((I273="No index"),CONCATENATE("Custom (",Index!T265,")"),"")))))))))))))))))))</f>
        <v>Custom (CGAGGCTG-TTCTAGCT)</v>
      </c>
      <c r="M273" s="32" t="s">
        <v>5</v>
      </c>
      <c r="N273" s="10" t="s">
        <v>97</v>
      </c>
      <c r="O273" s="136">
        <f>IF(Table1[[#This Row],[VOLUME]]="","",Table1[[#This Row],[VOLUME]])</f>
        <v>50</v>
      </c>
      <c r="P273" s="110" t="str">
        <f>IF(Table1[[#This Row],[SNP&amp;SEQ SAMPLE ID]]="","",CONCATENATE('Sample information'!$B$16,"_PL1_org_",Table1[[#This Row],[DATE SAMPLE DELIVERY]]))</f>
        <v>TC2486_PL1_org_</v>
      </c>
      <c r="Q273" s="32" t="str">
        <f>IF(Table1[[#This Row],[SNP&amp;SEQ SAMPLE ID]]="","",IF('Sample information'!$B$21="","",'Sample information'!$B$21))</f>
        <v>danio rerio (zebrafish)</v>
      </c>
      <c r="R273" s="10"/>
      <c r="S273" s="32"/>
      <c r="T273" s="55"/>
      <c r="U273" s="25"/>
      <c r="W273" s="30"/>
      <c r="Y273" s="91"/>
      <c r="Z273" s="32"/>
      <c r="AA273" s="28"/>
      <c r="AB273" s="55"/>
      <c r="AC273" s="28" t="str">
        <f>IF(Table1[[#This Row],[DATE SAMPLE DELIVERY]]="","",(CONCATENATE(20,LEFT(Table1[[#This Row],[DATE SAMPLE DELIVERY]],2),"-",(MID(Table1[[#This Row],[DATE SAMPLE DELIVERY]],3,2)),"-",(RIGHT(Table1[[#This Row],[DATE SAMPLE DELIVERY]],2)))))</f>
        <v/>
      </c>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row>
    <row r="274" spans="1:54" s="4" customFormat="1" x14ac:dyDescent="0.2">
      <c r="A274" s="112" t="str">
        <f>IF(D274="","",CONCATENATE('Sample information'!B$16," #1"," ",Table1[[#This Row],[DATE SAMPLE DELIVERY]]))</f>
        <v xml:space="preserve">TC2486 #1 </v>
      </c>
      <c r="B274" s="112" t="str">
        <f>IF(Table1[[#This Row],[LIBRARY ID]]="","",CONCATENATE('Sample information'!B$16,"-",Table1[[#This Row],[LIBRARY ID]]))</f>
        <v>TC2486-TC2486-1264</v>
      </c>
      <c r="C274" s="228" t="s">
        <v>141</v>
      </c>
      <c r="D274" s="228" t="s">
        <v>2010</v>
      </c>
      <c r="E274" s="99" t="s">
        <v>27</v>
      </c>
      <c r="F274" s="113" t="s">
        <v>1711</v>
      </c>
      <c r="G274" s="113">
        <v>14.80654</v>
      </c>
      <c r="H274" s="113">
        <v>50</v>
      </c>
      <c r="I274" s="98"/>
      <c r="J274" s="228"/>
      <c r="K274" s="230" t="s">
        <v>2708</v>
      </c>
      <c r="L274" s="112" t="str">
        <f>IF((I274=Index!C$2),VLOOKUP(J274,Index!B$3:S$228,2),IF((I274=Index!D$2),VLOOKUP(J274,Index!B$3:S$228,3),IF((I274=Index!E$2),VLOOKUP(J274,Index!B$3:S$228,4),IF((I274=Index!F$2),VLOOKUP(J274,Index!B$3:S$228,5),IF((I274=Index!G$2),VLOOKUP(J274,Index!B$3:S$228,6),IF((I274=Index!H$2),VLOOKUP(J274,Index!B$3:S$228,7),IF((I274=Index!I$2),VLOOKUP(J274,Index!B$3:S$228,8),IF((I274=Index!J$2),VLOOKUP(J274,Index!B$3:S$228,9),IF((I274=Index!K$2),VLOOKUP(J274,Index!B$3:S$228,10),IF((I274=Index!L$2),VLOOKUP(J274,Index!B$3:S$228,11),IF((I274=Index!M$2),VLOOKUP(J274,Index!B$3:S$228,12),IF((I274=Index!N$2),VLOOKUP(J274,Index!B$3:S$228,13),IF((I274=Index!O$2),VLOOKUP(J274,Index!B$3:S$228,14),IF((I274=Index!P$2),VLOOKUP(J274,Index!B$3:S$228,15),IF((I274=Index!Q$2),VLOOKUP(J274,Index!B$3:S$228,16),IF((I274=Index!R$2),VLOOKUP(J274,Index!B$3:S$228,17),IF((I274=Index!S$2),VLOOKUP(J274,Index!B$3:S$228,18),IF((I274=""),CONCATENATE("Custom (",K274,")"),IF((I274="No index"),CONCATENATE("Custom (",Index!T266,")"),"")))))))))))))))))))</f>
        <v>Custom (CGAGGCTG-CCTAGAGT)</v>
      </c>
      <c r="M274" s="32" t="s">
        <v>5</v>
      </c>
      <c r="N274" s="10" t="s">
        <v>98</v>
      </c>
      <c r="O274" s="136">
        <f>IF(Table1[[#This Row],[VOLUME]]="","",Table1[[#This Row],[VOLUME]])</f>
        <v>50</v>
      </c>
      <c r="P274" s="110" t="str">
        <f>IF(Table1[[#This Row],[SNP&amp;SEQ SAMPLE ID]]="","",CONCATENATE('Sample information'!$B$16,"_PL1_org_",Table1[[#This Row],[DATE SAMPLE DELIVERY]]))</f>
        <v>TC2486_PL1_org_</v>
      </c>
      <c r="Q274" s="32" t="str">
        <f>IF(Table1[[#This Row],[SNP&amp;SEQ SAMPLE ID]]="","",IF('Sample information'!$B$21="","",'Sample information'!$B$21))</f>
        <v>danio rerio (zebrafish)</v>
      </c>
      <c r="R274" s="10"/>
      <c r="S274" s="32"/>
      <c r="T274" s="55"/>
      <c r="U274" s="25"/>
      <c r="W274" s="30"/>
      <c r="Y274" s="91"/>
      <c r="Z274" s="32"/>
      <c r="AA274" s="28"/>
      <c r="AB274" s="55"/>
      <c r="AC274" s="28" t="str">
        <f>IF(Table1[[#This Row],[DATE SAMPLE DELIVERY]]="","",(CONCATENATE(20,LEFT(Table1[[#This Row],[DATE SAMPLE DELIVERY]],2),"-",(MID(Table1[[#This Row],[DATE SAMPLE DELIVERY]],3,2)),"-",(RIGHT(Table1[[#This Row],[DATE SAMPLE DELIVERY]],2)))))</f>
        <v/>
      </c>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row>
    <row r="275" spans="1:54" s="4" customFormat="1" x14ac:dyDescent="0.2">
      <c r="A275" s="112" t="str">
        <f>IF(D275="","",CONCATENATE('Sample information'!B$16," #1"," ",Table1[[#This Row],[DATE SAMPLE DELIVERY]]))</f>
        <v xml:space="preserve">TC2486 #1 </v>
      </c>
      <c r="B275" s="112" t="str">
        <f>IF(Table1[[#This Row],[LIBRARY ID]]="","",CONCATENATE('Sample information'!B$16,"-",Table1[[#This Row],[LIBRARY ID]]))</f>
        <v>TC2486-TC2486-1265</v>
      </c>
      <c r="C275" s="228" t="s">
        <v>141</v>
      </c>
      <c r="D275" s="228" t="s">
        <v>2011</v>
      </c>
      <c r="E275" s="99" t="s">
        <v>27</v>
      </c>
      <c r="F275" s="113" t="s">
        <v>1711</v>
      </c>
      <c r="G275" s="113">
        <v>14.80654</v>
      </c>
      <c r="H275" s="113">
        <v>50</v>
      </c>
      <c r="I275" s="98"/>
      <c r="J275" s="228"/>
      <c r="K275" s="230" t="s">
        <v>2709</v>
      </c>
      <c r="L275" s="112" t="str">
        <f>IF((I275=Index!C$2),VLOOKUP(J275,Index!B$3:S$228,2),IF((I275=Index!D$2),VLOOKUP(J275,Index!B$3:S$228,3),IF((I275=Index!E$2),VLOOKUP(J275,Index!B$3:S$228,4),IF((I275=Index!F$2),VLOOKUP(J275,Index!B$3:S$228,5),IF((I275=Index!G$2),VLOOKUP(J275,Index!B$3:S$228,6),IF((I275=Index!H$2),VLOOKUP(J275,Index!B$3:S$228,7),IF((I275=Index!I$2),VLOOKUP(J275,Index!B$3:S$228,8),IF((I275=Index!J$2),VLOOKUP(J275,Index!B$3:S$228,9),IF((I275=Index!K$2),VLOOKUP(J275,Index!B$3:S$228,10),IF((I275=Index!L$2),VLOOKUP(J275,Index!B$3:S$228,11),IF((I275=Index!M$2),VLOOKUP(J275,Index!B$3:S$228,12),IF((I275=Index!N$2),VLOOKUP(J275,Index!B$3:S$228,13),IF((I275=Index!O$2),VLOOKUP(J275,Index!B$3:S$228,14),IF((I275=Index!P$2),VLOOKUP(J275,Index!B$3:S$228,15),IF((I275=Index!Q$2),VLOOKUP(J275,Index!B$3:S$228,16),IF((I275=Index!R$2),VLOOKUP(J275,Index!B$3:S$228,17),IF((I275=Index!S$2),VLOOKUP(J275,Index!B$3:S$228,18),IF((I275=""),CONCATENATE("Custom (",K275,")"),IF((I275="No index"),CONCATENATE("Custom (",Index!T267,")"),"")))))))))))))))))))</f>
        <v>Custom (CGAGGCTG-CTATTAAG)</v>
      </c>
      <c r="M275" s="32" t="s">
        <v>5</v>
      </c>
      <c r="N275" s="10" t="s">
        <v>99</v>
      </c>
      <c r="O275" s="136">
        <f>IF(Table1[[#This Row],[VOLUME]]="","",Table1[[#This Row],[VOLUME]])</f>
        <v>50</v>
      </c>
      <c r="P275" s="110" t="str">
        <f>IF(Table1[[#This Row],[SNP&amp;SEQ SAMPLE ID]]="","",CONCATENATE('Sample information'!$B$16,"_PL1_org_",Table1[[#This Row],[DATE SAMPLE DELIVERY]]))</f>
        <v>TC2486_PL1_org_</v>
      </c>
      <c r="Q275" s="32" t="str">
        <f>IF(Table1[[#This Row],[SNP&amp;SEQ SAMPLE ID]]="","",IF('Sample information'!$B$21="","",'Sample information'!$B$21))</f>
        <v>danio rerio (zebrafish)</v>
      </c>
      <c r="R275" s="10"/>
      <c r="S275" s="32"/>
      <c r="T275" s="55"/>
      <c r="U275" s="25"/>
      <c r="W275" s="30"/>
      <c r="Y275" s="91"/>
      <c r="Z275" s="32"/>
      <c r="AA275" s="28"/>
      <c r="AB275" s="55"/>
      <c r="AC275" s="28" t="str">
        <f>IF(Table1[[#This Row],[DATE SAMPLE DELIVERY]]="","",(CONCATENATE(20,LEFT(Table1[[#This Row],[DATE SAMPLE DELIVERY]],2),"-",(MID(Table1[[#This Row],[DATE SAMPLE DELIVERY]],3,2)),"-",(RIGHT(Table1[[#This Row],[DATE SAMPLE DELIVERY]],2)))))</f>
        <v/>
      </c>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row>
    <row r="276" spans="1:54" s="4" customFormat="1" x14ac:dyDescent="0.2">
      <c r="A276" s="112" t="str">
        <f>IF(D276="","",CONCATENATE('Sample information'!B$16," #1"," ",Table1[[#This Row],[DATE SAMPLE DELIVERY]]))</f>
        <v xml:space="preserve">TC2486 #1 </v>
      </c>
      <c r="B276" s="112" t="str">
        <f>IF(Table1[[#This Row],[LIBRARY ID]]="","",CONCATENATE('Sample information'!B$16,"-",Table1[[#This Row],[LIBRARY ID]]))</f>
        <v>TC2486-TC2486-1266</v>
      </c>
      <c r="C276" s="228" t="s">
        <v>141</v>
      </c>
      <c r="D276" s="228" t="s">
        <v>2012</v>
      </c>
      <c r="E276" s="99" t="s">
        <v>27</v>
      </c>
      <c r="F276" s="113" t="s">
        <v>1711</v>
      </c>
      <c r="G276" s="113">
        <v>14.80654</v>
      </c>
      <c r="H276" s="113">
        <v>50</v>
      </c>
      <c r="I276" s="98"/>
      <c r="J276" s="228"/>
      <c r="K276" s="230" t="s">
        <v>2710</v>
      </c>
      <c r="L276" s="112" t="str">
        <f>IF((I276=Index!C$2),VLOOKUP(J276,Index!B$3:S$228,2),IF((I276=Index!D$2),VLOOKUP(J276,Index!B$3:S$228,3),IF((I276=Index!E$2),VLOOKUP(J276,Index!B$3:S$228,4),IF((I276=Index!F$2),VLOOKUP(J276,Index!B$3:S$228,5),IF((I276=Index!G$2),VLOOKUP(J276,Index!B$3:S$228,6),IF((I276=Index!H$2),VLOOKUP(J276,Index!B$3:S$228,7),IF((I276=Index!I$2),VLOOKUP(J276,Index!B$3:S$228,8),IF((I276=Index!J$2),VLOOKUP(J276,Index!B$3:S$228,9),IF((I276=Index!K$2),VLOOKUP(J276,Index!B$3:S$228,10),IF((I276=Index!L$2),VLOOKUP(J276,Index!B$3:S$228,11),IF((I276=Index!M$2),VLOOKUP(J276,Index!B$3:S$228,12),IF((I276=Index!N$2),VLOOKUP(J276,Index!B$3:S$228,13),IF((I276=Index!O$2),VLOOKUP(J276,Index!B$3:S$228,14),IF((I276=Index!P$2),VLOOKUP(J276,Index!B$3:S$228,15),IF((I276=Index!Q$2),VLOOKUP(J276,Index!B$3:S$228,16),IF((I276=Index!R$2),VLOOKUP(J276,Index!B$3:S$228,17),IF((I276=Index!S$2),VLOOKUP(J276,Index!B$3:S$228,18),IF((I276=""),CONCATENATE("Custom (",K276,")"),IF((I276="No index"),CONCATENATE("Custom (",Index!T268,")"),"")))))))))))))))))))</f>
        <v>Custom (CGAGGCTG-AAGGCTAT)</v>
      </c>
      <c r="M276" s="32" t="s">
        <v>5</v>
      </c>
      <c r="N276" s="10" t="s">
        <v>100</v>
      </c>
      <c r="O276" s="136">
        <f>IF(Table1[[#This Row],[VOLUME]]="","",Table1[[#This Row],[VOLUME]])</f>
        <v>50</v>
      </c>
      <c r="P276" s="110" t="str">
        <f>IF(Table1[[#This Row],[SNP&amp;SEQ SAMPLE ID]]="","",CONCATENATE('Sample information'!$B$16,"_PL1_org_",Table1[[#This Row],[DATE SAMPLE DELIVERY]]))</f>
        <v>TC2486_PL1_org_</v>
      </c>
      <c r="Q276" s="32" t="str">
        <f>IF(Table1[[#This Row],[SNP&amp;SEQ SAMPLE ID]]="","",IF('Sample information'!$B$21="","",'Sample information'!$B$21))</f>
        <v>danio rerio (zebrafish)</v>
      </c>
      <c r="R276" s="10"/>
      <c r="S276" s="32"/>
      <c r="T276" s="55"/>
      <c r="U276" s="25"/>
      <c r="W276" s="30"/>
      <c r="Y276" s="91"/>
      <c r="Z276" s="32"/>
      <c r="AA276" s="28"/>
      <c r="AB276" s="55"/>
      <c r="AC276" s="28" t="str">
        <f>IF(Table1[[#This Row],[DATE SAMPLE DELIVERY]]="","",(CONCATENATE(20,LEFT(Table1[[#This Row],[DATE SAMPLE DELIVERY]],2),"-",(MID(Table1[[#This Row],[DATE SAMPLE DELIVERY]],3,2)),"-",(RIGHT(Table1[[#This Row],[DATE SAMPLE DELIVERY]],2)))))</f>
        <v/>
      </c>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row>
    <row r="277" spans="1:54" s="4" customFormat="1" x14ac:dyDescent="0.2">
      <c r="A277" s="112" t="str">
        <f>IF(D277="","",CONCATENATE('Sample information'!B$16," #1"," ",Table1[[#This Row],[DATE SAMPLE DELIVERY]]))</f>
        <v xml:space="preserve">TC2486 #1 </v>
      </c>
      <c r="B277" s="112" t="str">
        <f>IF(Table1[[#This Row],[LIBRARY ID]]="","",CONCATENATE('Sample information'!B$16,"-",Table1[[#This Row],[LIBRARY ID]]))</f>
        <v>TC2486-TC2486-1267</v>
      </c>
      <c r="C277" s="228" t="s">
        <v>141</v>
      </c>
      <c r="D277" s="228" t="s">
        <v>2013</v>
      </c>
      <c r="E277" s="99" t="s">
        <v>27</v>
      </c>
      <c r="F277" s="113" t="s">
        <v>1711</v>
      </c>
      <c r="G277" s="113">
        <v>14.80654</v>
      </c>
      <c r="H277" s="113">
        <v>50</v>
      </c>
      <c r="I277" s="98"/>
      <c r="J277" s="228"/>
      <c r="K277" s="230" t="s">
        <v>2711</v>
      </c>
      <c r="L277" s="112" t="str">
        <f>IF((I277=Index!C$2),VLOOKUP(J277,Index!B$3:S$228,2),IF((I277=Index!D$2),VLOOKUP(J277,Index!B$3:S$228,3),IF((I277=Index!E$2),VLOOKUP(J277,Index!B$3:S$228,4),IF((I277=Index!F$2),VLOOKUP(J277,Index!B$3:S$228,5),IF((I277=Index!G$2),VLOOKUP(J277,Index!B$3:S$228,6),IF((I277=Index!H$2),VLOOKUP(J277,Index!B$3:S$228,7),IF((I277=Index!I$2),VLOOKUP(J277,Index!B$3:S$228,8),IF((I277=Index!J$2),VLOOKUP(J277,Index!B$3:S$228,9),IF((I277=Index!K$2),VLOOKUP(J277,Index!B$3:S$228,10),IF((I277=Index!L$2),VLOOKUP(J277,Index!B$3:S$228,11),IF((I277=Index!M$2),VLOOKUP(J277,Index!B$3:S$228,12),IF((I277=Index!N$2),VLOOKUP(J277,Index!B$3:S$228,13),IF((I277=Index!O$2),VLOOKUP(J277,Index!B$3:S$228,14),IF((I277=Index!P$2),VLOOKUP(J277,Index!B$3:S$228,15),IF((I277=Index!Q$2),VLOOKUP(J277,Index!B$3:S$228,16),IF((I277=Index!R$2),VLOOKUP(J277,Index!B$3:S$228,17),IF((I277=Index!S$2),VLOOKUP(J277,Index!B$3:S$228,18),IF((I277=""),CONCATENATE("Custom (",K277,")"),IF((I277="No index"),CONCATENATE("Custom (",Index!T269,")"),"")))))))))))))))))))</f>
        <v>Custom (CGAGGCTG-GAGCCTTA)</v>
      </c>
      <c r="M277" s="32" t="s">
        <v>5</v>
      </c>
      <c r="N277" s="10" t="s">
        <v>101</v>
      </c>
      <c r="O277" s="136">
        <f>IF(Table1[[#This Row],[VOLUME]]="","",Table1[[#This Row],[VOLUME]])</f>
        <v>50</v>
      </c>
      <c r="P277" s="110" t="str">
        <f>IF(Table1[[#This Row],[SNP&amp;SEQ SAMPLE ID]]="","",CONCATENATE('Sample information'!$B$16,"_PL1_org_",Table1[[#This Row],[DATE SAMPLE DELIVERY]]))</f>
        <v>TC2486_PL1_org_</v>
      </c>
      <c r="Q277" s="32" t="str">
        <f>IF(Table1[[#This Row],[SNP&amp;SEQ SAMPLE ID]]="","",IF('Sample information'!$B$21="","",'Sample information'!$B$21))</f>
        <v>danio rerio (zebrafish)</v>
      </c>
      <c r="R277" s="10"/>
      <c r="S277" s="32"/>
      <c r="T277" s="55"/>
      <c r="U277" s="25"/>
      <c r="W277" s="30"/>
      <c r="Y277" s="91"/>
      <c r="Z277" s="32"/>
      <c r="AA277" s="28"/>
      <c r="AB277" s="55"/>
      <c r="AC277" s="28" t="str">
        <f>IF(Table1[[#This Row],[DATE SAMPLE DELIVERY]]="","",(CONCATENATE(20,LEFT(Table1[[#This Row],[DATE SAMPLE DELIVERY]],2),"-",(MID(Table1[[#This Row],[DATE SAMPLE DELIVERY]],3,2)),"-",(RIGHT(Table1[[#This Row],[DATE SAMPLE DELIVERY]],2)))))</f>
        <v/>
      </c>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row>
    <row r="278" spans="1:54" s="4" customFormat="1" x14ac:dyDescent="0.2">
      <c r="A278" s="112" t="str">
        <f>IF(D278="","",CONCATENATE('Sample information'!B$16," #1"," ",Table1[[#This Row],[DATE SAMPLE DELIVERY]]))</f>
        <v xml:space="preserve">TC2486 #1 </v>
      </c>
      <c r="B278" s="112" t="str">
        <f>IF(Table1[[#This Row],[LIBRARY ID]]="","",CONCATENATE('Sample information'!B$16,"-",Table1[[#This Row],[LIBRARY ID]]))</f>
        <v>TC2486-TC2486-1268</v>
      </c>
      <c r="C278" s="228" t="s">
        <v>141</v>
      </c>
      <c r="D278" s="228" t="s">
        <v>2014</v>
      </c>
      <c r="E278" s="99" t="s">
        <v>27</v>
      </c>
      <c r="F278" s="113" t="s">
        <v>1711</v>
      </c>
      <c r="G278" s="113">
        <v>14.80654</v>
      </c>
      <c r="H278" s="113">
        <v>50</v>
      </c>
      <c r="I278" s="98"/>
      <c r="J278" s="228"/>
      <c r="K278" s="230" t="s">
        <v>2712</v>
      </c>
      <c r="L278" s="112" t="str">
        <f>IF((I278=Index!C$2),VLOOKUP(J278,Index!B$3:S$228,2),IF((I278=Index!D$2),VLOOKUP(J278,Index!B$3:S$228,3),IF((I278=Index!E$2),VLOOKUP(J278,Index!B$3:S$228,4),IF((I278=Index!F$2),VLOOKUP(J278,Index!B$3:S$228,5),IF((I278=Index!G$2),VLOOKUP(J278,Index!B$3:S$228,6),IF((I278=Index!H$2),VLOOKUP(J278,Index!B$3:S$228,7),IF((I278=Index!I$2),VLOOKUP(J278,Index!B$3:S$228,8),IF((I278=Index!J$2),VLOOKUP(J278,Index!B$3:S$228,9),IF((I278=Index!K$2),VLOOKUP(J278,Index!B$3:S$228,10),IF((I278=Index!L$2),VLOOKUP(J278,Index!B$3:S$228,11),IF((I278=Index!M$2),VLOOKUP(J278,Index!B$3:S$228,12),IF((I278=Index!N$2),VLOOKUP(J278,Index!B$3:S$228,13),IF((I278=Index!O$2),VLOOKUP(J278,Index!B$3:S$228,14),IF((I278=Index!P$2),VLOOKUP(J278,Index!B$3:S$228,15),IF((I278=Index!Q$2),VLOOKUP(J278,Index!B$3:S$228,16),IF((I278=Index!R$2),VLOOKUP(J278,Index!B$3:S$228,17),IF((I278=Index!S$2),VLOOKUP(J278,Index!B$3:S$228,18),IF((I278=""),CONCATENATE("Custom (",K278,")"),IF((I278="No index"),CONCATENATE("Custom (",Index!T270,")"),"")))))))))))))))))))</f>
        <v>Custom (CGAGGCTG-TTATGCGA)</v>
      </c>
      <c r="M278" s="32" t="s">
        <v>5</v>
      </c>
      <c r="N278" s="10" t="s">
        <v>102</v>
      </c>
      <c r="O278" s="136">
        <f>IF(Table1[[#This Row],[VOLUME]]="","",Table1[[#This Row],[VOLUME]])</f>
        <v>50</v>
      </c>
      <c r="P278" s="110" t="str">
        <f>IF(Table1[[#This Row],[SNP&amp;SEQ SAMPLE ID]]="","",CONCATENATE('Sample information'!$B$16,"_PL1_org_",Table1[[#This Row],[DATE SAMPLE DELIVERY]]))</f>
        <v>TC2486_PL1_org_</v>
      </c>
      <c r="Q278" s="32" t="str">
        <f>IF(Table1[[#This Row],[SNP&amp;SEQ SAMPLE ID]]="","",IF('Sample information'!$B$21="","",'Sample information'!$B$21))</f>
        <v>danio rerio (zebrafish)</v>
      </c>
      <c r="R278" s="10"/>
      <c r="S278" s="32"/>
      <c r="T278" s="55"/>
      <c r="U278" s="25"/>
      <c r="W278" s="30"/>
      <c r="Y278" s="91"/>
      <c r="Z278" s="32"/>
      <c r="AA278" s="28"/>
      <c r="AB278" s="55"/>
      <c r="AC278" s="28" t="str">
        <f>IF(Table1[[#This Row],[DATE SAMPLE DELIVERY]]="","",(CONCATENATE(20,LEFT(Table1[[#This Row],[DATE SAMPLE DELIVERY]],2),"-",(MID(Table1[[#This Row],[DATE SAMPLE DELIVERY]],3,2)),"-",(RIGHT(Table1[[#This Row],[DATE SAMPLE DELIVERY]],2)))))</f>
        <v/>
      </c>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row>
    <row r="279" spans="1:54" s="4" customFormat="1" x14ac:dyDescent="0.2">
      <c r="A279" s="112" t="str">
        <f>IF(D279="","",CONCATENATE('Sample information'!B$16," #1"," ",Table1[[#This Row],[DATE SAMPLE DELIVERY]]))</f>
        <v xml:space="preserve">TC2486 #1 </v>
      </c>
      <c r="B279" s="112" t="str">
        <f>IF(Table1[[#This Row],[LIBRARY ID]]="","",CONCATENATE('Sample information'!B$16,"-",Table1[[#This Row],[LIBRARY ID]]))</f>
        <v>TC2486-TC2486-1269</v>
      </c>
      <c r="C279" s="228" t="s">
        <v>141</v>
      </c>
      <c r="D279" s="228" t="s">
        <v>2015</v>
      </c>
      <c r="E279" s="99" t="s">
        <v>27</v>
      </c>
      <c r="F279" s="113" t="s">
        <v>1711</v>
      </c>
      <c r="G279" s="113">
        <v>14.80654</v>
      </c>
      <c r="H279" s="113">
        <v>50</v>
      </c>
      <c r="I279" s="98"/>
      <c r="J279" s="228"/>
      <c r="K279" s="230" t="s">
        <v>2713</v>
      </c>
      <c r="L279" s="112" t="str">
        <f>IF((I279=Index!C$2),VLOOKUP(J279,Index!B$3:S$228,2),IF((I279=Index!D$2),VLOOKUP(J279,Index!B$3:S$228,3),IF((I279=Index!E$2),VLOOKUP(J279,Index!B$3:S$228,4),IF((I279=Index!F$2),VLOOKUP(J279,Index!B$3:S$228,5),IF((I279=Index!G$2),VLOOKUP(J279,Index!B$3:S$228,6),IF((I279=Index!H$2),VLOOKUP(J279,Index!B$3:S$228,7),IF((I279=Index!I$2),VLOOKUP(J279,Index!B$3:S$228,8),IF((I279=Index!J$2),VLOOKUP(J279,Index!B$3:S$228,9),IF((I279=Index!K$2),VLOOKUP(J279,Index!B$3:S$228,10),IF((I279=Index!L$2),VLOOKUP(J279,Index!B$3:S$228,11),IF((I279=Index!M$2),VLOOKUP(J279,Index!B$3:S$228,12),IF((I279=Index!N$2),VLOOKUP(J279,Index!B$3:S$228,13),IF((I279=Index!O$2),VLOOKUP(J279,Index!B$3:S$228,14),IF((I279=Index!P$2),VLOOKUP(J279,Index!B$3:S$228,15),IF((I279=Index!Q$2),VLOOKUP(J279,Index!B$3:S$228,16),IF((I279=Index!R$2),VLOOKUP(J279,Index!B$3:S$228,17),IF((I279=Index!S$2),VLOOKUP(J279,Index!B$3:S$228,18),IF((I279=""),CONCATENATE("Custom (",K279,")"),IF((I279="No index"),CONCATENATE("Custom (",Index!T271,")"),"")))))))))))))))))))</f>
        <v>Custom (AAGAGGCA-CGTCTAAT)</v>
      </c>
      <c r="M279" s="32" t="s">
        <v>5</v>
      </c>
      <c r="N279" s="10" t="s">
        <v>103</v>
      </c>
      <c r="O279" s="136">
        <f>IF(Table1[[#This Row],[VOLUME]]="","",Table1[[#This Row],[VOLUME]])</f>
        <v>50</v>
      </c>
      <c r="P279" s="110" t="str">
        <f>IF(Table1[[#This Row],[SNP&amp;SEQ SAMPLE ID]]="","",CONCATENATE('Sample information'!$B$16,"_PL1_org_",Table1[[#This Row],[DATE SAMPLE DELIVERY]]))</f>
        <v>TC2486_PL1_org_</v>
      </c>
      <c r="Q279" s="32" t="str">
        <f>IF(Table1[[#This Row],[SNP&amp;SEQ SAMPLE ID]]="","",IF('Sample information'!$B$21="","",'Sample information'!$B$21))</f>
        <v>danio rerio (zebrafish)</v>
      </c>
      <c r="R279" s="10"/>
      <c r="S279" s="32"/>
      <c r="T279" s="55"/>
      <c r="U279" s="25"/>
      <c r="W279" s="30"/>
      <c r="Y279" s="91"/>
      <c r="Z279" s="32"/>
      <c r="AA279" s="28"/>
      <c r="AB279" s="55"/>
      <c r="AC279" s="28" t="str">
        <f>IF(Table1[[#This Row],[DATE SAMPLE DELIVERY]]="","",(CONCATENATE(20,LEFT(Table1[[#This Row],[DATE SAMPLE DELIVERY]],2),"-",(MID(Table1[[#This Row],[DATE SAMPLE DELIVERY]],3,2)),"-",(RIGHT(Table1[[#This Row],[DATE SAMPLE DELIVERY]],2)))))</f>
        <v/>
      </c>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row>
    <row r="280" spans="1:54" s="4" customFormat="1" x14ac:dyDescent="0.2">
      <c r="A280" s="112" t="str">
        <f>IF(D280="","",CONCATENATE('Sample information'!B$16," #1"," ",Table1[[#This Row],[DATE SAMPLE DELIVERY]]))</f>
        <v xml:space="preserve">TC2486 #1 </v>
      </c>
      <c r="B280" s="112" t="str">
        <f>IF(Table1[[#This Row],[LIBRARY ID]]="","",CONCATENATE('Sample information'!B$16,"-",Table1[[#This Row],[LIBRARY ID]]))</f>
        <v>TC2486-TC2486-1270</v>
      </c>
      <c r="C280" s="228" t="s">
        <v>141</v>
      </c>
      <c r="D280" s="228" t="s">
        <v>2016</v>
      </c>
      <c r="E280" s="99" t="s">
        <v>27</v>
      </c>
      <c r="F280" s="113" t="s">
        <v>1711</v>
      </c>
      <c r="G280" s="113">
        <v>14.80654</v>
      </c>
      <c r="H280" s="113">
        <v>50</v>
      </c>
      <c r="I280" s="98"/>
      <c r="J280" s="228"/>
      <c r="K280" s="230" t="s">
        <v>2714</v>
      </c>
      <c r="L280" s="112" t="str">
        <f>IF((I280=Index!C$2),VLOOKUP(J280,Index!B$3:S$228,2),IF((I280=Index!D$2),VLOOKUP(J280,Index!B$3:S$228,3),IF((I280=Index!E$2),VLOOKUP(J280,Index!B$3:S$228,4),IF((I280=Index!F$2),VLOOKUP(J280,Index!B$3:S$228,5),IF((I280=Index!G$2),VLOOKUP(J280,Index!B$3:S$228,6),IF((I280=Index!H$2),VLOOKUP(J280,Index!B$3:S$228,7),IF((I280=Index!I$2),VLOOKUP(J280,Index!B$3:S$228,8),IF((I280=Index!J$2),VLOOKUP(J280,Index!B$3:S$228,9),IF((I280=Index!K$2),VLOOKUP(J280,Index!B$3:S$228,10),IF((I280=Index!L$2),VLOOKUP(J280,Index!B$3:S$228,11),IF((I280=Index!M$2),VLOOKUP(J280,Index!B$3:S$228,12),IF((I280=Index!N$2),VLOOKUP(J280,Index!B$3:S$228,13),IF((I280=Index!O$2),VLOOKUP(J280,Index!B$3:S$228,14),IF((I280=Index!P$2),VLOOKUP(J280,Index!B$3:S$228,15),IF((I280=Index!Q$2),VLOOKUP(J280,Index!B$3:S$228,16),IF((I280=Index!R$2),VLOOKUP(J280,Index!B$3:S$228,17),IF((I280=Index!S$2),VLOOKUP(J280,Index!B$3:S$228,18),IF((I280=""),CONCATENATE("Custom (",K280,")"),IF((I280="No index"),CONCATENATE("Custom (",Index!T272,")"),"")))))))))))))))))))</f>
        <v>Custom (AAGAGGCA-TCTCTCCG)</v>
      </c>
      <c r="M280" s="32" t="s">
        <v>5</v>
      </c>
      <c r="N280" s="10" t="s">
        <v>104</v>
      </c>
      <c r="O280" s="136">
        <f>IF(Table1[[#This Row],[VOLUME]]="","",Table1[[#This Row],[VOLUME]])</f>
        <v>50</v>
      </c>
      <c r="P280" s="110" t="str">
        <f>IF(Table1[[#This Row],[SNP&amp;SEQ SAMPLE ID]]="","",CONCATENATE('Sample information'!$B$16,"_PL1_org_",Table1[[#This Row],[DATE SAMPLE DELIVERY]]))</f>
        <v>TC2486_PL1_org_</v>
      </c>
      <c r="Q280" s="32" t="str">
        <f>IF(Table1[[#This Row],[SNP&amp;SEQ SAMPLE ID]]="","",IF('Sample information'!$B$21="","",'Sample information'!$B$21))</f>
        <v>danio rerio (zebrafish)</v>
      </c>
      <c r="R280" s="10"/>
      <c r="S280" s="32"/>
      <c r="T280" s="55"/>
      <c r="U280" s="25"/>
      <c r="W280" s="30"/>
      <c r="Y280" s="91"/>
      <c r="Z280" s="32"/>
      <c r="AA280" s="28"/>
      <c r="AB280" s="55"/>
      <c r="AC280" s="28" t="str">
        <f>IF(Table1[[#This Row],[DATE SAMPLE DELIVERY]]="","",(CONCATENATE(20,LEFT(Table1[[#This Row],[DATE SAMPLE DELIVERY]],2),"-",(MID(Table1[[#This Row],[DATE SAMPLE DELIVERY]],3,2)),"-",(RIGHT(Table1[[#This Row],[DATE SAMPLE DELIVERY]],2)))))</f>
        <v/>
      </c>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row>
    <row r="281" spans="1:54" s="4" customFormat="1" x14ac:dyDescent="0.2">
      <c r="A281" s="112" t="str">
        <f>IF(D281="","",CONCATENATE('Sample information'!B$16," #1"," ",Table1[[#This Row],[DATE SAMPLE DELIVERY]]))</f>
        <v xml:space="preserve">TC2486 #1 </v>
      </c>
      <c r="B281" s="112" t="str">
        <f>IF(Table1[[#This Row],[LIBRARY ID]]="","",CONCATENATE('Sample information'!B$16,"-",Table1[[#This Row],[LIBRARY ID]]))</f>
        <v>TC2486-TC2486-1271</v>
      </c>
      <c r="C281" s="228" t="s">
        <v>141</v>
      </c>
      <c r="D281" s="228" t="s">
        <v>2017</v>
      </c>
      <c r="E281" s="99" t="s">
        <v>27</v>
      </c>
      <c r="F281" s="113" t="s">
        <v>1711</v>
      </c>
      <c r="G281" s="113">
        <v>14.80654</v>
      </c>
      <c r="H281" s="113">
        <v>50</v>
      </c>
      <c r="I281" s="98"/>
      <c r="J281" s="228"/>
      <c r="K281" s="230" t="s">
        <v>2715</v>
      </c>
      <c r="L281" s="112" t="str">
        <f>IF((I281=Index!C$2),VLOOKUP(J281,Index!B$3:S$228,2),IF((I281=Index!D$2),VLOOKUP(J281,Index!B$3:S$228,3),IF((I281=Index!E$2),VLOOKUP(J281,Index!B$3:S$228,4),IF((I281=Index!F$2),VLOOKUP(J281,Index!B$3:S$228,5),IF((I281=Index!G$2),VLOOKUP(J281,Index!B$3:S$228,6),IF((I281=Index!H$2),VLOOKUP(J281,Index!B$3:S$228,7),IF((I281=Index!I$2),VLOOKUP(J281,Index!B$3:S$228,8),IF((I281=Index!J$2),VLOOKUP(J281,Index!B$3:S$228,9),IF((I281=Index!K$2),VLOOKUP(J281,Index!B$3:S$228,10),IF((I281=Index!L$2),VLOOKUP(J281,Index!B$3:S$228,11),IF((I281=Index!M$2),VLOOKUP(J281,Index!B$3:S$228,12),IF((I281=Index!N$2),VLOOKUP(J281,Index!B$3:S$228,13),IF((I281=Index!O$2),VLOOKUP(J281,Index!B$3:S$228,14),IF((I281=Index!P$2),VLOOKUP(J281,Index!B$3:S$228,15),IF((I281=Index!Q$2),VLOOKUP(J281,Index!B$3:S$228,16),IF((I281=Index!R$2),VLOOKUP(J281,Index!B$3:S$228,17),IF((I281=Index!S$2),VLOOKUP(J281,Index!B$3:S$228,18),IF((I281=""),CONCATENATE("Custom (",K281,")"),IF((I281="No index"),CONCATENATE("Custom (",Index!T273,")"),"")))))))))))))))))))</f>
        <v>Custom (AAGAGGCA-TCGACTAG)</v>
      </c>
      <c r="M281" s="32" t="s">
        <v>5</v>
      </c>
      <c r="N281" s="10" t="s">
        <v>105</v>
      </c>
      <c r="O281" s="136">
        <f>IF(Table1[[#This Row],[VOLUME]]="","",Table1[[#This Row],[VOLUME]])</f>
        <v>50</v>
      </c>
      <c r="P281" s="110" t="str">
        <f>IF(Table1[[#This Row],[SNP&amp;SEQ SAMPLE ID]]="","",CONCATENATE('Sample information'!$B$16,"_PL1_org_",Table1[[#This Row],[DATE SAMPLE DELIVERY]]))</f>
        <v>TC2486_PL1_org_</v>
      </c>
      <c r="Q281" s="32" t="str">
        <f>IF(Table1[[#This Row],[SNP&amp;SEQ SAMPLE ID]]="","",IF('Sample information'!$B$21="","",'Sample information'!$B$21))</f>
        <v>danio rerio (zebrafish)</v>
      </c>
      <c r="R281" s="10"/>
      <c r="S281" s="32"/>
      <c r="T281" s="55"/>
      <c r="U281" s="25"/>
      <c r="W281" s="30"/>
      <c r="Y281" s="91"/>
      <c r="Z281" s="32"/>
      <c r="AA281" s="28"/>
      <c r="AB281" s="55"/>
      <c r="AC281" s="28" t="str">
        <f>IF(Table1[[#This Row],[DATE SAMPLE DELIVERY]]="","",(CONCATENATE(20,LEFT(Table1[[#This Row],[DATE SAMPLE DELIVERY]],2),"-",(MID(Table1[[#This Row],[DATE SAMPLE DELIVERY]],3,2)),"-",(RIGHT(Table1[[#This Row],[DATE SAMPLE DELIVERY]],2)))))</f>
        <v/>
      </c>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row>
    <row r="282" spans="1:54" s="4" customFormat="1" x14ac:dyDescent="0.2">
      <c r="A282" s="112" t="str">
        <f>IF(D282="","",CONCATENATE('Sample information'!B$16," #1"," ",Table1[[#This Row],[DATE SAMPLE DELIVERY]]))</f>
        <v xml:space="preserve">TC2486 #1 </v>
      </c>
      <c r="B282" s="112" t="str">
        <f>IF(Table1[[#This Row],[LIBRARY ID]]="","",CONCATENATE('Sample information'!B$16,"-",Table1[[#This Row],[LIBRARY ID]]))</f>
        <v>TC2486-TC2486-1272</v>
      </c>
      <c r="C282" s="228" t="s">
        <v>141</v>
      </c>
      <c r="D282" s="228" t="s">
        <v>2018</v>
      </c>
      <c r="E282" s="99" t="s">
        <v>27</v>
      </c>
      <c r="F282" s="113" t="s">
        <v>1711</v>
      </c>
      <c r="G282" s="113">
        <v>14.80654</v>
      </c>
      <c r="H282" s="113">
        <v>50</v>
      </c>
      <c r="I282" s="98"/>
      <c r="J282" s="228"/>
      <c r="K282" s="230" t="s">
        <v>2716</v>
      </c>
      <c r="L282" s="112" t="str">
        <f>IF((I282=Index!C$2),VLOOKUP(J282,Index!B$3:S$228,2),IF((I282=Index!D$2),VLOOKUP(J282,Index!B$3:S$228,3),IF((I282=Index!E$2),VLOOKUP(J282,Index!B$3:S$228,4),IF((I282=Index!F$2),VLOOKUP(J282,Index!B$3:S$228,5),IF((I282=Index!G$2),VLOOKUP(J282,Index!B$3:S$228,6),IF((I282=Index!H$2),VLOOKUP(J282,Index!B$3:S$228,7),IF((I282=Index!I$2),VLOOKUP(J282,Index!B$3:S$228,8),IF((I282=Index!J$2),VLOOKUP(J282,Index!B$3:S$228,9),IF((I282=Index!K$2),VLOOKUP(J282,Index!B$3:S$228,10),IF((I282=Index!L$2),VLOOKUP(J282,Index!B$3:S$228,11),IF((I282=Index!M$2),VLOOKUP(J282,Index!B$3:S$228,12),IF((I282=Index!N$2),VLOOKUP(J282,Index!B$3:S$228,13),IF((I282=Index!O$2),VLOOKUP(J282,Index!B$3:S$228,14),IF((I282=Index!P$2),VLOOKUP(J282,Index!B$3:S$228,15),IF((I282=Index!Q$2),VLOOKUP(J282,Index!B$3:S$228,16),IF((I282=Index!R$2),VLOOKUP(J282,Index!B$3:S$228,17),IF((I282=Index!S$2),VLOOKUP(J282,Index!B$3:S$228,18),IF((I282=""),CONCATENATE("Custom (",K282,")"),IF((I282="No index"),CONCATENATE("Custom (",Index!T274,")"),"")))))))))))))))))))</f>
        <v>Custom (AAGAGGCA-TTCTAGCT)</v>
      </c>
      <c r="M282" s="32" t="s">
        <v>5</v>
      </c>
      <c r="N282" s="10" t="s">
        <v>106</v>
      </c>
      <c r="O282" s="136">
        <f>IF(Table1[[#This Row],[VOLUME]]="","",Table1[[#This Row],[VOLUME]])</f>
        <v>50</v>
      </c>
      <c r="P282" s="110" t="str">
        <f>IF(Table1[[#This Row],[SNP&amp;SEQ SAMPLE ID]]="","",CONCATENATE('Sample information'!$B$16,"_PL1_org_",Table1[[#This Row],[DATE SAMPLE DELIVERY]]))</f>
        <v>TC2486_PL1_org_</v>
      </c>
      <c r="Q282" s="32" t="str">
        <f>IF(Table1[[#This Row],[SNP&amp;SEQ SAMPLE ID]]="","",IF('Sample information'!$B$21="","",'Sample information'!$B$21))</f>
        <v>danio rerio (zebrafish)</v>
      </c>
      <c r="R282" s="10"/>
      <c r="S282" s="32"/>
      <c r="T282" s="55"/>
      <c r="U282" s="25"/>
      <c r="W282" s="30"/>
      <c r="Y282" s="91"/>
      <c r="Z282" s="32"/>
      <c r="AA282" s="28"/>
      <c r="AB282" s="55"/>
      <c r="AC282" s="28" t="str">
        <f>IF(Table1[[#This Row],[DATE SAMPLE DELIVERY]]="","",(CONCATENATE(20,LEFT(Table1[[#This Row],[DATE SAMPLE DELIVERY]],2),"-",(MID(Table1[[#This Row],[DATE SAMPLE DELIVERY]],3,2)),"-",(RIGHT(Table1[[#This Row],[DATE SAMPLE DELIVERY]],2)))))</f>
        <v/>
      </c>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row>
    <row r="283" spans="1:54" s="4" customFormat="1" x14ac:dyDescent="0.2">
      <c r="A283" s="112" t="str">
        <f>IF(D283="","",CONCATENATE('Sample information'!B$16," #1"," ",Table1[[#This Row],[DATE SAMPLE DELIVERY]]))</f>
        <v xml:space="preserve">TC2486 #1 </v>
      </c>
      <c r="B283" s="112" t="str">
        <f>IF(Table1[[#This Row],[LIBRARY ID]]="","",CONCATENATE('Sample information'!B$16,"-",Table1[[#This Row],[LIBRARY ID]]))</f>
        <v>TC2486-TC2486-1273</v>
      </c>
      <c r="C283" s="228" t="s">
        <v>141</v>
      </c>
      <c r="D283" s="228" t="s">
        <v>2019</v>
      </c>
      <c r="E283" s="99" t="s">
        <v>27</v>
      </c>
      <c r="F283" s="113" t="s">
        <v>1711</v>
      </c>
      <c r="G283" s="113">
        <v>14.80654</v>
      </c>
      <c r="H283" s="113">
        <v>50</v>
      </c>
      <c r="I283" s="98"/>
      <c r="J283" s="228"/>
      <c r="K283" s="230" t="s">
        <v>2717</v>
      </c>
      <c r="L283" s="112" t="str">
        <f>IF((I283=Index!C$2),VLOOKUP(J283,Index!B$3:S$228,2),IF((I283=Index!D$2),VLOOKUP(J283,Index!B$3:S$228,3),IF((I283=Index!E$2),VLOOKUP(J283,Index!B$3:S$228,4),IF((I283=Index!F$2),VLOOKUP(J283,Index!B$3:S$228,5),IF((I283=Index!G$2),VLOOKUP(J283,Index!B$3:S$228,6),IF((I283=Index!H$2),VLOOKUP(J283,Index!B$3:S$228,7),IF((I283=Index!I$2),VLOOKUP(J283,Index!B$3:S$228,8),IF((I283=Index!J$2),VLOOKUP(J283,Index!B$3:S$228,9),IF((I283=Index!K$2),VLOOKUP(J283,Index!B$3:S$228,10),IF((I283=Index!L$2),VLOOKUP(J283,Index!B$3:S$228,11),IF((I283=Index!M$2),VLOOKUP(J283,Index!B$3:S$228,12),IF((I283=Index!N$2),VLOOKUP(J283,Index!B$3:S$228,13),IF((I283=Index!O$2),VLOOKUP(J283,Index!B$3:S$228,14),IF((I283=Index!P$2),VLOOKUP(J283,Index!B$3:S$228,15),IF((I283=Index!Q$2),VLOOKUP(J283,Index!B$3:S$228,16),IF((I283=Index!R$2),VLOOKUP(J283,Index!B$3:S$228,17),IF((I283=Index!S$2),VLOOKUP(J283,Index!B$3:S$228,18),IF((I283=""),CONCATENATE("Custom (",K283,")"),IF((I283="No index"),CONCATENATE("Custom (",Index!T275,")"),"")))))))))))))))))))</f>
        <v>Custom (AAGAGGCA-CCTAGAGT)</v>
      </c>
      <c r="M283" s="32" t="s">
        <v>5</v>
      </c>
      <c r="N283" s="10" t="s">
        <v>107</v>
      </c>
      <c r="O283" s="136">
        <f>IF(Table1[[#This Row],[VOLUME]]="","",Table1[[#This Row],[VOLUME]])</f>
        <v>50</v>
      </c>
      <c r="P283" s="110" t="str">
        <f>IF(Table1[[#This Row],[SNP&amp;SEQ SAMPLE ID]]="","",CONCATENATE('Sample information'!$B$16,"_PL1_org_",Table1[[#This Row],[DATE SAMPLE DELIVERY]]))</f>
        <v>TC2486_PL1_org_</v>
      </c>
      <c r="Q283" s="32" t="str">
        <f>IF(Table1[[#This Row],[SNP&amp;SEQ SAMPLE ID]]="","",IF('Sample information'!$B$21="","",'Sample information'!$B$21))</f>
        <v>danio rerio (zebrafish)</v>
      </c>
      <c r="R283" s="10"/>
      <c r="S283" s="32"/>
      <c r="T283" s="55"/>
      <c r="U283" s="25"/>
      <c r="W283" s="30"/>
      <c r="Y283" s="91"/>
      <c r="Z283" s="32"/>
      <c r="AA283" s="28"/>
      <c r="AB283" s="55"/>
      <c r="AC283" s="28" t="str">
        <f>IF(Table1[[#This Row],[DATE SAMPLE DELIVERY]]="","",(CONCATENATE(20,LEFT(Table1[[#This Row],[DATE SAMPLE DELIVERY]],2),"-",(MID(Table1[[#This Row],[DATE SAMPLE DELIVERY]],3,2)),"-",(RIGHT(Table1[[#This Row],[DATE SAMPLE DELIVERY]],2)))))</f>
        <v/>
      </c>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row>
    <row r="284" spans="1:54" s="4" customFormat="1" x14ac:dyDescent="0.2">
      <c r="A284" s="112" t="str">
        <f>IF(D284="","",CONCATENATE('Sample information'!B$16," #1"," ",Table1[[#This Row],[DATE SAMPLE DELIVERY]]))</f>
        <v xml:space="preserve">TC2486 #1 </v>
      </c>
      <c r="B284" s="112" t="str">
        <f>IF(Table1[[#This Row],[LIBRARY ID]]="","",CONCATENATE('Sample information'!B$16,"-",Table1[[#This Row],[LIBRARY ID]]))</f>
        <v>TC2486-TC2486-1274</v>
      </c>
      <c r="C284" s="228" t="s">
        <v>141</v>
      </c>
      <c r="D284" s="228" t="s">
        <v>2020</v>
      </c>
      <c r="E284" s="99" t="s">
        <v>27</v>
      </c>
      <c r="F284" s="113" t="s">
        <v>1711</v>
      </c>
      <c r="G284" s="113">
        <v>14.80654</v>
      </c>
      <c r="H284" s="113">
        <v>50</v>
      </c>
      <c r="I284" s="98"/>
      <c r="J284" s="228"/>
      <c r="K284" s="230" t="s">
        <v>2718</v>
      </c>
      <c r="L284" s="112" t="str">
        <f>IF((I284=Index!C$2),VLOOKUP(J284,Index!B$3:S$228,2),IF((I284=Index!D$2),VLOOKUP(J284,Index!B$3:S$228,3),IF((I284=Index!E$2),VLOOKUP(J284,Index!B$3:S$228,4),IF((I284=Index!F$2),VLOOKUP(J284,Index!B$3:S$228,5),IF((I284=Index!G$2),VLOOKUP(J284,Index!B$3:S$228,6),IF((I284=Index!H$2),VLOOKUP(J284,Index!B$3:S$228,7),IF((I284=Index!I$2),VLOOKUP(J284,Index!B$3:S$228,8),IF((I284=Index!J$2),VLOOKUP(J284,Index!B$3:S$228,9),IF((I284=Index!K$2),VLOOKUP(J284,Index!B$3:S$228,10),IF((I284=Index!L$2),VLOOKUP(J284,Index!B$3:S$228,11),IF((I284=Index!M$2),VLOOKUP(J284,Index!B$3:S$228,12),IF((I284=Index!N$2),VLOOKUP(J284,Index!B$3:S$228,13),IF((I284=Index!O$2),VLOOKUP(J284,Index!B$3:S$228,14),IF((I284=Index!P$2),VLOOKUP(J284,Index!B$3:S$228,15),IF((I284=Index!Q$2),VLOOKUP(J284,Index!B$3:S$228,16),IF((I284=Index!R$2),VLOOKUP(J284,Index!B$3:S$228,17),IF((I284=Index!S$2),VLOOKUP(J284,Index!B$3:S$228,18),IF((I284=""),CONCATENATE("Custom (",K284,")"),IF((I284="No index"),CONCATENATE("Custom (",Index!T276,")"),"")))))))))))))))))))</f>
        <v>Custom (AAGAGGCA-CTATTAAG)</v>
      </c>
      <c r="M284" s="32" t="s">
        <v>5</v>
      </c>
      <c r="N284" s="10" t="s">
        <v>108</v>
      </c>
      <c r="O284" s="136">
        <f>IF(Table1[[#This Row],[VOLUME]]="","",Table1[[#This Row],[VOLUME]])</f>
        <v>50</v>
      </c>
      <c r="P284" s="110" t="str">
        <f>IF(Table1[[#This Row],[SNP&amp;SEQ SAMPLE ID]]="","",CONCATENATE('Sample information'!$B$16,"_PL1_org_",Table1[[#This Row],[DATE SAMPLE DELIVERY]]))</f>
        <v>TC2486_PL1_org_</v>
      </c>
      <c r="Q284" s="32" t="str">
        <f>IF(Table1[[#This Row],[SNP&amp;SEQ SAMPLE ID]]="","",IF('Sample information'!$B$21="","",'Sample information'!$B$21))</f>
        <v>danio rerio (zebrafish)</v>
      </c>
      <c r="R284" s="10"/>
      <c r="S284" s="32"/>
      <c r="T284" s="55"/>
      <c r="U284" s="25"/>
      <c r="W284" s="30"/>
      <c r="Y284" s="91"/>
      <c r="Z284" s="32"/>
      <c r="AA284" s="28"/>
      <c r="AB284" s="55"/>
      <c r="AC284" s="28" t="str">
        <f>IF(Table1[[#This Row],[DATE SAMPLE DELIVERY]]="","",(CONCATENATE(20,LEFT(Table1[[#This Row],[DATE SAMPLE DELIVERY]],2),"-",(MID(Table1[[#This Row],[DATE SAMPLE DELIVERY]],3,2)),"-",(RIGHT(Table1[[#This Row],[DATE SAMPLE DELIVERY]],2)))))</f>
        <v/>
      </c>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row>
    <row r="285" spans="1:54" s="4" customFormat="1" x14ac:dyDescent="0.2">
      <c r="A285" s="112" t="str">
        <f>IF(D285="","",CONCATENATE('Sample information'!B$16," #1"," ",Table1[[#This Row],[DATE SAMPLE DELIVERY]]))</f>
        <v xml:space="preserve">TC2486 #1 </v>
      </c>
      <c r="B285" s="112" t="str">
        <f>IF(Table1[[#This Row],[LIBRARY ID]]="","",CONCATENATE('Sample information'!B$16,"-",Table1[[#This Row],[LIBRARY ID]]))</f>
        <v>TC2486-TC2486-1275</v>
      </c>
      <c r="C285" s="228" t="s">
        <v>141</v>
      </c>
      <c r="D285" s="228" t="s">
        <v>2021</v>
      </c>
      <c r="E285" s="99" t="s">
        <v>27</v>
      </c>
      <c r="F285" s="113" t="s">
        <v>1711</v>
      </c>
      <c r="G285" s="113">
        <v>14.80654</v>
      </c>
      <c r="H285" s="113">
        <v>50</v>
      </c>
      <c r="I285" s="98"/>
      <c r="J285" s="228"/>
      <c r="K285" s="230" t="s">
        <v>2719</v>
      </c>
      <c r="L285" s="112" t="str">
        <f>IF((I285=Index!C$2),VLOOKUP(J285,Index!B$3:S$228,2),IF((I285=Index!D$2),VLOOKUP(J285,Index!B$3:S$228,3),IF((I285=Index!E$2),VLOOKUP(J285,Index!B$3:S$228,4),IF((I285=Index!F$2),VLOOKUP(J285,Index!B$3:S$228,5),IF((I285=Index!G$2),VLOOKUP(J285,Index!B$3:S$228,6),IF((I285=Index!H$2),VLOOKUP(J285,Index!B$3:S$228,7),IF((I285=Index!I$2),VLOOKUP(J285,Index!B$3:S$228,8),IF((I285=Index!J$2),VLOOKUP(J285,Index!B$3:S$228,9),IF((I285=Index!K$2),VLOOKUP(J285,Index!B$3:S$228,10),IF((I285=Index!L$2),VLOOKUP(J285,Index!B$3:S$228,11),IF((I285=Index!M$2),VLOOKUP(J285,Index!B$3:S$228,12),IF((I285=Index!N$2),VLOOKUP(J285,Index!B$3:S$228,13),IF((I285=Index!O$2),VLOOKUP(J285,Index!B$3:S$228,14),IF((I285=Index!P$2),VLOOKUP(J285,Index!B$3:S$228,15),IF((I285=Index!Q$2),VLOOKUP(J285,Index!B$3:S$228,16),IF((I285=Index!R$2),VLOOKUP(J285,Index!B$3:S$228,17),IF((I285=Index!S$2),VLOOKUP(J285,Index!B$3:S$228,18),IF((I285=""),CONCATENATE("Custom (",K285,")"),IF((I285="No index"),CONCATENATE("Custom (",Index!T277,")"),"")))))))))))))))))))</f>
        <v>Custom (AAGAGGCA-AAGGCTAT)</v>
      </c>
      <c r="M285" s="32" t="s">
        <v>5</v>
      </c>
      <c r="N285" s="10" t="s">
        <v>109</v>
      </c>
      <c r="O285" s="136">
        <f>IF(Table1[[#This Row],[VOLUME]]="","",Table1[[#This Row],[VOLUME]])</f>
        <v>50</v>
      </c>
      <c r="P285" s="110" t="str">
        <f>IF(Table1[[#This Row],[SNP&amp;SEQ SAMPLE ID]]="","",CONCATENATE('Sample information'!$B$16,"_PL1_org_",Table1[[#This Row],[DATE SAMPLE DELIVERY]]))</f>
        <v>TC2486_PL1_org_</v>
      </c>
      <c r="Q285" s="32" t="str">
        <f>IF(Table1[[#This Row],[SNP&amp;SEQ SAMPLE ID]]="","",IF('Sample information'!$B$21="","",'Sample information'!$B$21))</f>
        <v>danio rerio (zebrafish)</v>
      </c>
      <c r="R285" s="10"/>
      <c r="S285" s="32"/>
      <c r="T285" s="55"/>
      <c r="U285" s="25"/>
      <c r="W285" s="30"/>
      <c r="Y285" s="91"/>
      <c r="Z285" s="32"/>
      <c r="AA285" s="28"/>
      <c r="AB285" s="55"/>
      <c r="AC285" s="28" t="str">
        <f>IF(Table1[[#This Row],[DATE SAMPLE DELIVERY]]="","",(CONCATENATE(20,LEFT(Table1[[#This Row],[DATE SAMPLE DELIVERY]],2),"-",(MID(Table1[[#This Row],[DATE SAMPLE DELIVERY]],3,2)),"-",(RIGHT(Table1[[#This Row],[DATE SAMPLE DELIVERY]],2)))))</f>
        <v/>
      </c>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row>
    <row r="286" spans="1:54" s="4" customFormat="1" x14ac:dyDescent="0.2">
      <c r="A286" s="112" t="str">
        <f>IF(D286="","",CONCATENATE('Sample information'!B$16," #1"," ",Table1[[#This Row],[DATE SAMPLE DELIVERY]]))</f>
        <v xml:space="preserve">TC2486 #1 </v>
      </c>
      <c r="B286" s="112" t="str">
        <f>IF(Table1[[#This Row],[LIBRARY ID]]="","",CONCATENATE('Sample information'!B$16,"-",Table1[[#This Row],[LIBRARY ID]]))</f>
        <v>TC2486-TC2486-1276</v>
      </c>
      <c r="C286" s="228" t="s">
        <v>141</v>
      </c>
      <c r="D286" s="228" t="s">
        <v>2022</v>
      </c>
      <c r="E286" s="99" t="s">
        <v>27</v>
      </c>
      <c r="F286" s="113" t="s">
        <v>1711</v>
      </c>
      <c r="G286" s="113">
        <v>14.80654</v>
      </c>
      <c r="H286" s="113">
        <v>50</v>
      </c>
      <c r="I286" s="98"/>
      <c r="J286" s="228"/>
      <c r="K286" s="230" t="s">
        <v>2720</v>
      </c>
      <c r="L286" s="112" t="str">
        <f>IF((I286=Index!C$2),VLOOKUP(J286,Index!B$3:S$228,2),IF((I286=Index!D$2),VLOOKUP(J286,Index!B$3:S$228,3),IF((I286=Index!E$2),VLOOKUP(J286,Index!B$3:S$228,4),IF((I286=Index!F$2),VLOOKUP(J286,Index!B$3:S$228,5),IF((I286=Index!G$2),VLOOKUP(J286,Index!B$3:S$228,6),IF((I286=Index!H$2),VLOOKUP(J286,Index!B$3:S$228,7),IF((I286=Index!I$2),VLOOKUP(J286,Index!B$3:S$228,8),IF((I286=Index!J$2),VLOOKUP(J286,Index!B$3:S$228,9),IF((I286=Index!K$2),VLOOKUP(J286,Index!B$3:S$228,10),IF((I286=Index!L$2),VLOOKUP(J286,Index!B$3:S$228,11),IF((I286=Index!M$2),VLOOKUP(J286,Index!B$3:S$228,12),IF((I286=Index!N$2),VLOOKUP(J286,Index!B$3:S$228,13),IF((I286=Index!O$2),VLOOKUP(J286,Index!B$3:S$228,14),IF((I286=Index!P$2),VLOOKUP(J286,Index!B$3:S$228,15),IF((I286=Index!Q$2),VLOOKUP(J286,Index!B$3:S$228,16),IF((I286=Index!R$2),VLOOKUP(J286,Index!B$3:S$228,17),IF((I286=Index!S$2),VLOOKUP(J286,Index!B$3:S$228,18),IF((I286=""),CONCATENATE("Custom (",K286,")"),IF((I286="No index"),CONCATENATE("Custom (",Index!T278,")"),"")))))))))))))))))))</f>
        <v>Custom (AAGAGGCA-GAGCCTTA)</v>
      </c>
      <c r="M286" s="32" t="s">
        <v>5</v>
      </c>
      <c r="N286" s="10" t="s">
        <v>110</v>
      </c>
      <c r="O286" s="136">
        <f>IF(Table1[[#This Row],[VOLUME]]="","",Table1[[#This Row],[VOLUME]])</f>
        <v>50</v>
      </c>
      <c r="P286" s="110" t="str">
        <f>IF(Table1[[#This Row],[SNP&amp;SEQ SAMPLE ID]]="","",CONCATENATE('Sample information'!$B$16,"_PL1_org_",Table1[[#This Row],[DATE SAMPLE DELIVERY]]))</f>
        <v>TC2486_PL1_org_</v>
      </c>
      <c r="Q286" s="32" t="str">
        <f>IF(Table1[[#This Row],[SNP&amp;SEQ SAMPLE ID]]="","",IF('Sample information'!$B$21="","",'Sample information'!$B$21))</f>
        <v>danio rerio (zebrafish)</v>
      </c>
      <c r="R286" s="10"/>
      <c r="S286" s="32"/>
      <c r="T286" s="55"/>
      <c r="U286" s="25"/>
      <c r="W286" s="30"/>
      <c r="Y286" s="91"/>
      <c r="Z286" s="32"/>
      <c r="AA286" s="28"/>
      <c r="AB286" s="55"/>
      <c r="AC286" s="28" t="str">
        <f>IF(Table1[[#This Row],[DATE SAMPLE DELIVERY]]="","",(CONCATENATE(20,LEFT(Table1[[#This Row],[DATE SAMPLE DELIVERY]],2),"-",(MID(Table1[[#This Row],[DATE SAMPLE DELIVERY]],3,2)),"-",(RIGHT(Table1[[#This Row],[DATE SAMPLE DELIVERY]],2)))))</f>
        <v/>
      </c>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row>
    <row r="287" spans="1:54" s="4" customFormat="1" x14ac:dyDescent="0.2">
      <c r="A287" s="112" t="str">
        <f>IF(D287="","",CONCATENATE('Sample information'!B$16," #1"," ",Table1[[#This Row],[DATE SAMPLE DELIVERY]]))</f>
        <v xml:space="preserve">TC2486 #1 </v>
      </c>
      <c r="B287" s="112" t="str">
        <f>IF(Table1[[#This Row],[LIBRARY ID]]="","",CONCATENATE('Sample information'!B$16,"-",Table1[[#This Row],[LIBRARY ID]]))</f>
        <v>TC2486-TC2486-1277</v>
      </c>
      <c r="C287" s="228" t="s">
        <v>141</v>
      </c>
      <c r="D287" s="228" t="s">
        <v>2023</v>
      </c>
      <c r="E287" s="99" t="s">
        <v>27</v>
      </c>
      <c r="F287" s="113" t="s">
        <v>1711</v>
      </c>
      <c r="G287" s="113">
        <v>14.80654</v>
      </c>
      <c r="H287" s="113">
        <v>50</v>
      </c>
      <c r="I287" s="98"/>
      <c r="J287" s="228"/>
      <c r="K287" s="230" t="s">
        <v>2721</v>
      </c>
      <c r="L287" s="112" t="str">
        <f>IF((I287=Index!C$2),VLOOKUP(J287,Index!B$3:S$228,2),IF((I287=Index!D$2),VLOOKUP(J287,Index!B$3:S$228,3),IF((I287=Index!E$2),VLOOKUP(J287,Index!B$3:S$228,4),IF((I287=Index!F$2),VLOOKUP(J287,Index!B$3:S$228,5),IF((I287=Index!G$2),VLOOKUP(J287,Index!B$3:S$228,6),IF((I287=Index!H$2),VLOOKUP(J287,Index!B$3:S$228,7),IF((I287=Index!I$2),VLOOKUP(J287,Index!B$3:S$228,8),IF((I287=Index!J$2),VLOOKUP(J287,Index!B$3:S$228,9),IF((I287=Index!K$2),VLOOKUP(J287,Index!B$3:S$228,10),IF((I287=Index!L$2),VLOOKUP(J287,Index!B$3:S$228,11),IF((I287=Index!M$2),VLOOKUP(J287,Index!B$3:S$228,12),IF((I287=Index!N$2),VLOOKUP(J287,Index!B$3:S$228,13),IF((I287=Index!O$2),VLOOKUP(J287,Index!B$3:S$228,14),IF((I287=Index!P$2),VLOOKUP(J287,Index!B$3:S$228,15),IF((I287=Index!Q$2),VLOOKUP(J287,Index!B$3:S$228,16),IF((I287=Index!R$2),VLOOKUP(J287,Index!B$3:S$228,17),IF((I287=Index!S$2),VLOOKUP(J287,Index!B$3:S$228,18),IF((I287=""),CONCATENATE("Custom (",K287,")"),IF((I287="No index"),CONCATENATE("Custom (",Index!T279,")"),"")))))))))))))))))))</f>
        <v>Custom (AAGAGGCA-TTATGCGA)</v>
      </c>
      <c r="M287" s="32" t="s">
        <v>5</v>
      </c>
      <c r="N287" s="10" t="s">
        <v>111</v>
      </c>
      <c r="O287" s="136">
        <f>IF(Table1[[#This Row],[VOLUME]]="","",Table1[[#This Row],[VOLUME]])</f>
        <v>50</v>
      </c>
      <c r="P287" s="110" t="str">
        <f>IF(Table1[[#This Row],[SNP&amp;SEQ SAMPLE ID]]="","",CONCATENATE('Sample information'!$B$16,"_PL1_org_",Table1[[#This Row],[DATE SAMPLE DELIVERY]]))</f>
        <v>TC2486_PL1_org_</v>
      </c>
      <c r="Q287" s="32" t="str">
        <f>IF(Table1[[#This Row],[SNP&amp;SEQ SAMPLE ID]]="","",IF('Sample information'!$B$21="","",'Sample information'!$B$21))</f>
        <v>danio rerio (zebrafish)</v>
      </c>
      <c r="R287" s="10"/>
      <c r="S287" s="32"/>
      <c r="T287" s="55"/>
      <c r="U287" s="25"/>
      <c r="W287" s="30"/>
      <c r="Y287" s="91"/>
      <c r="Z287" s="32"/>
      <c r="AA287" s="28"/>
      <c r="AB287" s="55"/>
      <c r="AC287" s="28" t="str">
        <f>IF(Table1[[#This Row],[DATE SAMPLE DELIVERY]]="","",(CONCATENATE(20,LEFT(Table1[[#This Row],[DATE SAMPLE DELIVERY]],2),"-",(MID(Table1[[#This Row],[DATE SAMPLE DELIVERY]],3,2)),"-",(RIGHT(Table1[[#This Row],[DATE SAMPLE DELIVERY]],2)))))</f>
        <v/>
      </c>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row>
    <row r="288" spans="1:54" s="4" customFormat="1" x14ac:dyDescent="0.2">
      <c r="A288" s="112" t="str">
        <f>IF(D288="","",CONCATENATE('Sample information'!B$16," #1"," ",Table1[[#This Row],[DATE SAMPLE DELIVERY]]))</f>
        <v xml:space="preserve">TC2486 #1 </v>
      </c>
      <c r="B288" s="112" t="str">
        <f>IF(Table1[[#This Row],[LIBRARY ID]]="","",CONCATENATE('Sample information'!B$16,"-",Table1[[#This Row],[LIBRARY ID]]))</f>
        <v>TC2486-TC2486-1278</v>
      </c>
      <c r="C288" s="228" t="s">
        <v>141</v>
      </c>
      <c r="D288" s="228" t="s">
        <v>2024</v>
      </c>
      <c r="E288" s="99" t="s">
        <v>27</v>
      </c>
      <c r="F288" s="113" t="s">
        <v>1711</v>
      </c>
      <c r="G288" s="113">
        <v>14.80654</v>
      </c>
      <c r="H288" s="113">
        <v>50</v>
      </c>
      <c r="I288" s="98"/>
      <c r="J288" s="228"/>
      <c r="K288" s="230" t="s">
        <v>2722</v>
      </c>
      <c r="L288" s="112" t="str">
        <f>IF((I288=Index!C$2),VLOOKUP(J288,Index!B$3:S$228,2),IF((I288=Index!D$2),VLOOKUP(J288,Index!B$3:S$228,3),IF((I288=Index!E$2),VLOOKUP(J288,Index!B$3:S$228,4),IF((I288=Index!F$2),VLOOKUP(J288,Index!B$3:S$228,5),IF((I288=Index!G$2),VLOOKUP(J288,Index!B$3:S$228,6),IF((I288=Index!H$2),VLOOKUP(J288,Index!B$3:S$228,7),IF((I288=Index!I$2),VLOOKUP(J288,Index!B$3:S$228,8),IF((I288=Index!J$2),VLOOKUP(J288,Index!B$3:S$228,9),IF((I288=Index!K$2),VLOOKUP(J288,Index!B$3:S$228,10),IF((I288=Index!L$2),VLOOKUP(J288,Index!B$3:S$228,11),IF((I288=Index!M$2),VLOOKUP(J288,Index!B$3:S$228,12),IF((I288=Index!N$2),VLOOKUP(J288,Index!B$3:S$228,13),IF((I288=Index!O$2),VLOOKUP(J288,Index!B$3:S$228,14),IF((I288=Index!P$2),VLOOKUP(J288,Index!B$3:S$228,15),IF((I288=Index!Q$2),VLOOKUP(J288,Index!B$3:S$228,16),IF((I288=Index!R$2),VLOOKUP(J288,Index!B$3:S$228,17),IF((I288=Index!S$2),VLOOKUP(J288,Index!B$3:S$228,18),IF((I288=""),CONCATENATE("Custom (",K288,")"),IF((I288="No index"),CONCATENATE("Custom (",Index!T280,")"),"")))))))))))))))))))</f>
        <v>Custom (GTAGAGGA-CGTCTAAT)</v>
      </c>
      <c r="M288" s="32" t="s">
        <v>5</v>
      </c>
      <c r="N288" s="10" t="s">
        <v>112</v>
      </c>
      <c r="O288" s="136">
        <f>IF(Table1[[#This Row],[VOLUME]]="","",Table1[[#This Row],[VOLUME]])</f>
        <v>50</v>
      </c>
      <c r="P288" s="110" t="str">
        <f>IF(Table1[[#This Row],[SNP&amp;SEQ SAMPLE ID]]="","",CONCATENATE('Sample information'!$B$16,"_PL1_org_",Table1[[#This Row],[DATE SAMPLE DELIVERY]]))</f>
        <v>TC2486_PL1_org_</v>
      </c>
      <c r="Q288" s="32" t="str">
        <f>IF(Table1[[#This Row],[SNP&amp;SEQ SAMPLE ID]]="","",IF('Sample information'!$B$21="","",'Sample information'!$B$21))</f>
        <v>danio rerio (zebrafish)</v>
      </c>
      <c r="R288" s="10"/>
      <c r="S288" s="32"/>
      <c r="T288" s="55"/>
      <c r="U288" s="25"/>
      <c r="W288" s="30"/>
      <c r="Y288" s="91"/>
      <c r="Z288" s="32"/>
      <c r="AA288" s="28"/>
      <c r="AB288" s="55"/>
      <c r="AC288" s="28" t="str">
        <f>IF(Table1[[#This Row],[DATE SAMPLE DELIVERY]]="","",(CONCATENATE(20,LEFT(Table1[[#This Row],[DATE SAMPLE DELIVERY]],2),"-",(MID(Table1[[#This Row],[DATE SAMPLE DELIVERY]],3,2)),"-",(RIGHT(Table1[[#This Row],[DATE SAMPLE DELIVERY]],2)))))</f>
        <v/>
      </c>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row>
    <row r="289" spans="1:54" s="4" customFormat="1" x14ac:dyDescent="0.2">
      <c r="A289" s="112" t="str">
        <f>IF(D289="","",CONCATENATE('Sample information'!B$16," #1"," ",Table1[[#This Row],[DATE SAMPLE DELIVERY]]))</f>
        <v xml:space="preserve">TC2486 #1 </v>
      </c>
      <c r="B289" s="112" t="str">
        <f>IF(Table1[[#This Row],[LIBRARY ID]]="","",CONCATENATE('Sample information'!B$16,"-",Table1[[#This Row],[LIBRARY ID]]))</f>
        <v>TC2486-TC2486-1279</v>
      </c>
      <c r="C289" s="228" t="s">
        <v>141</v>
      </c>
      <c r="D289" s="228" t="s">
        <v>2025</v>
      </c>
      <c r="E289" s="99" t="s">
        <v>27</v>
      </c>
      <c r="F289" s="113" t="s">
        <v>1711</v>
      </c>
      <c r="G289" s="113">
        <v>14.80654</v>
      </c>
      <c r="H289" s="113">
        <v>50</v>
      </c>
      <c r="I289" s="98"/>
      <c r="J289" s="228"/>
      <c r="K289" s="230" t="s">
        <v>2723</v>
      </c>
      <c r="L289" s="112" t="str">
        <f>IF((I289=Index!C$2),VLOOKUP(J289,Index!B$3:S$228,2),IF((I289=Index!D$2),VLOOKUP(J289,Index!B$3:S$228,3),IF((I289=Index!E$2),VLOOKUP(J289,Index!B$3:S$228,4),IF((I289=Index!F$2),VLOOKUP(J289,Index!B$3:S$228,5),IF((I289=Index!G$2),VLOOKUP(J289,Index!B$3:S$228,6),IF((I289=Index!H$2),VLOOKUP(J289,Index!B$3:S$228,7),IF((I289=Index!I$2),VLOOKUP(J289,Index!B$3:S$228,8),IF((I289=Index!J$2),VLOOKUP(J289,Index!B$3:S$228,9),IF((I289=Index!K$2),VLOOKUP(J289,Index!B$3:S$228,10),IF((I289=Index!L$2),VLOOKUP(J289,Index!B$3:S$228,11),IF((I289=Index!M$2),VLOOKUP(J289,Index!B$3:S$228,12),IF((I289=Index!N$2),VLOOKUP(J289,Index!B$3:S$228,13),IF((I289=Index!O$2),VLOOKUP(J289,Index!B$3:S$228,14),IF((I289=Index!P$2),VLOOKUP(J289,Index!B$3:S$228,15),IF((I289=Index!Q$2),VLOOKUP(J289,Index!B$3:S$228,16),IF((I289=Index!R$2),VLOOKUP(J289,Index!B$3:S$228,17),IF((I289=Index!S$2),VLOOKUP(J289,Index!B$3:S$228,18),IF((I289=""),CONCATENATE("Custom (",K289,")"),IF((I289="No index"),CONCATENATE("Custom (",Index!T281,")"),"")))))))))))))))))))</f>
        <v>Custom (GTAGAGGA-TCTCTCCG)</v>
      </c>
      <c r="M289" s="32" t="s">
        <v>5</v>
      </c>
      <c r="N289" s="10" t="s">
        <v>113</v>
      </c>
      <c r="O289" s="136">
        <f>IF(Table1[[#This Row],[VOLUME]]="","",Table1[[#This Row],[VOLUME]])</f>
        <v>50</v>
      </c>
      <c r="P289" s="110" t="str">
        <f>IF(Table1[[#This Row],[SNP&amp;SEQ SAMPLE ID]]="","",CONCATENATE('Sample information'!$B$16,"_PL1_org_",Table1[[#This Row],[DATE SAMPLE DELIVERY]]))</f>
        <v>TC2486_PL1_org_</v>
      </c>
      <c r="Q289" s="32" t="str">
        <f>IF(Table1[[#This Row],[SNP&amp;SEQ SAMPLE ID]]="","",IF('Sample information'!$B$21="","",'Sample information'!$B$21))</f>
        <v>danio rerio (zebrafish)</v>
      </c>
      <c r="R289" s="10"/>
      <c r="S289" s="32"/>
      <c r="T289" s="55"/>
      <c r="U289" s="25"/>
      <c r="W289" s="30"/>
      <c r="Y289" s="91"/>
      <c r="Z289" s="32"/>
      <c r="AA289" s="28"/>
      <c r="AB289" s="55"/>
      <c r="AC289" s="28" t="str">
        <f>IF(Table1[[#This Row],[DATE SAMPLE DELIVERY]]="","",(CONCATENATE(20,LEFT(Table1[[#This Row],[DATE SAMPLE DELIVERY]],2),"-",(MID(Table1[[#This Row],[DATE SAMPLE DELIVERY]],3,2)),"-",(RIGHT(Table1[[#This Row],[DATE SAMPLE DELIVERY]],2)))))</f>
        <v/>
      </c>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row>
    <row r="290" spans="1:54" s="4" customFormat="1" x14ac:dyDescent="0.2">
      <c r="A290" s="112" t="str">
        <f>IF(D290="","",CONCATENATE('Sample information'!B$16," #1"," ",Table1[[#This Row],[DATE SAMPLE DELIVERY]]))</f>
        <v xml:space="preserve">TC2486 #1 </v>
      </c>
      <c r="B290" s="112" t="str">
        <f>IF(Table1[[#This Row],[LIBRARY ID]]="","",CONCATENATE('Sample information'!B$16,"-",Table1[[#This Row],[LIBRARY ID]]))</f>
        <v>TC2486-TC2486-1280</v>
      </c>
      <c r="C290" s="228" t="s">
        <v>141</v>
      </c>
      <c r="D290" s="228" t="s">
        <v>2026</v>
      </c>
      <c r="E290" s="99" t="s">
        <v>27</v>
      </c>
      <c r="F290" s="113" t="s">
        <v>1711</v>
      </c>
      <c r="G290" s="113">
        <v>14.80654</v>
      </c>
      <c r="H290" s="113">
        <v>50</v>
      </c>
      <c r="I290" s="98"/>
      <c r="J290" s="228"/>
      <c r="K290" s="230" t="s">
        <v>2724</v>
      </c>
      <c r="L290" s="112" t="str">
        <f>IF((I290=Index!C$2),VLOOKUP(J290,Index!B$3:S$228,2),IF((I290=Index!D$2),VLOOKUP(J290,Index!B$3:S$228,3),IF((I290=Index!E$2),VLOOKUP(J290,Index!B$3:S$228,4),IF((I290=Index!F$2),VLOOKUP(J290,Index!B$3:S$228,5),IF((I290=Index!G$2),VLOOKUP(J290,Index!B$3:S$228,6),IF((I290=Index!H$2),VLOOKUP(J290,Index!B$3:S$228,7),IF((I290=Index!I$2),VLOOKUP(J290,Index!B$3:S$228,8),IF((I290=Index!J$2),VLOOKUP(J290,Index!B$3:S$228,9),IF((I290=Index!K$2),VLOOKUP(J290,Index!B$3:S$228,10),IF((I290=Index!L$2),VLOOKUP(J290,Index!B$3:S$228,11),IF((I290=Index!M$2),VLOOKUP(J290,Index!B$3:S$228,12),IF((I290=Index!N$2),VLOOKUP(J290,Index!B$3:S$228,13),IF((I290=Index!O$2),VLOOKUP(J290,Index!B$3:S$228,14),IF((I290=Index!P$2),VLOOKUP(J290,Index!B$3:S$228,15),IF((I290=Index!Q$2),VLOOKUP(J290,Index!B$3:S$228,16),IF((I290=Index!R$2),VLOOKUP(J290,Index!B$3:S$228,17),IF((I290=Index!S$2),VLOOKUP(J290,Index!B$3:S$228,18),IF((I290=""),CONCATENATE("Custom (",K290,")"),IF((I290="No index"),CONCATENATE("Custom (",Index!T282,")"),"")))))))))))))))))))</f>
        <v>Custom (GTAGAGGA-TCGACTAG)</v>
      </c>
      <c r="M290" s="32" t="s">
        <v>5</v>
      </c>
      <c r="N290" s="10" t="s">
        <v>114</v>
      </c>
      <c r="O290" s="136">
        <f>IF(Table1[[#This Row],[VOLUME]]="","",Table1[[#This Row],[VOLUME]])</f>
        <v>50</v>
      </c>
      <c r="P290" s="110" t="str">
        <f>IF(Table1[[#This Row],[SNP&amp;SEQ SAMPLE ID]]="","",CONCATENATE('Sample information'!$B$16,"_PL1_org_",Table1[[#This Row],[DATE SAMPLE DELIVERY]]))</f>
        <v>TC2486_PL1_org_</v>
      </c>
      <c r="Q290" s="32" t="str">
        <f>IF(Table1[[#This Row],[SNP&amp;SEQ SAMPLE ID]]="","",IF('Sample information'!$B$21="","",'Sample information'!$B$21))</f>
        <v>danio rerio (zebrafish)</v>
      </c>
      <c r="R290" s="10"/>
      <c r="S290" s="32"/>
      <c r="T290" s="55"/>
      <c r="U290" s="25"/>
      <c r="W290" s="30"/>
      <c r="Y290" s="91"/>
      <c r="Z290" s="32"/>
      <c r="AA290" s="28"/>
      <c r="AB290" s="55"/>
      <c r="AC290" s="28" t="str">
        <f>IF(Table1[[#This Row],[DATE SAMPLE DELIVERY]]="","",(CONCATENATE(20,LEFT(Table1[[#This Row],[DATE SAMPLE DELIVERY]],2),"-",(MID(Table1[[#This Row],[DATE SAMPLE DELIVERY]],3,2)),"-",(RIGHT(Table1[[#This Row],[DATE SAMPLE DELIVERY]],2)))))</f>
        <v/>
      </c>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row>
    <row r="291" spans="1:54" s="4" customFormat="1" x14ac:dyDescent="0.2">
      <c r="A291" s="112" t="str">
        <f>IF(D291="","",CONCATENATE('Sample information'!B$16," #1"," ",Table1[[#This Row],[DATE SAMPLE DELIVERY]]))</f>
        <v xml:space="preserve">TC2486 #1 </v>
      </c>
      <c r="B291" s="112" t="str">
        <f>IF(Table1[[#This Row],[LIBRARY ID]]="","",CONCATENATE('Sample information'!B$16,"-",Table1[[#This Row],[LIBRARY ID]]))</f>
        <v>TC2486-TC2486-1281</v>
      </c>
      <c r="C291" s="228" t="s">
        <v>141</v>
      </c>
      <c r="D291" s="228" t="s">
        <v>2027</v>
      </c>
      <c r="E291" s="99" t="s">
        <v>27</v>
      </c>
      <c r="F291" s="113" t="s">
        <v>1711</v>
      </c>
      <c r="G291" s="113">
        <v>14.80654</v>
      </c>
      <c r="H291" s="113">
        <v>50</v>
      </c>
      <c r="I291" s="98"/>
      <c r="J291" s="228"/>
      <c r="K291" s="230" t="s">
        <v>2725</v>
      </c>
      <c r="L291" s="112" t="str">
        <f>IF((I291=Index!C$2),VLOOKUP(J291,Index!B$3:S$228,2),IF((I291=Index!D$2),VLOOKUP(J291,Index!B$3:S$228,3),IF((I291=Index!E$2),VLOOKUP(J291,Index!B$3:S$228,4),IF((I291=Index!F$2),VLOOKUP(J291,Index!B$3:S$228,5),IF((I291=Index!G$2),VLOOKUP(J291,Index!B$3:S$228,6),IF((I291=Index!H$2),VLOOKUP(J291,Index!B$3:S$228,7),IF((I291=Index!I$2),VLOOKUP(J291,Index!B$3:S$228,8),IF((I291=Index!J$2),VLOOKUP(J291,Index!B$3:S$228,9),IF((I291=Index!K$2),VLOOKUP(J291,Index!B$3:S$228,10),IF((I291=Index!L$2),VLOOKUP(J291,Index!B$3:S$228,11),IF((I291=Index!M$2),VLOOKUP(J291,Index!B$3:S$228,12),IF((I291=Index!N$2),VLOOKUP(J291,Index!B$3:S$228,13),IF((I291=Index!O$2),VLOOKUP(J291,Index!B$3:S$228,14),IF((I291=Index!P$2),VLOOKUP(J291,Index!B$3:S$228,15),IF((I291=Index!Q$2),VLOOKUP(J291,Index!B$3:S$228,16),IF((I291=Index!R$2),VLOOKUP(J291,Index!B$3:S$228,17),IF((I291=Index!S$2),VLOOKUP(J291,Index!B$3:S$228,18),IF((I291=""),CONCATENATE("Custom (",K291,")"),IF((I291="No index"),CONCATENATE("Custom (",Index!T283,")"),"")))))))))))))))))))</f>
        <v>Custom (GTAGAGGA-TTCTAGCT)</v>
      </c>
      <c r="M291" s="32" t="s">
        <v>5</v>
      </c>
      <c r="N291" s="10" t="s">
        <v>115</v>
      </c>
      <c r="O291" s="136">
        <f>IF(Table1[[#This Row],[VOLUME]]="","",Table1[[#This Row],[VOLUME]])</f>
        <v>50</v>
      </c>
      <c r="P291" s="110" t="str">
        <f>IF(Table1[[#This Row],[SNP&amp;SEQ SAMPLE ID]]="","",CONCATENATE('Sample information'!$B$16,"_PL1_org_",Table1[[#This Row],[DATE SAMPLE DELIVERY]]))</f>
        <v>TC2486_PL1_org_</v>
      </c>
      <c r="Q291" s="32" t="str">
        <f>IF(Table1[[#This Row],[SNP&amp;SEQ SAMPLE ID]]="","",IF('Sample information'!$B$21="","",'Sample information'!$B$21))</f>
        <v>danio rerio (zebrafish)</v>
      </c>
      <c r="R291" s="10"/>
      <c r="S291" s="32"/>
      <c r="T291" s="55"/>
      <c r="U291" s="25"/>
      <c r="W291" s="30"/>
      <c r="Y291" s="91"/>
      <c r="Z291" s="32"/>
      <c r="AA291" s="28"/>
      <c r="AB291" s="55"/>
      <c r="AC291" s="28" t="str">
        <f>IF(Table1[[#This Row],[DATE SAMPLE DELIVERY]]="","",(CONCATENATE(20,LEFT(Table1[[#This Row],[DATE SAMPLE DELIVERY]],2),"-",(MID(Table1[[#This Row],[DATE SAMPLE DELIVERY]],3,2)),"-",(RIGHT(Table1[[#This Row],[DATE SAMPLE DELIVERY]],2)))))</f>
        <v/>
      </c>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row>
    <row r="292" spans="1:54" s="4" customFormat="1" x14ac:dyDescent="0.2">
      <c r="A292" s="112" t="str">
        <f>IF(D292="","",CONCATENATE('Sample information'!B$16," #1"," ",Table1[[#This Row],[DATE SAMPLE DELIVERY]]))</f>
        <v xml:space="preserve">TC2486 #1 </v>
      </c>
      <c r="B292" s="112" t="str">
        <f>IF(Table1[[#This Row],[LIBRARY ID]]="","",CONCATENATE('Sample information'!B$16,"-",Table1[[#This Row],[LIBRARY ID]]))</f>
        <v>TC2486-TC2486-1282</v>
      </c>
      <c r="C292" s="228" t="s">
        <v>141</v>
      </c>
      <c r="D292" s="228" t="s">
        <v>2028</v>
      </c>
      <c r="E292" s="99" t="s">
        <v>27</v>
      </c>
      <c r="F292" s="113" t="s">
        <v>1711</v>
      </c>
      <c r="G292" s="113">
        <v>14.80654</v>
      </c>
      <c r="H292" s="113">
        <v>50</v>
      </c>
      <c r="I292" s="98"/>
      <c r="J292" s="228"/>
      <c r="K292" s="230" t="s">
        <v>2726</v>
      </c>
      <c r="L292" s="112" t="str">
        <f>IF((I292=Index!C$2),VLOOKUP(J292,Index!B$3:S$228,2),IF((I292=Index!D$2),VLOOKUP(J292,Index!B$3:S$228,3),IF((I292=Index!E$2),VLOOKUP(J292,Index!B$3:S$228,4),IF((I292=Index!F$2),VLOOKUP(J292,Index!B$3:S$228,5),IF((I292=Index!G$2),VLOOKUP(J292,Index!B$3:S$228,6),IF((I292=Index!H$2),VLOOKUP(J292,Index!B$3:S$228,7),IF((I292=Index!I$2),VLOOKUP(J292,Index!B$3:S$228,8),IF((I292=Index!J$2),VLOOKUP(J292,Index!B$3:S$228,9),IF((I292=Index!K$2),VLOOKUP(J292,Index!B$3:S$228,10),IF((I292=Index!L$2),VLOOKUP(J292,Index!B$3:S$228,11),IF((I292=Index!M$2),VLOOKUP(J292,Index!B$3:S$228,12),IF((I292=Index!N$2),VLOOKUP(J292,Index!B$3:S$228,13),IF((I292=Index!O$2),VLOOKUP(J292,Index!B$3:S$228,14),IF((I292=Index!P$2),VLOOKUP(J292,Index!B$3:S$228,15),IF((I292=Index!Q$2),VLOOKUP(J292,Index!B$3:S$228,16),IF((I292=Index!R$2),VLOOKUP(J292,Index!B$3:S$228,17),IF((I292=Index!S$2),VLOOKUP(J292,Index!B$3:S$228,18),IF((I292=""),CONCATENATE("Custom (",K292,")"),IF((I292="No index"),CONCATENATE("Custom (",Index!T284,")"),"")))))))))))))))))))</f>
        <v>Custom (GTAGAGGA-CCTAGAGT)</v>
      </c>
      <c r="M292" s="32" t="s">
        <v>5</v>
      </c>
      <c r="N292" s="10" t="s">
        <v>116</v>
      </c>
      <c r="O292" s="136">
        <f>IF(Table1[[#This Row],[VOLUME]]="","",Table1[[#This Row],[VOLUME]])</f>
        <v>50</v>
      </c>
      <c r="P292" s="110" t="str">
        <f>IF(Table1[[#This Row],[SNP&amp;SEQ SAMPLE ID]]="","",CONCATENATE('Sample information'!$B$16,"_PL1_org_",Table1[[#This Row],[DATE SAMPLE DELIVERY]]))</f>
        <v>TC2486_PL1_org_</v>
      </c>
      <c r="Q292" s="32" t="str">
        <f>IF(Table1[[#This Row],[SNP&amp;SEQ SAMPLE ID]]="","",IF('Sample information'!$B$21="","",'Sample information'!$B$21))</f>
        <v>danio rerio (zebrafish)</v>
      </c>
      <c r="R292" s="10"/>
      <c r="S292" s="32"/>
      <c r="T292" s="55"/>
      <c r="U292" s="25"/>
      <c r="W292" s="30"/>
      <c r="Y292" s="91"/>
      <c r="Z292" s="32"/>
      <c r="AA292" s="28"/>
      <c r="AB292" s="55"/>
      <c r="AC292" s="28" t="str">
        <f>IF(Table1[[#This Row],[DATE SAMPLE DELIVERY]]="","",(CONCATENATE(20,LEFT(Table1[[#This Row],[DATE SAMPLE DELIVERY]],2),"-",(MID(Table1[[#This Row],[DATE SAMPLE DELIVERY]],3,2)),"-",(RIGHT(Table1[[#This Row],[DATE SAMPLE DELIVERY]],2)))))</f>
        <v/>
      </c>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row>
    <row r="293" spans="1:54" s="4" customFormat="1" x14ac:dyDescent="0.2">
      <c r="A293" s="112" t="str">
        <f>IF(D293="","",CONCATENATE('Sample information'!B$16," #1"," ",Table1[[#This Row],[DATE SAMPLE DELIVERY]]))</f>
        <v xml:space="preserve">TC2486 #1 </v>
      </c>
      <c r="B293" s="112" t="str">
        <f>IF(Table1[[#This Row],[LIBRARY ID]]="","",CONCATENATE('Sample information'!B$16,"-",Table1[[#This Row],[LIBRARY ID]]))</f>
        <v>TC2486-TC2486-1283</v>
      </c>
      <c r="C293" s="228" t="s">
        <v>141</v>
      </c>
      <c r="D293" s="228" t="s">
        <v>2029</v>
      </c>
      <c r="E293" s="99" t="s">
        <v>27</v>
      </c>
      <c r="F293" s="113" t="s">
        <v>1711</v>
      </c>
      <c r="G293" s="113">
        <v>14.80654</v>
      </c>
      <c r="H293" s="113">
        <v>50</v>
      </c>
      <c r="I293" s="98"/>
      <c r="J293" s="228"/>
      <c r="K293" s="230" t="s">
        <v>2727</v>
      </c>
      <c r="L293" s="112" t="str">
        <f>IF((I293=Index!C$2),VLOOKUP(J293,Index!B$3:S$228,2),IF((I293=Index!D$2),VLOOKUP(J293,Index!B$3:S$228,3),IF((I293=Index!E$2),VLOOKUP(J293,Index!B$3:S$228,4),IF((I293=Index!F$2),VLOOKUP(J293,Index!B$3:S$228,5),IF((I293=Index!G$2),VLOOKUP(J293,Index!B$3:S$228,6),IF((I293=Index!H$2),VLOOKUP(J293,Index!B$3:S$228,7),IF((I293=Index!I$2),VLOOKUP(J293,Index!B$3:S$228,8),IF((I293=Index!J$2),VLOOKUP(J293,Index!B$3:S$228,9),IF((I293=Index!K$2),VLOOKUP(J293,Index!B$3:S$228,10),IF((I293=Index!L$2),VLOOKUP(J293,Index!B$3:S$228,11),IF((I293=Index!M$2),VLOOKUP(J293,Index!B$3:S$228,12),IF((I293=Index!N$2),VLOOKUP(J293,Index!B$3:S$228,13),IF((I293=Index!O$2),VLOOKUP(J293,Index!B$3:S$228,14),IF((I293=Index!P$2),VLOOKUP(J293,Index!B$3:S$228,15),IF((I293=Index!Q$2),VLOOKUP(J293,Index!B$3:S$228,16),IF((I293=Index!R$2),VLOOKUP(J293,Index!B$3:S$228,17),IF((I293=Index!S$2),VLOOKUP(J293,Index!B$3:S$228,18),IF((I293=""),CONCATENATE("Custom (",K293,")"),IF((I293="No index"),CONCATENATE("Custom (",Index!T285,")"),"")))))))))))))))))))</f>
        <v>Custom (GTAGAGGA-CTATTAAG)</v>
      </c>
      <c r="M293" s="32" t="s">
        <v>5</v>
      </c>
      <c r="N293" s="10" t="s">
        <v>117</v>
      </c>
      <c r="O293" s="136">
        <f>IF(Table1[[#This Row],[VOLUME]]="","",Table1[[#This Row],[VOLUME]])</f>
        <v>50</v>
      </c>
      <c r="P293" s="110" t="str">
        <f>IF(Table1[[#This Row],[SNP&amp;SEQ SAMPLE ID]]="","",CONCATENATE('Sample information'!$B$16,"_PL1_org_",Table1[[#This Row],[DATE SAMPLE DELIVERY]]))</f>
        <v>TC2486_PL1_org_</v>
      </c>
      <c r="Q293" s="32" t="str">
        <f>IF(Table1[[#This Row],[SNP&amp;SEQ SAMPLE ID]]="","",IF('Sample information'!$B$21="","",'Sample information'!$B$21))</f>
        <v>danio rerio (zebrafish)</v>
      </c>
      <c r="R293" s="10"/>
      <c r="S293" s="32"/>
      <c r="T293" s="55"/>
      <c r="U293" s="25"/>
      <c r="W293" s="30"/>
      <c r="Y293" s="91"/>
      <c r="Z293" s="32"/>
      <c r="AA293" s="28"/>
      <c r="AB293" s="55"/>
      <c r="AC293" s="28" t="str">
        <f>IF(Table1[[#This Row],[DATE SAMPLE DELIVERY]]="","",(CONCATENATE(20,LEFT(Table1[[#This Row],[DATE SAMPLE DELIVERY]],2),"-",(MID(Table1[[#This Row],[DATE SAMPLE DELIVERY]],3,2)),"-",(RIGHT(Table1[[#This Row],[DATE SAMPLE DELIVERY]],2)))))</f>
        <v/>
      </c>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row>
    <row r="294" spans="1:54" s="4" customFormat="1" x14ac:dyDescent="0.2">
      <c r="A294" s="112" t="str">
        <f>IF(D294="","",CONCATENATE('Sample information'!B$16," #1"," ",Table1[[#This Row],[DATE SAMPLE DELIVERY]]))</f>
        <v xml:space="preserve">TC2486 #1 </v>
      </c>
      <c r="B294" s="112" t="str">
        <f>IF(Table1[[#This Row],[LIBRARY ID]]="","",CONCATENATE('Sample information'!B$16,"-",Table1[[#This Row],[LIBRARY ID]]))</f>
        <v>TC2486-TC2486-1284</v>
      </c>
      <c r="C294" s="228" t="s">
        <v>141</v>
      </c>
      <c r="D294" s="228" t="s">
        <v>2030</v>
      </c>
      <c r="E294" s="99" t="s">
        <v>27</v>
      </c>
      <c r="F294" s="113" t="s">
        <v>1711</v>
      </c>
      <c r="G294" s="113">
        <v>14.80654</v>
      </c>
      <c r="H294" s="113">
        <v>50</v>
      </c>
      <c r="I294" s="98"/>
      <c r="J294" s="228"/>
      <c r="K294" s="230" t="s">
        <v>2728</v>
      </c>
      <c r="L294" s="112" t="str">
        <f>IF((I294=Index!C$2),VLOOKUP(J294,Index!B$3:S$228,2),IF((I294=Index!D$2),VLOOKUP(J294,Index!B$3:S$228,3),IF((I294=Index!E$2),VLOOKUP(J294,Index!B$3:S$228,4),IF((I294=Index!F$2),VLOOKUP(J294,Index!B$3:S$228,5),IF((I294=Index!G$2),VLOOKUP(J294,Index!B$3:S$228,6),IF((I294=Index!H$2),VLOOKUP(J294,Index!B$3:S$228,7),IF((I294=Index!I$2),VLOOKUP(J294,Index!B$3:S$228,8),IF((I294=Index!J$2),VLOOKUP(J294,Index!B$3:S$228,9),IF((I294=Index!K$2),VLOOKUP(J294,Index!B$3:S$228,10),IF((I294=Index!L$2),VLOOKUP(J294,Index!B$3:S$228,11),IF((I294=Index!M$2),VLOOKUP(J294,Index!B$3:S$228,12),IF((I294=Index!N$2),VLOOKUP(J294,Index!B$3:S$228,13),IF((I294=Index!O$2),VLOOKUP(J294,Index!B$3:S$228,14),IF((I294=Index!P$2),VLOOKUP(J294,Index!B$3:S$228,15),IF((I294=Index!Q$2),VLOOKUP(J294,Index!B$3:S$228,16),IF((I294=Index!R$2),VLOOKUP(J294,Index!B$3:S$228,17),IF((I294=Index!S$2),VLOOKUP(J294,Index!B$3:S$228,18),IF((I294=""),CONCATENATE("Custom (",K294,")"),IF((I294="No index"),CONCATENATE("Custom (",Index!T286,")"),"")))))))))))))))))))</f>
        <v>Custom (GTAGAGGA-AAGGCTAT)</v>
      </c>
      <c r="M294" s="32" t="s">
        <v>5</v>
      </c>
      <c r="N294" s="10" t="s">
        <v>118</v>
      </c>
      <c r="O294" s="136">
        <f>IF(Table1[[#This Row],[VOLUME]]="","",Table1[[#This Row],[VOLUME]])</f>
        <v>50</v>
      </c>
      <c r="P294" s="110" t="str">
        <f>IF(Table1[[#This Row],[SNP&amp;SEQ SAMPLE ID]]="","",CONCATENATE('Sample information'!$B$16,"_PL1_org_",Table1[[#This Row],[DATE SAMPLE DELIVERY]]))</f>
        <v>TC2486_PL1_org_</v>
      </c>
      <c r="Q294" s="32" t="str">
        <f>IF(Table1[[#This Row],[SNP&amp;SEQ SAMPLE ID]]="","",IF('Sample information'!$B$21="","",'Sample information'!$B$21))</f>
        <v>danio rerio (zebrafish)</v>
      </c>
      <c r="R294" s="10"/>
      <c r="S294" s="32"/>
      <c r="T294" s="55"/>
      <c r="U294" s="25"/>
      <c r="W294" s="30"/>
      <c r="Y294" s="91"/>
      <c r="Z294" s="32"/>
      <c r="AA294" s="28"/>
      <c r="AB294" s="55"/>
      <c r="AC294" s="28" t="str">
        <f>IF(Table1[[#This Row],[DATE SAMPLE DELIVERY]]="","",(CONCATENATE(20,LEFT(Table1[[#This Row],[DATE SAMPLE DELIVERY]],2),"-",(MID(Table1[[#This Row],[DATE SAMPLE DELIVERY]],3,2)),"-",(RIGHT(Table1[[#This Row],[DATE SAMPLE DELIVERY]],2)))))</f>
        <v/>
      </c>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row>
    <row r="295" spans="1:54" s="4" customFormat="1" x14ac:dyDescent="0.2">
      <c r="A295" s="112" t="str">
        <f>IF(D295="","",CONCATENATE('Sample information'!B$16," #1"," ",Table1[[#This Row],[DATE SAMPLE DELIVERY]]))</f>
        <v xml:space="preserve">TC2486 #1 </v>
      </c>
      <c r="B295" s="112" t="str">
        <f>IF(Table1[[#This Row],[LIBRARY ID]]="","",CONCATENATE('Sample information'!B$16,"-",Table1[[#This Row],[LIBRARY ID]]))</f>
        <v>TC2486-TC2486-1285</v>
      </c>
      <c r="C295" s="228" t="s">
        <v>141</v>
      </c>
      <c r="D295" s="228" t="s">
        <v>2031</v>
      </c>
      <c r="E295" s="99" t="s">
        <v>27</v>
      </c>
      <c r="F295" s="113" t="s">
        <v>1711</v>
      </c>
      <c r="G295" s="113">
        <v>14.80654</v>
      </c>
      <c r="H295" s="113">
        <v>50</v>
      </c>
      <c r="I295" s="98"/>
      <c r="J295" s="228"/>
      <c r="K295" s="230" t="s">
        <v>2729</v>
      </c>
      <c r="L295" s="112" t="str">
        <f>IF((I295=Index!C$2),VLOOKUP(J295,Index!B$3:S$228,2),IF((I295=Index!D$2),VLOOKUP(J295,Index!B$3:S$228,3),IF((I295=Index!E$2),VLOOKUP(J295,Index!B$3:S$228,4),IF((I295=Index!F$2),VLOOKUP(J295,Index!B$3:S$228,5),IF((I295=Index!G$2),VLOOKUP(J295,Index!B$3:S$228,6),IF((I295=Index!H$2),VLOOKUP(J295,Index!B$3:S$228,7),IF((I295=Index!I$2),VLOOKUP(J295,Index!B$3:S$228,8),IF((I295=Index!J$2),VLOOKUP(J295,Index!B$3:S$228,9),IF((I295=Index!K$2),VLOOKUP(J295,Index!B$3:S$228,10),IF((I295=Index!L$2),VLOOKUP(J295,Index!B$3:S$228,11),IF((I295=Index!M$2),VLOOKUP(J295,Index!B$3:S$228,12),IF((I295=Index!N$2),VLOOKUP(J295,Index!B$3:S$228,13),IF((I295=Index!O$2),VLOOKUP(J295,Index!B$3:S$228,14),IF((I295=Index!P$2),VLOOKUP(J295,Index!B$3:S$228,15),IF((I295=Index!Q$2),VLOOKUP(J295,Index!B$3:S$228,16),IF((I295=Index!R$2),VLOOKUP(J295,Index!B$3:S$228,17),IF((I295=Index!S$2),VLOOKUP(J295,Index!B$3:S$228,18),IF((I295=""),CONCATENATE("Custom (",K295,")"),IF((I295="No index"),CONCATENATE("Custom (",Index!T287,")"),"")))))))))))))))))))</f>
        <v>Custom (GTAGAGGA-GAGCCTTA)</v>
      </c>
      <c r="M295" s="32" t="s">
        <v>5</v>
      </c>
      <c r="N295" s="10" t="s">
        <v>119</v>
      </c>
      <c r="O295" s="136">
        <f>IF(Table1[[#This Row],[VOLUME]]="","",Table1[[#This Row],[VOLUME]])</f>
        <v>50</v>
      </c>
      <c r="P295" s="110" t="str">
        <f>IF(Table1[[#This Row],[SNP&amp;SEQ SAMPLE ID]]="","",CONCATENATE('Sample information'!$B$16,"_PL1_org_",Table1[[#This Row],[DATE SAMPLE DELIVERY]]))</f>
        <v>TC2486_PL1_org_</v>
      </c>
      <c r="Q295" s="32" t="str">
        <f>IF(Table1[[#This Row],[SNP&amp;SEQ SAMPLE ID]]="","",IF('Sample information'!$B$21="","",'Sample information'!$B$21))</f>
        <v>danio rerio (zebrafish)</v>
      </c>
      <c r="R295" s="10"/>
      <c r="S295" s="32"/>
      <c r="T295" s="55"/>
      <c r="U295" s="25"/>
      <c r="W295" s="30"/>
      <c r="Y295" s="91"/>
      <c r="Z295" s="32"/>
      <c r="AA295" s="28"/>
      <c r="AB295" s="55"/>
      <c r="AC295" s="28" t="str">
        <f>IF(Table1[[#This Row],[DATE SAMPLE DELIVERY]]="","",(CONCATENATE(20,LEFT(Table1[[#This Row],[DATE SAMPLE DELIVERY]],2),"-",(MID(Table1[[#This Row],[DATE SAMPLE DELIVERY]],3,2)),"-",(RIGHT(Table1[[#This Row],[DATE SAMPLE DELIVERY]],2)))))</f>
        <v/>
      </c>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row>
    <row r="296" spans="1:54" s="4" customFormat="1" x14ac:dyDescent="0.2">
      <c r="A296" s="112" t="str">
        <f>IF(D296="","",CONCATENATE('Sample information'!B$16," #1"," ",Table1[[#This Row],[DATE SAMPLE DELIVERY]]))</f>
        <v xml:space="preserve">TC2486 #1 </v>
      </c>
      <c r="B296" s="112" t="str">
        <f>IF(Table1[[#This Row],[LIBRARY ID]]="","",CONCATENATE('Sample information'!B$16,"-",Table1[[#This Row],[LIBRARY ID]]))</f>
        <v>TC2486-TC2486-1286</v>
      </c>
      <c r="C296" s="228" t="s">
        <v>141</v>
      </c>
      <c r="D296" s="228" t="s">
        <v>2032</v>
      </c>
      <c r="E296" s="99" t="s">
        <v>27</v>
      </c>
      <c r="F296" s="113" t="s">
        <v>1711</v>
      </c>
      <c r="G296" s="113">
        <v>14.80654</v>
      </c>
      <c r="H296" s="113">
        <v>50</v>
      </c>
      <c r="I296" s="98"/>
      <c r="J296" s="228"/>
      <c r="K296" s="230" t="s">
        <v>2730</v>
      </c>
      <c r="L296" s="112" t="str">
        <f>IF((I296=Index!C$2),VLOOKUP(J296,Index!B$3:S$228,2),IF((I296=Index!D$2),VLOOKUP(J296,Index!B$3:S$228,3),IF((I296=Index!E$2),VLOOKUP(J296,Index!B$3:S$228,4),IF((I296=Index!F$2),VLOOKUP(J296,Index!B$3:S$228,5),IF((I296=Index!G$2),VLOOKUP(J296,Index!B$3:S$228,6),IF((I296=Index!H$2),VLOOKUP(J296,Index!B$3:S$228,7),IF((I296=Index!I$2),VLOOKUP(J296,Index!B$3:S$228,8),IF((I296=Index!J$2),VLOOKUP(J296,Index!B$3:S$228,9),IF((I296=Index!K$2),VLOOKUP(J296,Index!B$3:S$228,10),IF((I296=Index!L$2),VLOOKUP(J296,Index!B$3:S$228,11),IF((I296=Index!M$2),VLOOKUP(J296,Index!B$3:S$228,12),IF((I296=Index!N$2),VLOOKUP(J296,Index!B$3:S$228,13),IF((I296=Index!O$2),VLOOKUP(J296,Index!B$3:S$228,14),IF((I296=Index!P$2),VLOOKUP(J296,Index!B$3:S$228,15),IF((I296=Index!Q$2),VLOOKUP(J296,Index!B$3:S$228,16),IF((I296=Index!R$2),VLOOKUP(J296,Index!B$3:S$228,17),IF((I296=Index!S$2),VLOOKUP(J296,Index!B$3:S$228,18),IF((I296=""),CONCATENATE("Custom (",K296,")"),IF((I296="No index"),CONCATENATE("Custom (",Index!T288,")"),"")))))))))))))))))))</f>
        <v>Custom (GTAGAGGA-TTATGCGA)</v>
      </c>
      <c r="M296" s="32" t="s">
        <v>5</v>
      </c>
      <c r="N296" s="10" t="s">
        <v>120</v>
      </c>
      <c r="O296" s="136">
        <f>IF(Table1[[#This Row],[VOLUME]]="","",Table1[[#This Row],[VOLUME]])</f>
        <v>50</v>
      </c>
      <c r="P296" s="110" t="str">
        <f>IF(Table1[[#This Row],[SNP&amp;SEQ SAMPLE ID]]="","",CONCATENATE('Sample information'!$B$16,"_PL1_org_",Table1[[#This Row],[DATE SAMPLE DELIVERY]]))</f>
        <v>TC2486_PL1_org_</v>
      </c>
      <c r="Q296" s="32" t="str">
        <f>IF(Table1[[#This Row],[SNP&amp;SEQ SAMPLE ID]]="","",IF('Sample information'!$B$21="","",'Sample information'!$B$21))</f>
        <v>danio rerio (zebrafish)</v>
      </c>
      <c r="R296" s="10"/>
      <c r="S296" s="32"/>
      <c r="T296" s="55"/>
      <c r="U296" s="25"/>
      <c r="W296" s="30"/>
      <c r="Y296" s="91"/>
      <c r="Z296" s="32"/>
      <c r="AA296" s="28"/>
      <c r="AB296" s="55"/>
      <c r="AC296" s="28" t="str">
        <f>IF(Table1[[#This Row],[DATE SAMPLE DELIVERY]]="","",(CONCATENATE(20,LEFT(Table1[[#This Row],[DATE SAMPLE DELIVERY]],2),"-",(MID(Table1[[#This Row],[DATE SAMPLE DELIVERY]],3,2)),"-",(RIGHT(Table1[[#This Row],[DATE SAMPLE DELIVERY]],2)))))</f>
        <v/>
      </c>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row>
    <row r="297" spans="1:54" s="4" customFormat="1" x14ac:dyDescent="0.2">
      <c r="A297" s="112" t="str">
        <f>IF(D297="","",CONCATENATE('Sample information'!B$16," #1"," ",Table1[[#This Row],[DATE SAMPLE DELIVERY]]))</f>
        <v xml:space="preserve">TC2486 #1 </v>
      </c>
      <c r="B297" s="112" t="str">
        <f>IF(Table1[[#This Row],[LIBRARY ID]]="","",CONCATENATE('Sample information'!B$16,"-",Table1[[#This Row],[LIBRARY ID]]))</f>
        <v>TC2486-TC2486-1287</v>
      </c>
      <c r="C297" s="228" t="s">
        <v>141</v>
      </c>
      <c r="D297" s="228" t="s">
        <v>2033</v>
      </c>
      <c r="E297" s="99" t="s">
        <v>27</v>
      </c>
      <c r="F297" s="113" t="s">
        <v>1711</v>
      </c>
      <c r="G297" s="113">
        <v>14.80654</v>
      </c>
      <c r="H297" s="113">
        <v>50</v>
      </c>
      <c r="I297" s="98"/>
      <c r="J297" s="228"/>
      <c r="K297" s="230" t="s">
        <v>2731</v>
      </c>
      <c r="L297" s="112" t="str">
        <f>IF((I297=Index!C$2),VLOOKUP(J297,Index!B$3:S$228,2),IF((I297=Index!D$2),VLOOKUP(J297,Index!B$3:S$228,3),IF((I297=Index!E$2),VLOOKUP(J297,Index!B$3:S$228,4),IF((I297=Index!F$2),VLOOKUP(J297,Index!B$3:S$228,5),IF((I297=Index!G$2),VLOOKUP(J297,Index!B$3:S$228,6),IF((I297=Index!H$2),VLOOKUP(J297,Index!B$3:S$228,7),IF((I297=Index!I$2),VLOOKUP(J297,Index!B$3:S$228,8),IF((I297=Index!J$2),VLOOKUP(J297,Index!B$3:S$228,9),IF((I297=Index!K$2),VLOOKUP(J297,Index!B$3:S$228,10),IF((I297=Index!L$2),VLOOKUP(J297,Index!B$3:S$228,11),IF((I297=Index!M$2),VLOOKUP(J297,Index!B$3:S$228,12),IF((I297=Index!N$2),VLOOKUP(J297,Index!B$3:S$228,13),IF((I297=Index!O$2),VLOOKUP(J297,Index!B$3:S$228,14),IF((I297=Index!P$2),VLOOKUP(J297,Index!B$3:S$228,15),IF((I297=Index!Q$2),VLOOKUP(J297,Index!B$3:S$228,16),IF((I297=Index!R$2),VLOOKUP(J297,Index!B$3:S$228,17),IF((I297=Index!S$2),VLOOKUP(J297,Index!B$3:S$228,18),IF((I297=""),CONCATENATE("Custom (",K297,")"),IF((I297="No index"),CONCATENATE("Custom (",Index!T289,")"),"")))))))))))))))))))</f>
        <v>Custom (ACTCGCTA-CTCTCTAT)</v>
      </c>
      <c r="M297" s="32" t="s">
        <v>5</v>
      </c>
      <c r="N297" s="10" t="s">
        <v>121</v>
      </c>
      <c r="O297" s="136">
        <f>IF(Table1[[#This Row],[VOLUME]]="","",Table1[[#This Row],[VOLUME]])</f>
        <v>50</v>
      </c>
      <c r="P297" s="110" t="str">
        <f>IF(Table1[[#This Row],[SNP&amp;SEQ SAMPLE ID]]="","",CONCATENATE('Sample information'!$B$16,"_PL1_org_",Table1[[#This Row],[DATE SAMPLE DELIVERY]]))</f>
        <v>TC2486_PL1_org_</v>
      </c>
      <c r="Q297" s="32" t="str">
        <f>IF(Table1[[#This Row],[SNP&amp;SEQ SAMPLE ID]]="","",IF('Sample information'!$B$21="","",'Sample information'!$B$21))</f>
        <v>danio rerio (zebrafish)</v>
      </c>
      <c r="R297" s="10"/>
      <c r="S297" s="32"/>
      <c r="T297" s="55"/>
      <c r="U297" s="25"/>
      <c r="W297" s="30"/>
      <c r="Y297" s="91"/>
      <c r="Z297" s="32"/>
      <c r="AA297" s="28"/>
      <c r="AB297" s="55"/>
      <c r="AC297" s="28" t="str">
        <f>IF(Table1[[#This Row],[DATE SAMPLE DELIVERY]]="","",(CONCATENATE(20,LEFT(Table1[[#This Row],[DATE SAMPLE DELIVERY]],2),"-",(MID(Table1[[#This Row],[DATE SAMPLE DELIVERY]],3,2)),"-",(RIGHT(Table1[[#This Row],[DATE SAMPLE DELIVERY]],2)))))</f>
        <v/>
      </c>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row>
    <row r="298" spans="1:54" s="4" customFormat="1" x14ac:dyDescent="0.2">
      <c r="A298" s="112" t="str">
        <f>IF(D298="","",CONCATENATE('Sample information'!B$16," #1"," ",Table1[[#This Row],[DATE SAMPLE DELIVERY]]))</f>
        <v xml:space="preserve">TC2486 #1 </v>
      </c>
      <c r="B298" s="112" t="str">
        <f>IF(Table1[[#This Row],[LIBRARY ID]]="","",CONCATENATE('Sample information'!B$16,"-",Table1[[#This Row],[LIBRARY ID]]))</f>
        <v>TC2486-TC2486-1288</v>
      </c>
      <c r="C298" s="228" t="s">
        <v>141</v>
      </c>
      <c r="D298" s="228" t="s">
        <v>2034</v>
      </c>
      <c r="E298" s="99" t="s">
        <v>27</v>
      </c>
      <c r="F298" s="113" t="s">
        <v>1711</v>
      </c>
      <c r="G298" s="113">
        <v>14.80654</v>
      </c>
      <c r="H298" s="113">
        <v>50</v>
      </c>
      <c r="I298" s="98"/>
      <c r="J298" s="228"/>
      <c r="K298" s="230" t="s">
        <v>2732</v>
      </c>
      <c r="L298" s="112" t="str">
        <f>IF((I298=Index!C$2),VLOOKUP(J298,Index!B$3:S$228,2),IF((I298=Index!D$2),VLOOKUP(J298,Index!B$3:S$228,3),IF((I298=Index!E$2),VLOOKUP(J298,Index!B$3:S$228,4),IF((I298=Index!F$2),VLOOKUP(J298,Index!B$3:S$228,5),IF((I298=Index!G$2),VLOOKUP(J298,Index!B$3:S$228,6),IF((I298=Index!H$2),VLOOKUP(J298,Index!B$3:S$228,7),IF((I298=Index!I$2),VLOOKUP(J298,Index!B$3:S$228,8),IF((I298=Index!J$2),VLOOKUP(J298,Index!B$3:S$228,9),IF((I298=Index!K$2),VLOOKUP(J298,Index!B$3:S$228,10),IF((I298=Index!L$2),VLOOKUP(J298,Index!B$3:S$228,11),IF((I298=Index!M$2),VLOOKUP(J298,Index!B$3:S$228,12),IF((I298=Index!N$2),VLOOKUP(J298,Index!B$3:S$228,13),IF((I298=Index!O$2),VLOOKUP(J298,Index!B$3:S$228,14),IF((I298=Index!P$2),VLOOKUP(J298,Index!B$3:S$228,15),IF((I298=Index!Q$2),VLOOKUP(J298,Index!B$3:S$228,16),IF((I298=Index!R$2),VLOOKUP(J298,Index!B$3:S$228,17),IF((I298=Index!S$2),VLOOKUP(J298,Index!B$3:S$228,18),IF((I298=""),CONCATENATE("Custom (",K298,")"),IF((I298="No index"),CONCATENATE("Custom (",Index!T290,")"),"")))))))))))))))))))</f>
        <v>Custom (ACTCGCTA-TATCCTCT)</v>
      </c>
      <c r="M298" s="32" t="s">
        <v>5</v>
      </c>
      <c r="N298" s="10" t="s">
        <v>122</v>
      </c>
      <c r="O298" s="136">
        <f>IF(Table1[[#This Row],[VOLUME]]="","",Table1[[#This Row],[VOLUME]])</f>
        <v>50</v>
      </c>
      <c r="P298" s="110" t="str">
        <f>IF(Table1[[#This Row],[SNP&amp;SEQ SAMPLE ID]]="","",CONCATENATE('Sample information'!$B$16,"_PL1_org_",Table1[[#This Row],[DATE SAMPLE DELIVERY]]))</f>
        <v>TC2486_PL1_org_</v>
      </c>
      <c r="Q298" s="32" t="str">
        <f>IF(Table1[[#This Row],[SNP&amp;SEQ SAMPLE ID]]="","",IF('Sample information'!$B$21="","",'Sample information'!$B$21))</f>
        <v>danio rerio (zebrafish)</v>
      </c>
      <c r="R298" s="10"/>
      <c r="S298" s="32"/>
      <c r="T298" s="55"/>
      <c r="U298" s="25"/>
      <c r="W298" s="30"/>
      <c r="Y298" s="91"/>
      <c r="Z298" s="32"/>
      <c r="AA298" s="28"/>
      <c r="AB298" s="55"/>
      <c r="AC298" s="28" t="str">
        <f>IF(Table1[[#This Row],[DATE SAMPLE DELIVERY]]="","",(CONCATENATE(20,LEFT(Table1[[#This Row],[DATE SAMPLE DELIVERY]],2),"-",(MID(Table1[[#This Row],[DATE SAMPLE DELIVERY]],3,2)),"-",(RIGHT(Table1[[#This Row],[DATE SAMPLE DELIVERY]],2)))))</f>
        <v/>
      </c>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row>
    <row r="299" spans="1:54" s="4" customFormat="1" x14ac:dyDescent="0.2">
      <c r="A299" s="112" t="str">
        <f>IF(D299="","",CONCATENATE('Sample information'!B$16," #1"," ",Table1[[#This Row],[DATE SAMPLE DELIVERY]]))</f>
        <v xml:space="preserve">TC2486 #1 </v>
      </c>
      <c r="B299" s="112" t="str">
        <f>IF(Table1[[#This Row],[LIBRARY ID]]="","",CONCATENATE('Sample information'!B$16,"-",Table1[[#This Row],[LIBRARY ID]]))</f>
        <v>TC2486-TC2486-1289</v>
      </c>
      <c r="C299" s="228" t="s">
        <v>141</v>
      </c>
      <c r="D299" s="228" t="s">
        <v>2035</v>
      </c>
      <c r="E299" s="99" t="s">
        <v>27</v>
      </c>
      <c r="F299" s="113" t="s">
        <v>1711</v>
      </c>
      <c r="G299" s="113">
        <v>14.80654</v>
      </c>
      <c r="H299" s="113">
        <v>50</v>
      </c>
      <c r="I299" s="98"/>
      <c r="J299" s="228"/>
      <c r="K299" s="230" t="s">
        <v>2733</v>
      </c>
      <c r="L299" s="112" t="str">
        <f>IF((I299=Index!C$2),VLOOKUP(J299,Index!B$3:S$228,2),IF((I299=Index!D$2),VLOOKUP(J299,Index!B$3:S$228,3),IF((I299=Index!E$2),VLOOKUP(J299,Index!B$3:S$228,4),IF((I299=Index!F$2),VLOOKUP(J299,Index!B$3:S$228,5),IF((I299=Index!G$2),VLOOKUP(J299,Index!B$3:S$228,6),IF((I299=Index!H$2),VLOOKUP(J299,Index!B$3:S$228,7),IF((I299=Index!I$2),VLOOKUP(J299,Index!B$3:S$228,8),IF((I299=Index!J$2),VLOOKUP(J299,Index!B$3:S$228,9),IF((I299=Index!K$2),VLOOKUP(J299,Index!B$3:S$228,10),IF((I299=Index!L$2),VLOOKUP(J299,Index!B$3:S$228,11),IF((I299=Index!M$2),VLOOKUP(J299,Index!B$3:S$228,12),IF((I299=Index!N$2),VLOOKUP(J299,Index!B$3:S$228,13),IF((I299=Index!O$2),VLOOKUP(J299,Index!B$3:S$228,14),IF((I299=Index!P$2),VLOOKUP(J299,Index!B$3:S$228,15),IF((I299=Index!Q$2),VLOOKUP(J299,Index!B$3:S$228,16),IF((I299=Index!R$2),VLOOKUP(J299,Index!B$3:S$228,17),IF((I299=Index!S$2),VLOOKUP(J299,Index!B$3:S$228,18),IF((I299=""),CONCATENATE("Custom (",K299,")"),IF((I299="No index"),CONCATENATE("Custom (",Index!T291,")"),"")))))))))))))))))))</f>
        <v>Custom (ACTCGCTA-GTAAGGAG)</v>
      </c>
      <c r="M299" s="32" t="s">
        <v>5</v>
      </c>
      <c r="N299" s="10" t="s">
        <v>27</v>
      </c>
      <c r="O299" s="136">
        <f>IF(Table1[[#This Row],[VOLUME]]="","",Table1[[#This Row],[VOLUME]])</f>
        <v>50</v>
      </c>
      <c r="P299" s="110" t="str">
        <f>IF(Table1[[#This Row],[SNP&amp;SEQ SAMPLE ID]]="","",CONCATENATE('Sample information'!$B$16,"_PL1_org_",Table1[[#This Row],[DATE SAMPLE DELIVERY]]))</f>
        <v>TC2486_PL1_org_</v>
      </c>
      <c r="Q299" s="32" t="str">
        <f>IF(Table1[[#This Row],[SNP&amp;SEQ SAMPLE ID]]="","",IF('Sample information'!$B$21="","",'Sample information'!$B$21))</f>
        <v>danio rerio (zebrafish)</v>
      </c>
      <c r="R299" s="10"/>
      <c r="S299" s="32"/>
      <c r="T299" s="55"/>
      <c r="U299" s="25"/>
      <c r="W299" s="30"/>
      <c r="Y299" s="91"/>
      <c r="Z299" s="32"/>
      <c r="AA299" s="28"/>
      <c r="AB299" s="55"/>
      <c r="AC299" s="28" t="str">
        <f>IF(Table1[[#This Row],[DATE SAMPLE DELIVERY]]="","",(CONCATENATE(20,LEFT(Table1[[#This Row],[DATE SAMPLE DELIVERY]],2),"-",(MID(Table1[[#This Row],[DATE SAMPLE DELIVERY]],3,2)),"-",(RIGHT(Table1[[#This Row],[DATE SAMPLE DELIVERY]],2)))))</f>
        <v/>
      </c>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row>
    <row r="300" spans="1:54" s="4" customFormat="1" x14ac:dyDescent="0.2">
      <c r="A300" s="112" t="str">
        <f>IF(D300="","",CONCATENATE('Sample information'!B$16," #1"," ",Table1[[#This Row],[DATE SAMPLE DELIVERY]]))</f>
        <v xml:space="preserve">TC2486 #1 </v>
      </c>
      <c r="B300" s="112" t="str">
        <f>IF(Table1[[#This Row],[LIBRARY ID]]="","",CONCATENATE('Sample information'!B$16,"-",Table1[[#This Row],[LIBRARY ID]]))</f>
        <v>TC2486-TC2486-1290</v>
      </c>
      <c r="C300" s="228" t="s">
        <v>141</v>
      </c>
      <c r="D300" s="228" t="s">
        <v>2036</v>
      </c>
      <c r="E300" s="99" t="s">
        <v>27</v>
      </c>
      <c r="F300" s="113" t="s">
        <v>1711</v>
      </c>
      <c r="G300" s="113">
        <v>14.80654</v>
      </c>
      <c r="H300" s="113">
        <v>50</v>
      </c>
      <c r="I300" s="98"/>
      <c r="J300" s="228"/>
      <c r="K300" s="230" t="s">
        <v>2734</v>
      </c>
      <c r="L300" s="112" t="str">
        <f>IF((I300=Index!C$2),VLOOKUP(J300,Index!B$3:S$228,2),IF((I300=Index!D$2),VLOOKUP(J300,Index!B$3:S$228,3),IF((I300=Index!E$2),VLOOKUP(J300,Index!B$3:S$228,4),IF((I300=Index!F$2),VLOOKUP(J300,Index!B$3:S$228,5),IF((I300=Index!G$2),VLOOKUP(J300,Index!B$3:S$228,6),IF((I300=Index!H$2),VLOOKUP(J300,Index!B$3:S$228,7),IF((I300=Index!I$2),VLOOKUP(J300,Index!B$3:S$228,8),IF((I300=Index!J$2),VLOOKUP(J300,Index!B$3:S$228,9),IF((I300=Index!K$2),VLOOKUP(J300,Index!B$3:S$228,10),IF((I300=Index!L$2),VLOOKUP(J300,Index!B$3:S$228,11),IF((I300=Index!M$2),VLOOKUP(J300,Index!B$3:S$228,12),IF((I300=Index!N$2),VLOOKUP(J300,Index!B$3:S$228,13),IF((I300=Index!O$2),VLOOKUP(J300,Index!B$3:S$228,14),IF((I300=Index!P$2),VLOOKUP(J300,Index!B$3:S$228,15),IF((I300=Index!Q$2),VLOOKUP(J300,Index!B$3:S$228,16),IF((I300=Index!R$2),VLOOKUP(J300,Index!B$3:S$228,17),IF((I300=Index!S$2),VLOOKUP(J300,Index!B$3:S$228,18),IF((I300=""),CONCATENATE("Custom (",K300,")"),IF((I300="No index"),CONCATENATE("Custom (",Index!T292,")"),"")))))))))))))))))))</f>
        <v>Custom (ACTCGCTA-ACTGCATA)</v>
      </c>
      <c r="M300" s="32" t="s">
        <v>5</v>
      </c>
      <c r="N300" s="10" t="s">
        <v>28</v>
      </c>
      <c r="O300" s="136">
        <f>IF(Table1[[#This Row],[VOLUME]]="","",Table1[[#This Row],[VOLUME]])</f>
        <v>50</v>
      </c>
      <c r="P300" s="110" t="str">
        <f>IF(Table1[[#This Row],[SNP&amp;SEQ SAMPLE ID]]="","",CONCATENATE('Sample information'!$B$16,"_PL1_org_",Table1[[#This Row],[DATE SAMPLE DELIVERY]]))</f>
        <v>TC2486_PL1_org_</v>
      </c>
      <c r="Q300" s="32" t="str">
        <f>IF(Table1[[#This Row],[SNP&amp;SEQ SAMPLE ID]]="","",IF('Sample information'!$B$21="","",'Sample information'!$B$21))</f>
        <v>danio rerio (zebrafish)</v>
      </c>
      <c r="R300" s="10"/>
      <c r="S300" s="32"/>
      <c r="T300" s="55"/>
      <c r="U300" s="25"/>
      <c r="W300" s="30"/>
      <c r="Y300" s="91"/>
      <c r="Z300" s="32"/>
      <c r="AA300" s="28"/>
      <c r="AB300" s="55"/>
      <c r="AC300" s="28" t="str">
        <f>IF(Table1[[#This Row],[DATE SAMPLE DELIVERY]]="","",(CONCATENATE(20,LEFT(Table1[[#This Row],[DATE SAMPLE DELIVERY]],2),"-",(MID(Table1[[#This Row],[DATE SAMPLE DELIVERY]],3,2)),"-",(RIGHT(Table1[[#This Row],[DATE SAMPLE DELIVERY]],2)))))</f>
        <v/>
      </c>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row>
    <row r="301" spans="1:54" s="4" customFormat="1" x14ac:dyDescent="0.2">
      <c r="A301" s="112" t="str">
        <f>IF(D301="","",CONCATENATE('Sample information'!B$16," #1"," ",Table1[[#This Row],[DATE SAMPLE DELIVERY]]))</f>
        <v xml:space="preserve">TC2486 #1 </v>
      </c>
      <c r="B301" s="112" t="str">
        <f>IF(Table1[[#This Row],[LIBRARY ID]]="","",CONCATENATE('Sample information'!B$16,"-",Table1[[#This Row],[LIBRARY ID]]))</f>
        <v>TC2486-TC2486-1291</v>
      </c>
      <c r="C301" s="228" t="s">
        <v>141</v>
      </c>
      <c r="D301" s="228" t="s">
        <v>2037</v>
      </c>
      <c r="E301" s="99" t="s">
        <v>27</v>
      </c>
      <c r="F301" s="113" t="s">
        <v>1711</v>
      </c>
      <c r="G301" s="113">
        <v>14.80654</v>
      </c>
      <c r="H301" s="113">
        <v>50</v>
      </c>
      <c r="I301" s="98"/>
      <c r="J301" s="228"/>
      <c r="K301" s="230" t="s">
        <v>2735</v>
      </c>
      <c r="L301" s="112" t="str">
        <f>IF((I301=Index!C$2),VLOOKUP(J301,Index!B$3:S$228,2),IF((I301=Index!D$2),VLOOKUP(J301,Index!B$3:S$228,3),IF((I301=Index!E$2),VLOOKUP(J301,Index!B$3:S$228,4),IF((I301=Index!F$2),VLOOKUP(J301,Index!B$3:S$228,5),IF((I301=Index!G$2),VLOOKUP(J301,Index!B$3:S$228,6),IF((I301=Index!H$2),VLOOKUP(J301,Index!B$3:S$228,7),IF((I301=Index!I$2),VLOOKUP(J301,Index!B$3:S$228,8),IF((I301=Index!J$2),VLOOKUP(J301,Index!B$3:S$228,9),IF((I301=Index!K$2),VLOOKUP(J301,Index!B$3:S$228,10),IF((I301=Index!L$2),VLOOKUP(J301,Index!B$3:S$228,11),IF((I301=Index!M$2),VLOOKUP(J301,Index!B$3:S$228,12),IF((I301=Index!N$2),VLOOKUP(J301,Index!B$3:S$228,13),IF((I301=Index!O$2),VLOOKUP(J301,Index!B$3:S$228,14),IF((I301=Index!P$2),VLOOKUP(J301,Index!B$3:S$228,15),IF((I301=Index!Q$2),VLOOKUP(J301,Index!B$3:S$228,16),IF((I301=Index!R$2),VLOOKUP(J301,Index!B$3:S$228,17),IF((I301=Index!S$2),VLOOKUP(J301,Index!B$3:S$228,18),IF((I301=""),CONCATENATE("Custom (",K301,")"),IF((I301="No index"),CONCATENATE("Custom (",Index!T293,")"),"")))))))))))))))))))</f>
        <v>Custom (ACTCGCTA-AAGGAGTA)</v>
      </c>
      <c r="M301" s="32" t="s">
        <v>5</v>
      </c>
      <c r="N301" s="10" t="s">
        <v>29</v>
      </c>
      <c r="O301" s="136">
        <f>IF(Table1[[#This Row],[VOLUME]]="","",Table1[[#This Row],[VOLUME]])</f>
        <v>50</v>
      </c>
      <c r="P301" s="110" t="str">
        <f>IF(Table1[[#This Row],[SNP&amp;SEQ SAMPLE ID]]="","",CONCATENATE('Sample information'!$B$16,"_PL1_org_",Table1[[#This Row],[DATE SAMPLE DELIVERY]]))</f>
        <v>TC2486_PL1_org_</v>
      </c>
      <c r="Q301" s="32" t="str">
        <f>IF(Table1[[#This Row],[SNP&amp;SEQ SAMPLE ID]]="","",IF('Sample information'!$B$21="","",'Sample information'!$B$21))</f>
        <v>danio rerio (zebrafish)</v>
      </c>
      <c r="R301" s="10"/>
      <c r="S301" s="32"/>
      <c r="T301" s="55"/>
      <c r="U301" s="25"/>
      <c r="W301" s="30"/>
      <c r="Y301" s="91"/>
      <c r="Z301" s="32"/>
      <c r="AA301" s="28"/>
      <c r="AB301" s="55"/>
      <c r="AC301" s="28" t="str">
        <f>IF(Table1[[#This Row],[DATE SAMPLE DELIVERY]]="","",(CONCATENATE(20,LEFT(Table1[[#This Row],[DATE SAMPLE DELIVERY]],2),"-",(MID(Table1[[#This Row],[DATE SAMPLE DELIVERY]],3,2)),"-",(RIGHT(Table1[[#This Row],[DATE SAMPLE DELIVERY]],2)))))</f>
        <v/>
      </c>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row>
    <row r="302" spans="1:54" s="4" customFormat="1" x14ac:dyDescent="0.2">
      <c r="A302" s="112" t="str">
        <f>IF(D302="","",CONCATENATE('Sample information'!B$16," #1"," ",Table1[[#This Row],[DATE SAMPLE DELIVERY]]))</f>
        <v xml:space="preserve">TC2486 #1 </v>
      </c>
      <c r="B302" s="112" t="str">
        <f>IF(Table1[[#This Row],[LIBRARY ID]]="","",CONCATENATE('Sample information'!B$16,"-",Table1[[#This Row],[LIBRARY ID]]))</f>
        <v>TC2486-TC2486-1292</v>
      </c>
      <c r="C302" s="228" t="s">
        <v>141</v>
      </c>
      <c r="D302" s="228" t="s">
        <v>2038</v>
      </c>
      <c r="E302" s="99" t="s">
        <v>27</v>
      </c>
      <c r="F302" s="113" t="s">
        <v>1711</v>
      </c>
      <c r="G302" s="113">
        <v>14.80654</v>
      </c>
      <c r="H302" s="113">
        <v>50</v>
      </c>
      <c r="I302" s="98"/>
      <c r="J302" s="228"/>
      <c r="K302" s="230" t="s">
        <v>2736</v>
      </c>
      <c r="L302" s="112" t="str">
        <f>IF((I302=Index!C$2),VLOOKUP(J302,Index!B$3:S$228,2),IF((I302=Index!D$2),VLOOKUP(J302,Index!B$3:S$228,3),IF((I302=Index!E$2),VLOOKUP(J302,Index!B$3:S$228,4),IF((I302=Index!F$2),VLOOKUP(J302,Index!B$3:S$228,5),IF((I302=Index!G$2),VLOOKUP(J302,Index!B$3:S$228,6),IF((I302=Index!H$2),VLOOKUP(J302,Index!B$3:S$228,7),IF((I302=Index!I$2),VLOOKUP(J302,Index!B$3:S$228,8),IF((I302=Index!J$2),VLOOKUP(J302,Index!B$3:S$228,9),IF((I302=Index!K$2),VLOOKUP(J302,Index!B$3:S$228,10),IF((I302=Index!L$2),VLOOKUP(J302,Index!B$3:S$228,11),IF((I302=Index!M$2),VLOOKUP(J302,Index!B$3:S$228,12),IF((I302=Index!N$2),VLOOKUP(J302,Index!B$3:S$228,13),IF((I302=Index!O$2),VLOOKUP(J302,Index!B$3:S$228,14),IF((I302=Index!P$2),VLOOKUP(J302,Index!B$3:S$228,15),IF((I302=Index!Q$2),VLOOKUP(J302,Index!B$3:S$228,16),IF((I302=Index!R$2),VLOOKUP(J302,Index!B$3:S$228,17),IF((I302=Index!S$2),VLOOKUP(J302,Index!B$3:S$228,18),IF((I302=""),CONCATENATE("Custom (",K302,")"),IF((I302="No index"),CONCATENATE("Custom (",Index!T294,")"),"")))))))))))))))))))</f>
        <v>Custom (ACTCGCTA-CTAAGCCT)</v>
      </c>
      <c r="M302" s="32" t="s">
        <v>5</v>
      </c>
      <c r="N302" s="10" t="s">
        <v>30</v>
      </c>
      <c r="O302" s="136">
        <f>IF(Table1[[#This Row],[VOLUME]]="","",Table1[[#This Row],[VOLUME]])</f>
        <v>50</v>
      </c>
      <c r="P302" s="110" t="str">
        <f>IF(Table1[[#This Row],[SNP&amp;SEQ SAMPLE ID]]="","",CONCATENATE('Sample information'!$B$16,"_PL1_org_",Table1[[#This Row],[DATE SAMPLE DELIVERY]]))</f>
        <v>TC2486_PL1_org_</v>
      </c>
      <c r="Q302" s="32" t="str">
        <f>IF(Table1[[#This Row],[SNP&amp;SEQ SAMPLE ID]]="","",IF('Sample information'!$B$21="","",'Sample information'!$B$21))</f>
        <v>danio rerio (zebrafish)</v>
      </c>
      <c r="R302" s="10"/>
      <c r="S302" s="32"/>
      <c r="T302" s="55"/>
      <c r="U302" s="25"/>
      <c r="W302" s="30"/>
      <c r="Y302" s="91"/>
      <c r="Z302" s="32"/>
      <c r="AA302" s="28"/>
      <c r="AB302" s="55"/>
      <c r="AC302" s="28" t="str">
        <f>IF(Table1[[#This Row],[DATE SAMPLE DELIVERY]]="","",(CONCATENATE(20,LEFT(Table1[[#This Row],[DATE SAMPLE DELIVERY]],2),"-",(MID(Table1[[#This Row],[DATE SAMPLE DELIVERY]],3,2)),"-",(RIGHT(Table1[[#This Row],[DATE SAMPLE DELIVERY]],2)))))</f>
        <v/>
      </c>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row>
    <row r="303" spans="1:54" s="4" customFormat="1" x14ac:dyDescent="0.2">
      <c r="A303" s="112" t="str">
        <f>IF(D303="","",CONCATENATE('Sample information'!B$16," #1"," ",Table1[[#This Row],[DATE SAMPLE DELIVERY]]))</f>
        <v xml:space="preserve">TC2486 #1 </v>
      </c>
      <c r="B303" s="112" t="str">
        <f>IF(Table1[[#This Row],[LIBRARY ID]]="","",CONCATENATE('Sample information'!B$16,"-",Table1[[#This Row],[LIBRARY ID]]))</f>
        <v>TC2486-TC2486-1293</v>
      </c>
      <c r="C303" s="228" t="s">
        <v>141</v>
      </c>
      <c r="D303" s="228" t="s">
        <v>2039</v>
      </c>
      <c r="E303" s="99" t="s">
        <v>27</v>
      </c>
      <c r="F303" s="113" t="s">
        <v>1711</v>
      </c>
      <c r="G303" s="113">
        <v>14.80654</v>
      </c>
      <c r="H303" s="113">
        <v>50</v>
      </c>
      <c r="I303" s="98"/>
      <c r="J303" s="228"/>
      <c r="K303" s="230" t="s">
        <v>2737</v>
      </c>
      <c r="L303" s="112" t="str">
        <f>IF((I303=Index!C$2),VLOOKUP(J303,Index!B$3:S$228,2),IF((I303=Index!D$2),VLOOKUP(J303,Index!B$3:S$228,3),IF((I303=Index!E$2),VLOOKUP(J303,Index!B$3:S$228,4),IF((I303=Index!F$2),VLOOKUP(J303,Index!B$3:S$228,5),IF((I303=Index!G$2),VLOOKUP(J303,Index!B$3:S$228,6),IF((I303=Index!H$2),VLOOKUP(J303,Index!B$3:S$228,7),IF((I303=Index!I$2),VLOOKUP(J303,Index!B$3:S$228,8),IF((I303=Index!J$2),VLOOKUP(J303,Index!B$3:S$228,9),IF((I303=Index!K$2),VLOOKUP(J303,Index!B$3:S$228,10),IF((I303=Index!L$2),VLOOKUP(J303,Index!B$3:S$228,11),IF((I303=Index!M$2),VLOOKUP(J303,Index!B$3:S$228,12),IF((I303=Index!N$2),VLOOKUP(J303,Index!B$3:S$228,13),IF((I303=Index!O$2),VLOOKUP(J303,Index!B$3:S$228,14),IF((I303=Index!P$2),VLOOKUP(J303,Index!B$3:S$228,15),IF((I303=Index!Q$2),VLOOKUP(J303,Index!B$3:S$228,16),IF((I303=Index!R$2),VLOOKUP(J303,Index!B$3:S$228,17),IF((I303=Index!S$2),VLOOKUP(J303,Index!B$3:S$228,18),IF((I303=""),CONCATENATE("Custom (",K303,")"),IF((I303="No index"),CONCATENATE("Custom (",Index!T295,")"),"")))))))))))))))))))</f>
        <v>Custom (ACTCGCTA-GCGTAAGA)</v>
      </c>
      <c r="M303" s="32" t="s">
        <v>5</v>
      </c>
      <c r="N303" s="10" t="s">
        <v>31</v>
      </c>
      <c r="O303" s="136">
        <f>IF(Table1[[#This Row],[VOLUME]]="","",Table1[[#This Row],[VOLUME]])</f>
        <v>50</v>
      </c>
      <c r="P303" s="110" t="str">
        <f>IF(Table1[[#This Row],[SNP&amp;SEQ SAMPLE ID]]="","",CONCATENATE('Sample information'!$B$16,"_PL1_org_",Table1[[#This Row],[DATE SAMPLE DELIVERY]]))</f>
        <v>TC2486_PL1_org_</v>
      </c>
      <c r="Q303" s="32" t="str">
        <f>IF(Table1[[#This Row],[SNP&amp;SEQ SAMPLE ID]]="","",IF('Sample information'!$B$21="","",'Sample information'!$B$21))</f>
        <v>danio rerio (zebrafish)</v>
      </c>
      <c r="R303" s="10"/>
      <c r="S303" s="32"/>
      <c r="T303" s="55"/>
      <c r="U303" s="25"/>
      <c r="W303" s="30"/>
      <c r="Y303" s="91"/>
      <c r="Z303" s="32"/>
      <c r="AA303" s="28"/>
      <c r="AB303" s="55"/>
      <c r="AC303" s="28" t="str">
        <f>IF(Table1[[#This Row],[DATE SAMPLE DELIVERY]]="","",(CONCATENATE(20,LEFT(Table1[[#This Row],[DATE SAMPLE DELIVERY]],2),"-",(MID(Table1[[#This Row],[DATE SAMPLE DELIVERY]],3,2)),"-",(RIGHT(Table1[[#This Row],[DATE SAMPLE DELIVERY]],2)))))</f>
        <v/>
      </c>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row>
    <row r="304" spans="1:54" s="4" customFormat="1" x14ac:dyDescent="0.2">
      <c r="A304" s="112" t="str">
        <f>IF(D304="","",CONCATENATE('Sample information'!B$16," #1"," ",Table1[[#This Row],[DATE SAMPLE DELIVERY]]))</f>
        <v xml:space="preserve">TC2486 #1 </v>
      </c>
      <c r="B304" s="112" t="str">
        <f>IF(Table1[[#This Row],[LIBRARY ID]]="","",CONCATENATE('Sample information'!B$16,"-",Table1[[#This Row],[LIBRARY ID]]))</f>
        <v>TC2486-TC2486-1294</v>
      </c>
      <c r="C304" s="228" t="s">
        <v>141</v>
      </c>
      <c r="D304" s="228" t="s">
        <v>2040</v>
      </c>
      <c r="E304" s="99" t="s">
        <v>27</v>
      </c>
      <c r="F304" s="113" t="s">
        <v>1711</v>
      </c>
      <c r="G304" s="113">
        <v>14.80654</v>
      </c>
      <c r="H304" s="113">
        <v>50</v>
      </c>
      <c r="I304" s="98"/>
      <c r="J304" s="228"/>
      <c r="K304" s="230" t="s">
        <v>2738</v>
      </c>
      <c r="L304" s="112" t="str">
        <f>IF((I304=Index!C$2),VLOOKUP(J304,Index!B$3:S$228,2),IF((I304=Index!D$2),VLOOKUP(J304,Index!B$3:S$228,3),IF((I304=Index!E$2),VLOOKUP(J304,Index!B$3:S$228,4),IF((I304=Index!F$2),VLOOKUP(J304,Index!B$3:S$228,5),IF((I304=Index!G$2),VLOOKUP(J304,Index!B$3:S$228,6),IF((I304=Index!H$2),VLOOKUP(J304,Index!B$3:S$228,7),IF((I304=Index!I$2),VLOOKUP(J304,Index!B$3:S$228,8),IF((I304=Index!J$2),VLOOKUP(J304,Index!B$3:S$228,9),IF((I304=Index!K$2),VLOOKUP(J304,Index!B$3:S$228,10),IF((I304=Index!L$2),VLOOKUP(J304,Index!B$3:S$228,11),IF((I304=Index!M$2),VLOOKUP(J304,Index!B$3:S$228,12),IF((I304=Index!N$2),VLOOKUP(J304,Index!B$3:S$228,13),IF((I304=Index!O$2),VLOOKUP(J304,Index!B$3:S$228,14),IF((I304=Index!P$2),VLOOKUP(J304,Index!B$3:S$228,15),IF((I304=Index!Q$2),VLOOKUP(J304,Index!B$3:S$228,16),IF((I304=Index!R$2),VLOOKUP(J304,Index!B$3:S$228,17),IF((I304=Index!S$2),VLOOKUP(J304,Index!B$3:S$228,18),IF((I304=""),CONCATENATE("Custom (",K304,")"),IF((I304="No index"),CONCATENATE("Custom (",Index!T296,")"),"")))))))))))))))))))</f>
        <v>Custom (GGAGCTAC-CTCTCTAT)</v>
      </c>
      <c r="M304" s="32" t="s">
        <v>5</v>
      </c>
      <c r="N304" s="10" t="s">
        <v>32</v>
      </c>
      <c r="O304" s="136">
        <f>IF(Table1[[#This Row],[VOLUME]]="","",Table1[[#This Row],[VOLUME]])</f>
        <v>50</v>
      </c>
      <c r="P304" s="110" t="str">
        <f>IF(Table1[[#This Row],[SNP&amp;SEQ SAMPLE ID]]="","",CONCATENATE('Sample information'!$B$16,"_PL1_org_",Table1[[#This Row],[DATE SAMPLE DELIVERY]]))</f>
        <v>TC2486_PL1_org_</v>
      </c>
      <c r="Q304" s="32" t="str">
        <f>IF(Table1[[#This Row],[SNP&amp;SEQ SAMPLE ID]]="","",IF('Sample information'!$B$21="","",'Sample information'!$B$21))</f>
        <v>danio rerio (zebrafish)</v>
      </c>
      <c r="R304" s="10"/>
      <c r="S304" s="32"/>
      <c r="T304" s="55"/>
      <c r="U304" s="25"/>
      <c r="W304" s="30"/>
      <c r="Y304" s="91"/>
      <c r="Z304" s="32"/>
      <c r="AA304" s="28"/>
      <c r="AB304" s="55"/>
      <c r="AC304" s="28" t="str">
        <f>IF(Table1[[#This Row],[DATE SAMPLE DELIVERY]]="","",(CONCATENATE(20,LEFT(Table1[[#This Row],[DATE SAMPLE DELIVERY]],2),"-",(MID(Table1[[#This Row],[DATE SAMPLE DELIVERY]],3,2)),"-",(RIGHT(Table1[[#This Row],[DATE SAMPLE DELIVERY]],2)))))</f>
        <v/>
      </c>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row>
    <row r="305" spans="1:54" s="4" customFormat="1" x14ac:dyDescent="0.2">
      <c r="A305" s="112" t="str">
        <f>IF(D305="","",CONCATENATE('Sample information'!B$16," #1"," ",Table1[[#This Row],[DATE SAMPLE DELIVERY]]))</f>
        <v xml:space="preserve">TC2486 #1 </v>
      </c>
      <c r="B305" s="112" t="str">
        <f>IF(Table1[[#This Row],[LIBRARY ID]]="","",CONCATENATE('Sample information'!B$16,"-",Table1[[#This Row],[LIBRARY ID]]))</f>
        <v>TC2486-TC2486-1295</v>
      </c>
      <c r="C305" s="228" t="s">
        <v>141</v>
      </c>
      <c r="D305" s="228" t="s">
        <v>2041</v>
      </c>
      <c r="E305" s="99" t="s">
        <v>27</v>
      </c>
      <c r="F305" s="113" t="s">
        <v>1711</v>
      </c>
      <c r="G305" s="113">
        <v>14.80654</v>
      </c>
      <c r="H305" s="113">
        <v>50</v>
      </c>
      <c r="I305" s="98"/>
      <c r="J305" s="228"/>
      <c r="K305" s="230" t="s">
        <v>2739</v>
      </c>
      <c r="L305" s="112" t="str">
        <f>IF((I305=Index!C$2),VLOOKUP(J305,Index!B$3:S$228,2),IF((I305=Index!D$2),VLOOKUP(J305,Index!B$3:S$228,3),IF((I305=Index!E$2),VLOOKUP(J305,Index!B$3:S$228,4),IF((I305=Index!F$2),VLOOKUP(J305,Index!B$3:S$228,5),IF((I305=Index!G$2),VLOOKUP(J305,Index!B$3:S$228,6),IF((I305=Index!H$2),VLOOKUP(J305,Index!B$3:S$228,7),IF((I305=Index!I$2),VLOOKUP(J305,Index!B$3:S$228,8),IF((I305=Index!J$2),VLOOKUP(J305,Index!B$3:S$228,9),IF((I305=Index!K$2),VLOOKUP(J305,Index!B$3:S$228,10),IF((I305=Index!L$2),VLOOKUP(J305,Index!B$3:S$228,11),IF((I305=Index!M$2),VLOOKUP(J305,Index!B$3:S$228,12),IF((I305=Index!N$2),VLOOKUP(J305,Index!B$3:S$228,13),IF((I305=Index!O$2),VLOOKUP(J305,Index!B$3:S$228,14),IF((I305=Index!P$2),VLOOKUP(J305,Index!B$3:S$228,15),IF((I305=Index!Q$2),VLOOKUP(J305,Index!B$3:S$228,16),IF((I305=Index!R$2),VLOOKUP(J305,Index!B$3:S$228,17),IF((I305=Index!S$2),VLOOKUP(J305,Index!B$3:S$228,18),IF((I305=""),CONCATENATE("Custom (",K305,")"),IF((I305="No index"),CONCATENATE("Custom (",Index!T297,")"),"")))))))))))))))))))</f>
        <v>Custom (GGAGCTAC-TATCCTCT)</v>
      </c>
      <c r="M305" s="32" t="s">
        <v>5</v>
      </c>
      <c r="N305" s="10" t="s">
        <v>33</v>
      </c>
      <c r="O305" s="136">
        <f>IF(Table1[[#This Row],[VOLUME]]="","",Table1[[#This Row],[VOLUME]])</f>
        <v>50</v>
      </c>
      <c r="P305" s="110" t="str">
        <f>IF(Table1[[#This Row],[SNP&amp;SEQ SAMPLE ID]]="","",CONCATENATE('Sample information'!$B$16,"_PL1_org_",Table1[[#This Row],[DATE SAMPLE DELIVERY]]))</f>
        <v>TC2486_PL1_org_</v>
      </c>
      <c r="Q305" s="32" t="str">
        <f>IF(Table1[[#This Row],[SNP&amp;SEQ SAMPLE ID]]="","",IF('Sample information'!$B$21="","",'Sample information'!$B$21))</f>
        <v>danio rerio (zebrafish)</v>
      </c>
      <c r="R305" s="10"/>
      <c r="S305" s="32"/>
      <c r="T305" s="55"/>
      <c r="U305" s="25"/>
      <c r="W305" s="30"/>
      <c r="Y305" s="91"/>
      <c r="Z305" s="32"/>
      <c r="AA305" s="28"/>
      <c r="AB305" s="55"/>
      <c r="AC305" s="28" t="str">
        <f>IF(Table1[[#This Row],[DATE SAMPLE DELIVERY]]="","",(CONCATENATE(20,LEFT(Table1[[#This Row],[DATE SAMPLE DELIVERY]],2),"-",(MID(Table1[[#This Row],[DATE SAMPLE DELIVERY]],3,2)),"-",(RIGHT(Table1[[#This Row],[DATE SAMPLE DELIVERY]],2)))))</f>
        <v/>
      </c>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row>
    <row r="306" spans="1:54" s="4" customFormat="1" x14ac:dyDescent="0.2">
      <c r="A306" s="112" t="str">
        <f>IF(D306="","",CONCATENATE('Sample information'!B$16," #1"," ",Table1[[#This Row],[DATE SAMPLE DELIVERY]]))</f>
        <v xml:space="preserve">TC2486 #1 </v>
      </c>
      <c r="B306" s="112" t="str">
        <f>IF(Table1[[#This Row],[LIBRARY ID]]="","",CONCATENATE('Sample information'!B$16,"-",Table1[[#This Row],[LIBRARY ID]]))</f>
        <v>TC2486-TC2486-1296</v>
      </c>
      <c r="C306" s="228" t="s">
        <v>141</v>
      </c>
      <c r="D306" s="228" t="s">
        <v>2042</v>
      </c>
      <c r="E306" s="99" t="s">
        <v>27</v>
      </c>
      <c r="F306" s="113" t="s">
        <v>1711</v>
      </c>
      <c r="G306" s="113">
        <v>14.80654</v>
      </c>
      <c r="H306" s="113">
        <v>50</v>
      </c>
      <c r="I306" s="98"/>
      <c r="J306" s="228"/>
      <c r="K306" s="230" t="s">
        <v>2740</v>
      </c>
      <c r="L306" s="112" t="str">
        <f>IF((I306=Index!C$2),VLOOKUP(J306,Index!B$3:S$228,2),IF((I306=Index!D$2),VLOOKUP(J306,Index!B$3:S$228,3),IF((I306=Index!E$2),VLOOKUP(J306,Index!B$3:S$228,4),IF((I306=Index!F$2),VLOOKUP(J306,Index!B$3:S$228,5),IF((I306=Index!G$2),VLOOKUP(J306,Index!B$3:S$228,6),IF((I306=Index!H$2),VLOOKUP(J306,Index!B$3:S$228,7),IF((I306=Index!I$2),VLOOKUP(J306,Index!B$3:S$228,8),IF((I306=Index!J$2),VLOOKUP(J306,Index!B$3:S$228,9),IF((I306=Index!K$2),VLOOKUP(J306,Index!B$3:S$228,10),IF((I306=Index!L$2),VLOOKUP(J306,Index!B$3:S$228,11),IF((I306=Index!M$2),VLOOKUP(J306,Index!B$3:S$228,12),IF((I306=Index!N$2),VLOOKUP(J306,Index!B$3:S$228,13),IF((I306=Index!O$2),VLOOKUP(J306,Index!B$3:S$228,14),IF((I306=Index!P$2),VLOOKUP(J306,Index!B$3:S$228,15),IF((I306=Index!Q$2),VLOOKUP(J306,Index!B$3:S$228,16),IF((I306=Index!R$2),VLOOKUP(J306,Index!B$3:S$228,17),IF((I306=Index!S$2),VLOOKUP(J306,Index!B$3:S$228,18),IF((I306=""),CONCATENATE("Custom (",K306,")"),IF((I306="No index"),CONCATENATE("Custom (",Index!T298,")"),"")))))))))))))))))))</f>
        <v>Custom (GGAGCTAC-GTAAGGAG)</v>
      </c>
      <c r="M306" s="32" t="s">
        <v>5</v>
      </c>
      <c r="N306" s="10" t="s">
        <v>34</v>
      </c>
      <c r="O306" s="136">
        <f>IF(Table1[[#This Row],[VOLUME]]="","",Table1[[#This Row],[VOLUME]])</f>
        <v>50</v>
      </c>
      <c r="P306" s="110" t="str">
        <f>IF(Table1[[#This Row],[SNP&amp;SEQ SAMPLE ID]]="","",CONCATENATE('Sample information'!$B$16,"_PL1_org_",Table1[[#This Row],[DATE SAMPLE DELIVERY]]))</f>
        <v>TC2486_PL1_org_</v>
      </c>
      <c r="Q306" s="32" t="str">
        <f>IF(Table1[[#This Row],[SNP&amp;SEQ SAMPLE ID]]="","",IF('Sample information'!$B$21="","",'Sample information'!$B$21))</f>
        <v>danio rerio (zebrafish)</v>
      </c>
      <c r="R306" s="10"/>
      <c r="S306" s="32"/>
      <c r="T306" s="55"/>
      <c r="U306" s="25"/>
      <c r="W306" s="30"/>
      <c r="Y306" s="91"/>
      <c r="Z306" s="32"/>
      <c r="AA306" s="28"/>
      <c r="AB306" s="55"/>
      <c r="AC306" s="28" t="str">
        <f>IF(Table1[[#This Row],[DATE SAMPLE DELIVERY]]="","",(CONCATENATE(20,LEFT(Table1[[#This Row],[DATE SAMPLE DELIVERY]],2),"-",(MID(Table1[[#This Row],[DATE SAMPLE DELIVERY]],3,2)),"-",(RIGHT(Table1[[#This Row],[DATE SAMPLE DELIVERY]],2)))))</f>
        <v/>
      </c>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row>
    <row r="307" spans="1:54" s="4" customFormat="1" x14ac:dyDescent="0.2">
      <c r="A307" s="112" t="str">
        <f>IF(D307="","",CONCATENATE('Sample information'!B$16," #1"," ",Table1[[#This Row],[DATE SAMPLE DELIVERY]]))</f>
        <v xml:space="preserve">TC2486 #1 </v>
      </c>
      <c r="B307" s="112" t="str">
        <f>IF(Table1[[#This Row],[LIBRARY ID]]="","",CONCATENATE('Sample information'!B$16,"-",Table1[[#This Row],[LIBRARY ID]]))</f>
        <v>TC2486-TC2486-1297</v>
      </c>
      <c r="C307" s="228" t="s">
        <v>141</v>
      </c>
      <c r="D307" s="228" t="s">
        <v>2043</v>
      </c>
      <c r="E307" s="99" t="s">
        <v>27</v>
      </c>
      <c r="F307" s="113" t="s">
        <v>1711</v>
      </c>
      <c r="G307" s="113">
        <v>14.80654</v>
      </c>
      <c r="H307" s="113">
        <v>50</v>
      </c>
      <c r="I307" s="98"/>
      <c r="J307" s="228"/>
      <c r="K307" s="230" t="s">
        <v>2741</v>
      </c>
      <c r="L307" s="112" t="str">
        <f>IF((I307=Index!C$2),VLOOKUP(J307,Index!B$3:S$228,2),IF((I307=Index!D$2),VLOOKUP(J307,Index!B$3:S$228,3),IF((I307=Index!E$2),VLOOKUP(J307,Index!B$3:S$228,4),IF((I307=Index!F$2),VLOOKUP(J307,Index!B$3:S$228,5),IF((I307=Index!G$2),VLOOKUP(J307,Index!B$3:S$228,6),IF((I307=Index!H$2),VLOOKUP(J307,Index!B$3:S$228,7),IF((I307=Index!I$2),VLOOKUP(J307,Index!B$3:S$228,8),IF((I307=Index!J$2),VLOOKUP(J307,Index!B$3:S$228,9),IF((I307=Index!K$2),VLOOKUP(J307,Index!B$3:S$228,10),IF((I307=Index!L$2),VLOOKUP(J307,Index!B$3:S$228,11),IF((I307=Index!M$2),VLOOKUP(J307,Index!B$3:S$228,12),IF((I307=Index!N$2),VLOOKUP(J307,Index!B$3:S$228,13),IF((I307=Index!O$2),VLOOKUP(J307,Index!B$3:S$228,14),IF((I307=Index!P$2),VLOOKUP(J307,Index!B$3:S$228,15),IF((I307=Index!Q$2),VLOOKUP(J307,Index!B$3:S$228,16),IF((I307=Index!R$2),VLOOKUP(J307,Index!B$3:S$228,17),IF((I307=Index!S$2),VLOOKUP(J307,Index!B$3:S$228,18),IF((I307=""),CONCATENATE("Custom (",K307,")"),IF((I307="No index"),CONCATENATE("Custom (",Index!T299,")"),"")))))))))))))))))))</f>
        <v>Custom (GGAGCTAC-ACTGCATA)</v>
      </c>
      <c r="M307" s="32" t="s">
        <v>5</v>
      </c>
      <c r="N307" s="10" t="s">
        <v>35</v>
      </c>
      <c r="O307" s="136">
        <f>IF(Table1[[#This Row],[VOLUME]]="","",Table1[[#This Row],[VOLUME]])</f>
        <v>50</v>
      </c>
      <c r="P307" s="110" t="str">
        <f>IF(Table1[[#This Row],[SNP&amp;SEQ SAMPLE ID]]="","",CONCATENATE('Sample information'!$B$16,"_PL1_org_",Table1[[#This Row],[DATE SAMPLE DELIVERY]]))</f>
        <v>TC2486_PL1_org_</v>
      </c>
      <c r="Q307" s="32" t="str">
        <f>IF(Table1[[#This Row],[SNP&amp;SEQ SAMPLE ID]]="","",IF('Sample information'!$B$21="","",'Sample information'!$B$21))</f>
        <v>danio rerio (zebrafish)</v>
      </c>
      <c r="R307" s="10"/>
      <c r="S307" s="32"/>
      <c r="T307" s="55"/>
      <c r="U307" s="25"/>
      <c r="W307" s="30"/>
      <c r="Y307" s="91"/>
      <c r="Z307" s="32"/>
      <c r="AA307" s="28"/>
      <c r="AB307" s="55"/>
      <c r="AC307" s="28" t="str">
        <f>IF(Table1[[#This Row],[DATE SAMPLE DELIVERY]]="","",(CONCATENATE(20,LEFT(Table1[[#This Row],[DATE SAMPLE DELIVERY]],2),"-",(MID(Table1[[#This Row],[DATE SAMPLE DELIVERY]],3,2)),"-",(RIGHT(Table1[[#This Row],[DATE SAMPLE DELIVERY]],2)))))</f>
        <v/>
      </c>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row>
    <row r="308" spans="1:54" s="4" customFormat="1" x14ac:dyDescent="0.2">
      <c r="A308" s="112" t="str">
        <f>IF(D308="","",CONCATENATE('Sample information'!B$16," #1"," ",Table1[[#This Row],[DATE SAMPLE DELIVERY]]))</f>
        <v xml:space="preserve">TC2486 #1 </v>
      </c>
      <c r="B308" s="112" t="str">
        <f>IF(Table1[[#This Row],[LIBRARY ID]]="","",CONCATENATE('Sample information'!B$16,"-",Table1[[#This Row],[LIBRARY ID]]))</f>
        <v>TC2486-TC2486-1298</v>
      </c>
      <c r="C308" s="228" t="s">
        <v>141</v>
      </c>
      <c r="D308" s="228" t="s">
        <v>2044</v>
      </c>
      <c r="E308" s="99" t="s">
        <v>27</v>
      </c>
      <c r="F308" s="113" t="s">
        <v>1711</v>
      </c>
      <c r="G308" s="113">
        <v>14.80654</v>
      </c>
      <c r="H308" s="113">
        <v>50</v>
      </c>
      <c r="I308" s="98"/>
      <c r="J308" s="228"/>
      <c r="K308" s="230" t="s">
        <v>2742</v>
      </c>
      <c r="L308" s="112" t="str">
        <f>IF((I308=Index!C$2),VLOOKUP(J308,Index!B$3:S$228,2),IF((I308=Index!D$2),VLOOKUP(J308,Index!B$3:S$228,3),IF((I308=Index!E$2),VLOOKUP(J308,Index!B$3:S$228,4),IF((I308=Index!F$2),VLOOKUP(J308,Index!B$3:S$228,5),IF((I308=Index!G$2),VLOOKUP(J308,Index!B$3:S$228,6),IF((I308=Index!H$2),VLOOKUP(J308,Index!B$3:S$228,7),IF((I308=Index!I$2),VLOOKUP(J308,Index!B$3:S$228,8),IF((I308=Index!J$2),VLOOKUP(J308,Index!B$3:S$228,9),IF((I308=Index!K$2),VLOOKUP(J308,Index!B$3:S$228,10),IF((I308=Index!L$2),VLOOKUP(J308,Index!B$3:S$228,11),IF((I308=Index!M$2),VLOOKUP(J308,Index!B$3:S$228,12),IF((I308=Index!N$2),VLOOKUP(J308,Index!B$3:S$228,13),IF((I308=Index!O$2),VLOOKUP(J308,Index!B$3:S$228,14),IF((I308=Index!P$2),VLOOKUP(J308,Index!B$3:S$228,15),IF((I308=Index!Q$2),VLOOKUP(J308,Index!B$3:S$228,16),IF((I308=Index!R$2),VLOOKUP(J308,Index!B$3:S$228,17),IF((I308=Index!S$2),VLOOKUP(J308,Index!B$3:S$228,18),IF((I308=""),CONCATENATE("Custom (",K308,")"),IF((I308="No index"),CONCATENATE("Custom (",Index!T300,")"),"")))))))))))))))))))</f>
        <v>Custom (GGAGCTAC-AAGGAGTA)</v>
      </c>
      <c r="M308" s="32" t="s">
        <v>5</v>
      </c>
      <c r="N308" s="10" t="s">
        <v>36</v>
      </c>
      <c r="O308" s="136">
        <f>IF(Table1[[#This Row],[VOLUME]]="","",Table1[[#This Row],[VOLUME]])</f>
        <v>50</v>
      </c>
      <c r="P308" s="110" t="str">
        <f>IF(Table1[[#This Row],[SNP&amp;SEQ SAMPLE ID]]="","",CONCATENATE('Sample information'!$B$16,"_PL1_org_",Table1[[#This Row],[DATE SAMPLE DELIVERY]]))</f>
        <v>TC2486_PL1_org_</v>
      </c>
      <c r="Q308" s="32" t="str">
        <f>IF(Table1[[#This Row],[SNP&amp;SEQ SAMPLE ID]]="","",IF('Sample information'!$B$21="","",'Sample information'!$B$21))</f>
        <v>danio rerio (zebrafish)</v>
      </c>
      <c r="R308" s="10"/>
      <c r="S308" s="32"/>
      <c r="T308" s="55"/>
      <c r="U308" s="25"/>
      <c r="W308" s="30"/>
      <c r="Y308" s="91"/>
      <c r="Z308" s="32"/>
      <c r="AA308" s="28"/>
      <c r="AB308" s="55"/>
      <c r="AC308" s="28" t="str">
        <f>IF(Table1[[#This Row],[DATE SAMPLE DELIVERY]]="","",(CONCATENATE(20,LEFT(Table1[[#This Row],[DATE SAMPLE DELIVERY]],2),"-",(MID(Table1[[#This Row],[DATE SAMPLE DELIVERY]],3,2)),"-",(RIGHT(Table1[[#This Row],[DATE SAMPLE DELIVERY]],2)))))</f>
        <v/>
      </c>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row>
    <row r="309" spans="1:54" s="4" customFormat="1" x14ac:dyDescent="0.2">
      <c r="A309" s="112" t="str">
        <f>IF(D309="","",CONCATENATE('Sample information'!B$16," #1"," ",Table1[[#This Row],[DATE SAMPLE DELIVERY]]))</f>
        <v xml:space="preserve">TC2486 #1 </v>
      </c>
      <c r="B309" s="112" t="str">
        <f>IF(Table1[[#This Row],[LIBRARY ID]]="","",CONCATENATE('Sample information'!B$16,"-",Table1[[#This Row],[LIBRARY ID]]))</f>
        <v>TC2486-TC2486-1299</v>
      </c>
      <c r="C309" s="228" t="s">
        <v>141</v>
      </c>
      <c r="D309" s="228" t="s">
        <v>2045</v>
      </c>
      <c r="E309" s="99" t="s">
        <v>27</v>
      </c>
      <c r="F309" s="113" t="s">
        <v>1711</v>
      </c>
      <c r="G309" s="113">
        <v>14.80654</v>
      </c>
      <c r="H309" s="113">
        <v>50</v>
      </c>
      <c r="I309" s="98"/>
      <c r="J309" s="228"/>
      <c r="K309" s="230" t="s">
        <v>2743</v>
      </c>
      <c r="L309" s="112" t="str">
        <f>IF((I309=Index!C$2),VLOOKUP(J309,Index!B$3:S$228,2),IF((I309=Index!D$2),VLOOKUP(J309,Index!B$3:S$228,3),IF((I309=Index!E$2),VLOOKUP(J309,Index!B$3:S$228,4),IF((I309=Index!F$2),VLOOKUP(J309,Index!B$3:S$228,5),IF((I309=Index!G$2),VLOOKUP(J309,Index!B$3:S$228,6),IF((I309=Index!H$2),VLOOKUP(J309,Index!B$3:S$228,7),IF((I309=Index!I$2),VLOOKUP(J309,Index!B$3:S$228,8),IF((I309=Index!J$2),VLOOKUP(J309,Index!B$3:S$228,9),IF((I309=Index!K$2),VLOOKUP(J309,Index!B$3:S$228,10),IF((I309=Index!L$2),VLOOKUP(J309,Index!B$3:S$228,11),IF((I309=Index!M$2),VLOOKUP(J309,Index!B$3:S$228,12),IF((I309=Index!N$2),VLOOKUP(J309,Index!B$3:S$228,13),IF((I309=Index!O$2),VLOOKUP(J309,Index!B$3:S$228,14),IF((I309=Index!P$2),VLOOKUP(J309,Index!B$3:S$228,15),IF((I309=Index!Q$2),VLOOKUP(J309,Index!B$3:S$228,16),IF((I309=Index!R$2),VLOOKUP(J309,Index!B$3:S$228,17),IF((I309=Index!S$2),VLOOKUP(J309,Index!B$3:S$228,18),IF((I309=""),CONCATENATE("Custom (",K309,")"),IF((I309="No index"),CONCATENATE("Custom (",Index!T301,")"),"")))))))))))))))))))</f>
        <v>Custom (GGAGCTAC-CTAAGCCT)</v>
      </c>
      <c r="M309" s="32" t="s">
        <v>5</v>
      </c>
      <c r="N309" s="10" t="s">
        <v>37</v>
      </c>
      <c r="O309" s="136">
        <f>IF(Table1[[#This Row],[VOLUME]]="","",Table1[[#This Row],[VOLUME]])</f>
        <v>50</v>
      </c>
      <c r="P309" s="110" t="str">
        <f>IF(Table1[[#This Row],[SNP&amp;SEQ SAMPLE ID]]="","",CONCATENATE('Sample information'!$B$16,"_PL1_org_",Table1[[#This Row],[DATE SAMPLE DELIVERY]]))</f>
        <v>TC2486_PL1_org_</v>
      </c>
      <c r="Q309" s="32" t="str">
        <f>IF(Table1[[#This Row],[SNP&amp;SEQ SAMPLE ID]]="","",IF('Sample information'!$B$21="","",'Sample information'!$B$21))</f>
        <v>danio rerio (zebrafish)</v>
      </c>
      <c r="R309" s="10"/>
      <c r="S309" s="32"/>
      <c r="T309" s="55"/>
      <c r="U309" s="25"/>
      <c r="W309" s="30"/>
      <c r="Y309" s="91"/>
      <c r="Z309" s="32"/>
      <c r="AA309" s="28"/>
      <c r="AB309" s="55"/>
      <c r="AC309" s="28" t="str">
        <f>IF(Table1[[#This Row],[DATE SAMPLE DELIVERY]]="","",(CONCATENATE(20,LEFT(Table1[[#This Row],[DATE SAMPLE DELIVERY]],2),"-",(MID(Table1[[#This Row],[DATE SAMPLE DELIVERY]],3,2)),"-",(RIGHT(Table1[[#This Row],[DATE SAMPLE DELIVERY]],2)))))</f>
        <v/>
      </c>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row>
    <row r="310" spans="1:54" s="4" customFormat="1" x14ac:dyDescent="0.2">
      <c r="A310" s="112" t="str">
        <f>IF(D310="","",CONCATENATE('Sample information'!B$16," #1"," ",Table1[[#This Row],[DATE SAMPLE DELIVERY]]))</f>
        <v xml:space="preserve">TC2486 #1 </v>
      </c>
      <c r="B310" s="112" t="str">
        <f>IF(Table1[[#This Row],[LIBRARY ID]]="","",CONCATENATE('Sample information'!B$16,"-",Table1[[#This Row],[LIBRARY ID]]))</f>
        <v>TC2486-TC2486-1300</v>
      </c>
      <c r="C310" s="228" t="s">
        <v>141</v>
      </c>
      <c r="D310" s="228" t="s">
        <v>2046</v>
      </c>
      <c r="E310" s="99" t="s">
        <v>27</v>
      </c>
      <c r="F310" s="113" t="s">
        <v>1711</v>
      </c>
      <c r="G310" s="113">
        <v>14.80654</v>
      </c>
      <c r="H310" s="113">
        <v>50</v>
      </c>
      <c r="I310" s="98"/>
      <c r="J310" s="228"/>
      <c r="K310" s="230" t="s">
        <v>2744</v>
      </c>
      <c r="L310" s="112" t="str">
        <f>IF((I310=Index!C$2),VLOOKUP(J310,Index!B$3:S$228,2),IF((I310=Index!D$2),VLOOKUP(J310,Index!B$3:S$228,3),IF((I310=Index!E$2),VLOOKUP(J310,Index!B$3:S$228,4),IF((I310=Index!F$2),VLOOKUP(J310,Index!B$3:S$228,5),IF((I310=Index!G$2),VLOOKUP(J310,Index!B$3:S$228,6),IF((I310=Index!H$2),VLOOKUP(J310,Index!B$3:S$228,7),IF((I310=Index!I$2),VLOOKUP(J310,Index!B$3:S$228,8),IF((I310=Index!J$2),VLOOKUP(J310,Index!B$3:S$228,9),IF((I310=Index!K$2),VLOOKUP(J310,Index!B$3:S$228,10),IF((I310=Index!L$2),VLOOKUP(J310,Index!B$3:S$228,11),IF((I310=Index!M$2),VLOOKUP(J310,Index!B$3:S$228,12),IF((I310=Index!N$2),VLOOKUP(J310,Index!B$3:S$228,13),IF((I310=Index!O$2),VLOOKUP(J310,Index!B$3:S$228,14),IF((I310=Index!P$2),VLOOKUP(J310,Index!B$3:S$228,15),IF((I310=Index!Q$2),VLOOKUP(J310,Index!B$3:S$228,16),IF((I310=Index!R$2),VLOOKUP(J310,Index!B$3:S$228,17),IF((I310=Index!S$2),VLOOKUP(J310,Index!B$3:S$228,18),IF((I310=""),CONCATENATE("Custom (",K310,")"),IF((I310="No index"),CONCATENATE("Custom (",Index!T302,")"),"")))))))))))))))))))</f>
        <v>Custom (GGAGCTAC-GCGTAAGA)</v>
      </c>
      <c r="M310" s="32" t="s">
        <v>5</v>
      </c>
      <c r="N310" s="10" t="s">
        <v>38</v>
      </c>
      <c r="O310" s="136">
        <f>IF(Table1[[#This Row],[VOLUME]]="","",Table1[[#This Row],[VOLUME]])</f>
        <v>50</v>
      </c>
      <c r="P310" s="110" t="str">
        <f>IF(Table1[[#This Row],[SNP&amp;SEQ SAMPLE ID]]="","",CONCATENATE('Sample information'!$B$16,"_PL1_org_",Table1[[#This Row],[DATE SAMPLE DELIVERY]]))</f>
        <v>TC2486_PL1_org_</v>
      </c>
      <c r="Q310" s="32" t="str">
        <f>IF(Table1[[#This Row],[SNP&amp;SEQ SAMPLE ID]]="","",IF('Sample information'!$B$21="","",'Sample information'!$B$21))</f>
        <v>danio rerio (zebrafish)</v>
      </c>
      <c r="R310" s="10"/>
      <c r="S310" s="32"/>
      <c r="T310" s="55"/>
      <c r="U310" s="25"/>
      <c r="W310" s="30"/>
      <c r="Y310" s="91"/>
      <c r="Z310" s="32"/>
      <c r="AA310" s="28"/>
      <c r="AB310" s="55"/>
      <c r="AC310" s="28" t="str">
        <f>IF(Table1[[#This Row],[DATE SAMPLE DELIVERY]]="","",(CONCATENATE(20,LEFT(Table1[[#This Row],[DATE SAMPLE DELIVERY]],2),"-",(MID(Table1[[#This Row],[DATE SAMPLE DELIVERY]],3,2)),"-",(RIGHT(Table1[[#This Row],[DATE SAMPLE DELIVERY]],2)))))</f>
        <v/>
      </c>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row>
    <row r="311" spans="1:54" s="4" customFormat="1" x14ac:dyDescent="0.2">
      <c r="A311" s="112" t="str">
        <f>IF(D311="","",CONCATENATE('Sample information'!B$16," #1"," ",Table1[[#This Row],[DATE SAMPLE DELIVERY]]))</f>
        <v xml:space="preserve">TC2486 #1 </v>
      </c>
      <c r="B311" s="112" t="str">
        <f>IF(Table1[[#This Row],[LIBRARY ID]]="","",CONCATENATE('Sample information'!B$16,"-",Table1[[#This Row],[LIBRARY ID]]))</f>
        <v>TC2486-TC2486-1301</v>
      </c>
      <c r="C311" s="228" t="s">
        <v>141</v>
      </c>
      <c r="D311" s="228" t="s">
        <v>2047</v>
      </c>
      <c r="E311" s="99" t="s">
        <v>27</v>
      </c>
      <c r="F311" s="113" t="s">
        <v>1711</v>
      </c>
      <c r="G311" s="113">
        <v>14.80654</v>
      </c>
      <c r="H311" s="113">
        <v>50</v>
      </c>
      <c r="I311" s="98"/>
      <c r="J311" s="228"/>
      <c r="K311" s="230" t="s">
        <v>2745</v>
      </c>
      <c r="L311" s="112" t="str">
        <f>IF((I311=Index!C$2),VLOOKUP(J311,Index!B$3:S$228,2),IF((I311=Index!D$2),VLOOKUP(J311,Index!B$3:S$228,3),IF((I311=Index!E$2),VLOOKUP(J311,Index!B$3:S$228,4),IF((I311=Index!F$2),VLOOKUP(J311,Index!B$3:S$228,5),IF((I311=Index!G$2),VLOOKUP(J311,Index!B$3:S$228,6),IF((I311=Index!H$2),VLOOKUP(J311,Index!B$3:S$228,7),IF((I311=Index!I$2),VLOOKUP(J311,Index!B$3:S$228,8),IF((I311=Index!J$2),VLOOKUP(J311,Index!B$3:S$228,9),IF((I311=Index!K$2),VLOOKUP(J311,Index!B$3:S$228,10),IF((I311=Index!L$2),VLOOKUP(J311,Index!B$3:S$228,11),IF((I311=Index!M$2),VLOOKUP(J311,Index!B$3:S$228,12),IF((I311=Index!N$2),VLOOKUP(J311,Index!B$3:S$228,13),IF((I311=Index!O$2),VLOOKUP(J311,Index!B$3:S$228,14),IF((I311=Index!P$2),VLOOKUP(J311,Index!B$3:S$228,15),IF((I311=Index!Q$2),VLOOKUP(J311,Index!B$3:S$228,16),IF((I311=Index!R$2),VLOOKUP(J311,Index!B$3:S$228,17),IF((I311=Index!S$2),VLOOKUP(J311,Index!B$3:S$228,18),IF((I311=""),CONCATENATE("Custom (",K311,")"),IF((I311="No index"),CONCATENATE("Custom (",Index!T303,")"),"")))))))))))))))))))</f>
        <v>Custom (GCGTAGTA-CTCTCTAT)</v>
      </c>
      <c r="M311" s="32" t="s">
        <v>5</v>
      </c>
      <c r="N311" s="10" t="s">
        <v>39</v>
      </c>
      <c r="O311" s="136">
        <f>IF(Table1[[#This Row],[VOLUME]]="","",Table1[[#This Row],[VOLUME]])</f>
        <v>50</v>
      </c>
      <c r="P311" s="110" t="str">
        <f>IF(Table1[[#This Row],[SNP&amp;SEQ SAMPLE ID]]="","",CONCATENATE('Sample information'!$B$16,"_PL1_org_",Table1[[#This Row],[DATE SAMPLE DELIVERY]]))</f>
        <v>TC2486_PL1_org_</v>
      </c>
      <c r="Q311" s="32" t="str">
        <f>IF(Table1[[#This Row],[SNP&amp;SEQ SAMPLE ID]]="","",IF('Sample information'!$B$21="","",'Sample information'!$B$21))</f>
        <v>danio rerio (zebrafish)</v>
      </c>
      <c r="R311" s="10"/>
      <c r="S311" s="32"/>
      <c r="T311" s="55"/>
      <c r="U311" s="25"/>
      <c r="W311" s="30"/>
      <c r="Y311" s="91"/>
      <c r="Z311" s="32"/>
      <c r="AA311" s="28"/>
      <c r="AB311" s="55"/>
      <c r="AC311" s="28" t="str">
        <f>IF(Table1[[#This Row],[DATE SAMPLE DELIVERY]]="","",(CONCATENATE(20,LEFT(Table1[[#This Row],[DATE SAMPLE DELIVERY]],2),"-",(MID(Table1[[#This Row],[DATE SAMPLE DELIVERY]],3,2)),"-",(RIGHT(Table1[[#This Row],[DATE SAMPLE DELIVERY]],2)))))</f>
        <v/>
      </c>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row>
    <row r="312" spans="1:54" s="4" customFormat="1" x14ac:dyDescent="0.2">
      <c r="A312" s="112" t="str">
        <f>IF(D312="","",CONCATENATE('Sample information'!B$16," #1"," ",Table1[[#This Row],[DATE SAMPLE DELIVERY]]))</f>
        <v xml:space="preserve">TC2486 #1 </v>
      </c>
      <c r="B312" s="112" t="str">
        <f>IF(Table1[[#This Row],[LIBRARY ID]]="","",CONCATENATE('Sample information'!B$16,"-",Table1[[#This Row],[LIBRARY ID]]))</f>
        <v>TC2486-TC2486-1302</v>
      </c>
      <c r="C312" s="228" t="s">
        <v>141</v>
      </c>
      <c r="D312" s="228" t="s">
        <v>2048</v>
      </c>
      <c r="E312" s="99" t="s">
        <v>27</v>
      </c>
      <c r="F312" s="113" t="s">
        <v>1711</v>
      </c>
      <c r="G312" s="113">
        <v>14.80654</v>
      </c>
      <c r="H312" s="113">
        <v>50</v>
      </c>
      <c r="I312" s="98"/>
      <c r="J312" s="228"/>
      <c r="K312" s="230" t="s">
        <v>2746</v>
      </c>
      <c r="L312" s="112" t="str">
        <f>IF((I312=Index!C$2),VLOOKUP(J312,Index!B$3:S$228,2),IF((I312=Index!D$2),VLOOKUP(J312,Index!B$3:S$228,3),IF((I312=Index!E$2),VLOOKUP(J312,Index!B$3:S$228,4),IF((I312=Index!F$2),VLOOKUP(J312,Index!B$3:S$228,5),IF((I312=Index!G$2),VLOOKUP(J312,Index!B$3:S$228,6),IF((I312=Index!H$2),VLOOKUP(J312,Index!B$3:S$228,7),IF((I312=Index!I$2),VLOOKUP(J312,Index!B$3:S$228,8),IF((I312=Index!J$2),VLOOKUP(J312,Index!B$3:S$228,9),IF((I312=Index!K$2),VLOOKUP(J312,Index!B$3:S$228,10),IF((I312=Index!L$2),VLOOKUP(J312,Index!B$3:S$228,11),IF((I312=Index!M$2),VLOOKUP(J312,Index!B$3:S$228,12),IF((I312=Index!N$2),VLOOKUP(J312,Index!B$3:S$228,13),IF((I312=Index!O$2),VLOOKUP(J312,Index!B$3:S$228,14),IF((I312=Index!P$2),VLOOKUP(J312,Index!B$3:S$228,15),IF((I312=Index!Q$2),VLOOKUP(J312,Index!B$3:S$228,16),IF((I312=Index!R$2),VLOOKUP(J312,Index!B$3:S$228,17),IF((I312=Index!S$2),VLOOKUP(J312,Index!B$3:S$228,18),IF((I312=""),CONCATENATE("Custom (",K312,")"),IF((I312="No index"),CONCATENATE("Custom (",Index!T304,")"),"")))))))))))))))))))</f>
        <v>Custom (GCGTAGTA-TATCCTCT)</v>
      </c>
      <c r="M312" s="32" t="s">
        <v>5</v>
      </c>
      <c r="N312" s="10" t="s">
        <v>40</v>
      </c>
      <c r="O312" s="136">
        <f>IF(Table1[[#This Row],[VOLUME]]="","",Table1[[#This Row],[VOLUME]])</f>
        <v>50</v>
      </c>
      <c r="P312" s="110" t="str">
        <f>IF(Table1[[#This Row],[SNP&amp;SEQ SAMPLE ID]]="","",CONCATENATE('Sample information'!$B$16,"_PL1_org_",Table1[[#This Row],[DATE SAMPLE DELIVERY]]))</f>
        <v>TC2486_PL1_org_</v>
      </c>
      <c r="Q312" s="32" t="str">
        <f>IF(Table1[[#This Row],[SNP&amp;SEQ SAMPLE ID]]="","",IF('Sample information'!$B$21="","",'Sample information'!$B$21))</f>
        <v>danio rerio (zebrafish)</v>
      </c>
      <c r="R312" s="10"/>
      <c r="S312" s="32"/>
      <c r="T312" s="55"/>
      <c r="U312" s="25"/>
      <c r="W312" s="30"/>
      <c r="Y312" s="91"/>
      <c r="Z312" s="32"/>
      <c r="AA312" s="28"/>
      <c r="AB312" s="55"/>
      <c r="AC312" s="28" t="str">
        <f>IF(Table1[[#This Row],[DATE SAMPLE DELIVERY]]="","",(CONCATENATE(20,LEFT(Table1[[#This Row],[DATE SAMPLE DELIVERY]],2),"-",(MID(Table1[[#This Row],[DATE SAMPLE DELIVERY]],3,2)),"-",(RIGHT(Table1[[#This Row],[DATE SAMPLE DELIVERY]],2)))))</f>
        <v/>
      </c>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row>
    <row r="313" spans="1:54" s="4" customFormat="1" x14ac:dyDescent="0.2">
      <c r="A313" s="112" t="str">
        <f>IF(D313="","",CONCATENATE('Sample information'!B$16," #1"," ",Table1[[#This Row],[DATE SAMPLE DELIVERY]]))</f>
        <v xml:space="preserve">TC2486 #1 </v>
      </c>
      <c r="B313" s="112" t="str">
        <f>IF(Table1[[#This Row],[LIBRARY ID]]="","",CONCATENATE('Sample information'!B$16,"-",Table1[[#This Row],[LIBRARY ID]]))</f>
        <v>TC2486-TC2486-1303</v>
      </c>
      <c r="C313" s="228" t="s">
        <v>141</v>
      </c>
      <c r="D313" s="228" t="s">
        <v>2049</v>
      </c>
      <c r="E313" s="99" t="s">
        <v>27</v>
      </c>
      <c r="F313" s="113" t="s">
        <v>1711</v>
      </c>
      <c r="G313" s="113">
        <v>14.80654</v>
      </c>
      <c r="H313" s="113">
        <v>50</v>
      </c>
      <c r="I313" s="98"/>
      <c r="J313" s="228"/>
      <c r="K313" s="230" t="s">
        <v>2747</v>
      </c>
      <c r="L313" s="112" t="str">
        <f>IF((I313=Index!C$2),VLOOKUP(J313,Index!B$3:S$228,2),IF((I313=Index!D$2),VLOOKUP(J313,Index!B$3:S$228,3),IF((I313=Index!E$2),VLOOKUP(J313,Index!B$3:S$228,4),IF((I313=Index!F$2),VLOOKUP(J313,Index!B$3:S$228,5),IF((I313=Index!G$2),VLOOKUP(J313,Index!B$3:S$228,6),IF((I313=Index!H$2),VLOOKUP(J313,Index!B$3:S$228,7),IF((I313=Index!I$2),VLOOKUP(J313,Index!B$3:S$228,8),IF((I313=Index!J$2),VLOOKUP(J313,Index!B$3:S$228,9),IF((I313=Index!K$2),VLOOKUP(J313,Index!B$3:S$228,10),IF((I313=Index!L$2),VLOOKUP(J313,Index!B$3:S$228,11),IF((I313=Index!M$2),VLOOKUP(J313,Index!B$3:S$228,12),IF((I313=Index!N$2),VLOOKUP(J313,Index!B$3:S$228,13),IF((I313=Index!O$2),VLOOKUP(J313,Index!B$3:S$228,14),IF((I313=Index!P$2),VLOOKUP(J313,Index!B$3:S$228,15),IF((I313=Index!Q$2),VLOOKUP(J313,Index!B$3:S$228,16),IF((I313=Index!R$2),VLOOKUP(J313,Index!B$3:S$228,17),IF((I313=Index!S$2),VLOOKUP(J313,Index!B$3:S$228,18),IF((I313=""),CONCATENATE("Custom (",K313,")"),IF((I313="No index"),CONCATENATE("Custom (",Index!T305,")"),"")))))))))))))))))))</f>
        <v>Custom (GCGTAGTA-GTAAGGAG)</v>
      </c>
      <c r="M313" s="32" t="s">
        <v>5</v>
      </c>
      <c r="N313" s="10" t="s">
        <v>41</v>
      </c>
      <c r="O313" s="136">
        <f>IF(Table1[[#This Row],[VOLUME]]="","",Table1[[#This Row],[VOLUME]])</f>
        <v>50</v>
      </c>
      <c r="P313" s="110" t="str">
        <f>IF(Table1[[#This Row],[SNP&amp;SEQ SAMPLE ID]]="","",CONCATENATE('Sample information'!$B$16,"_PL1_org_",Table1[[#This Row],[DATE SAMPLE DELIVERY]]))</f>
        <v>TC2486_PL1_org_</v>
      </c>
      <c r="Q313" s="32" t="str">
        <f>IF(Table1[[#This Row],[SNP&amp;SEQ SAMPLE ID]]="","",IF('Sample information'!$B$21="","",'Sample information'!$B$21))</f>
        <v>danio rerio (zebrafish)</v>
      </c>
      <c r="R313" s="10"/>
      <c r="S313" s="32"/>
      <c r="T313" s="55"/>
      <c r="U313" s="25"/>
      <c r="W313" s="30"/>
      <c r="Y313" s="91"/>
      <c r="Z313" s="32"/>
      <c r="AA313" s="28"/>
      <c r="AB313" s="55"/>
      <c r="AC313" s="28" t="str">
        <f>IF(Table1[[#This Row],[DATE SAMPLE DELIVERY]]="","",(CONCATENATE(20,LEFT(Table1[[#This Row],[DATE SAMPLE DELIVERY]],2),"-",(MID(Table1[[#This Row],[DATE SAMPLE DELIVERY]],3,2)),"-",(RIGHT(Table1[[#This Row],[DATE SAMPLE DELIVERY]],2)))))</f>
        <v/>
      </c>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row>
    <row r="314" spans="1:54" s="4" customFormat="1" x14ac:dyDescent="0.2">
      <c r="A314" s="112" t="str">
        <f>IF(D314="","",CONCATENATE('Sample information'!B$16," #1"," ",Table1[[#This Row],[DATE SAMPLE DELIVERY]]))</f>
        <v xml:space="preserve">TC2486 #1 </v>
      </c>
      <c r="B314" s="112" t="str">
        <f>IF(Table1[[#This Row],[LIBRARY ID]]="","",CONCATENATE('Sample information'!B$16,"-",Table1[[#This Row],[LIBRARY ID]]))</f>
        <v>TC2486-TC2486-1304</v>
      </c>
      <c r="C314" s="228" t="s">
        <v>141</v>
      </c>
      <c r="D314" s="228" t="s">
        <v>2050</v>
      </c>
      <c r="E314" s="99" t="s">
        <v>27</v>
      </c>
      <c r="F314" s="113" t="s">
        <v>1711</v>
      </c>
      <c r="G314" s="113">
        <v>14.80654</v>
      </c>
      <c r="H314" s="113">
        <v>50</v>
      </c>
      <c r="I314" s="98"/>
      <c r="J314" s="228"/>
      <c r="K314" s="230" t="s">
        <v>2748</v>
      </c>
      <c r="L314" s="112" t="str">
        <f>IF((I314=Index!C$2),VLOOKUP(J314,Index!B$3:S$228,2),IF((I314=Index!D$2),VLOOKUP(J314,Index!B$3:S$228,3),IF((I314=Index!E$2),VLOOKUP(J314,Index!B$3:S$228,4),IF((I314=Index!F$2),VLOOKUP(J314,Index!B$3:S$228,5),IF((I314=Index!G$2),VLOOKUP(J314,Index!B$3:S$228,6),IF((I314=Index!H$2),VLOOKUP(J314,Index!B$3:S$228,7),IF((I314=Index!I$2),VLOOKUP(J314,Index!B$3:S$228,8),IF((I314=Index!J$2),VLOOKUP(J314,Index!B$3:S$228,9),IF((I314=Index!K$2),VLOOKUP(J314,Index!B$3:S$228,10),IF((I314=Index!L$2),VLOOKUP(J314,Index!B$3:S$228,11),IF((I314=Index!M$2),VLOOKUP(J314,Index!B$3:S$228,12),IF((I314=Index!N$2),VLOOKUP(J314,Index!B$3:S$228,13),IF((I314=Index!O$2),VLOOKUP(J314,Index!B$3:S$228,14),IF((I314=Index!P$2),VLOOKUP(J314,Index!B$3:S$228,15),IF((I314=Index!Q$2),VLOOKUP(J314,Index!B$3:S$228,16),IF((I314=Index!R$2),VLOOKUP(J314,Index!B$3:S$228,17),IF((I314=Index!S$2),VLOOKUP(J314,Index!B$3:S$228,18),IF((I314=""),CONCATENATE("Custom (",K314,")"),IF((I314="No index"),CONCATENATE("Custom (",Index!T306,")"),"")))))))))))))))))))</f>
        <v>Custom (GCGTAGTA-ACTGCATA)</v>
      </c>
      <c r="M314" s="32" t="s">
        <v>5</v>
      </c>
      <c r="N314" s="10" t="s">
        <v>42</v>
      </c>
      <c r="O314" s="136">
        <f>IF(Table1[[#This Row],[VOLUME]]="","",Table1[[#This Row],[VOLUME]])</f>
        <v>50</v>
      </c>
      <c r="P314" s="110" t="str">
        <f>IF(Table1[[#This Row],[SNP&amp;SEQ SAMPLE ID]]="","",CONCATENATE('Sample information'!$B$16,"_PL1_org_",Table1[[#This Row],[DATE SAMPLE DELIVERY]]))</f>
        <v>TC2486_PL1_org_</v>
      </c>
      <c r="Q314" s="32" t="str">
        <f>IF(Table1[[#This Row],[SNP&amp;SEQ SAMPLE ID]]="","",IF('Sample information'!$B$21="","",'Sample information'!$B$21))</f>
        <v>danio rerio (zebrafish)</v>
      </c>
      <c r="R314" s="10"/>
      <c r="S314" s="32"/>
      <c r="T314" s="55"/>
      <c r="U314" s="25"/>
      <c r="W314" s="30"/>
      <c r="Y314" s="91"/>
      <c r="Z314" s="32"/>
      <c r="AA314" s="28"/>
      <c r="AB314" s="55"/>
      <c r="AC314" s="28" t="str">
        <f>IF(Table1[[#This Row],[DATE SAMPLE DELIVERY]]="","",(CONCATENATE(20,LEFT(Table1[[#This Row],[DATE SAMPLE DELIVERY]],2),"-",(MID(Table1[[#This Row],[DATE SAMPLE DELIVERY]],3,2)),"-",(RIGHT(Table1[[#This Row],[DATE SAMPLE DELIVERY]],2)))))</f>
        <v/>
      </c>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row>
    <row r="315" spans="1:54" s="4" customFormat="1" x14ac:dyDescent="0.2">
      <c r="A315" s="112" t="str">
        <f>IF(D315="","",CONCATENATE('Sample information'!B$16," #1"," ",Table1[[#This Row],[DATE SAMPLE DELIVERY]]))</f>
        <v xml:space="preserve">TC2486 #1 </v>
      </c>
      <c r="B315" s="112" t="str">
        <f>IF(Table1[[#This Row],[LIBRARY ID]]="","",CONCATENATE('Sample information'!B$16,"-",Table1[[#This Row],[LIBRARY ID]]))</f>
        <v>TC2486-TC2486-1305</v>
      </c>
      <c r="C315" s="228" t="s">
        <v>141</v>
      </c>
      <c r="D315" s="228" t="s">
        <v>2051</v>
      </c>
      <c r="E315" s="99" t="s">
        <v>27</v>
      </c>
      <c r="F315" s="113" t="s">
        <v>1711</v>
      </c>
      <c r="G315" s="113">
        <v>14.80654</v>
      </c>
      <c r="H315" s="113">
        <v>50</v>
      </c>
      <c r="I315" s="98"/>
      <c r="J315" s="228"/>
      <c r="K315" s="230" t="s">
        <v>2749</v>
      </c>
      <c r="L315" s="112" t="str">
        <f>IF((I315=Index!C$2),VLOOKUP(J315,Index!B$3:S$228,2),IF((I315=Index!D$2),VLOOKUP(J315,Index!B$3:S$228,3),IF((I315=Index!E$2),VLOOKUP(J315,Index!B$3:S$228,4),IF((I315=Index!F$2),VLOOKUP(J315,Index!B$3:S$228,5),IF((I315=Index!G$2),VLOOKUP(J315,Index!B$3:S$228,6),IF((I315=Index!H$2),VLOOKUP(J315,Index!B$3:S$228,7),IF((I315=Index!I$2),VLOOKUP(J315,Index!B$3:S$228,8),IF((I315=Index!J$2),VLOOKUP(J315,Index!B$3:S$228,9),IF((I315=Index!K$2),VLOOKUP(J315,Index!B$3:S$228,10),IF((I315=Index!L$2),VLOOKUP(J315,Index!B$3:S$228,11),IF((I315=Index!M$2),VLOOKUP(J315,Index!B$3:S$228,12),IF((I315=Index!N$2),VLOOKUP(J315,Index!B$3:S$228,13),IF((I315=Index!O$2),VLOOKUP(J315,Index!B$3:S$228,14),IF((I315=Index!P$2),VLOOKUP(J315,Index!B$3:S$228,15),IF((I315=Index!Q$2),VLOOKUP(J315,Index!B$3:S$228,16),IF((I315=Index!R$2),VLOOKUP(J315,Index!B$3:S$228,17),IF((I315=Index!S$2),VLOOKUP(J315,Index!B$3:S$228,18),IF((I315=""),CONCATENATE("Custom (",K315,")"),IF((I315="No index"),CONCATENATE("Custom (",Index!T307,")"),"")))))))))))))))))))</f>
        <v>Custom (GCGTAGTA-AAGGAGTA)</v>
      </c>
      <c r="M315" s="32" t="s">
        <v>5</v>
      </c>
      <c r="N315" s="10" t="s">
        <v>43</v>
      </c>
      <c r="O315" s="136">
        <f>IF(Table1[[#This Row],[VOLUME]]="","",Table1[[#This Row],[VOLUME]])</f>
        <v>50</v>
      </c>
      <c r="P315" s="110" t="str">
        <f>IF(Table1[[#This Row],[SNP&amp;SEQ SAMPLE ID]]="","",CONCATENATE('Sample information'!$B$16,"_PL1_org_",Table1[[#This Row],[DATE SAMPLE DELIVERY]]))</f>
        <v>TC2486_PL1_org_</v>
      </c>
      <c r="Q315" s="32" t="str">
        <f>IF(Table1[[#This Row],[SNP&amp;SEQ SAMPLE ID]]="","",IF('Sample information'!$B$21="","",'Sample information'!$B$21))</f>
        <v>danio rerio (zebrafish)</v>
      </c>
      <c r="R315" s="10"/>
      <c r="S315" s="32"/>
      <c r="T315" s="55"/>
      <c r="U315" s="25"/>
      <c r="W315" s="30"/>
      <c r="Y315" s="91"/>
      <c r="Z315" s="32"/>
      <c r="AA315" s="28"/>
      <c r="AB315" s="55"/>
      <c r="AC315" s="28" t="str">
        <f>IF(Table1[[#This Row],[DATE SAMPLE DELIVERY]]="","",(CONCATENATE(20,LEFT(Table1[[#This Row],[DATE SAMPLE DELIVERY]],2),"-",(MID(Table1[[#This Row],[DATE SAMPLE DELIVERY]],3,2)),"-",(RIGHT(Table1[[#This Row],[DATE SAMPLE DELIVERY]],2)))))</f>
        <v/>
      </c>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row>
    <row r="316" spans="1:54" s="4" customFormat="1" x14ac:dyDescent="0.2">
      <c r="A316" s="112" t="str">
        <f>IF(D316="","",CONCATENATE('Sample information'!B$16," #1"," ",Table1[[#This Row],[DATE SAMPLE DELIVERY]]))</f>
        <v xml:space="preserve">TC2486 #1 </v>
      </c>
      <c r="B316" s="112" t="str">
        <f>IF(Table1[[#This Row],[LIBRARY ID]]="","",CONCATENATE('Sample information'!B$16,"-",Table1[[#This Row],[LIBRARY ID]]))</f>
        <v>TC2486-TC2486-1306</v>
      </c>
      <c r="C316" s="228" t="s">
        <v>141</v>
      </c>
      <c r="D316" s="228" t="s">
        <v>2052</v>
      </c>
      <c r="E316" s="99" t="s">
        <v>27</v>
      </c>
      <c r="F316" s="113" t="s">
        <v>1711</v>
      </c>
      <c r="G316" s="113">
        <v>14.80654</v>
      </c>
      <c r="H316" s="113">
        <v>50</v>
      </c>
      <c r="I316" s="98"/>
      <c r="J316" s="228"/>
      <c r="K316" s="230" t="s">
        <v>2750</v>
      </c>
      <c r="L316" s="112" t="str">
        <f>IF((I316=Index!C$2),VLOOKUP(J316,Index!B$3:S$228,2),IF((I316=Index!D$2),VLOOKUP(J316,Index!B$3:S$228,3),IF((I316=Index!E$2),VLOOKUP(J316,Index!B$3:S$228,4),IF((I316=Index!F$2),VLOOKUP(J316,Index!B$3:S$228,5),IF((I316=Index!G$2),VLOOKUP(J316,Index!B$3:S$228,6),IF((I316=Index!H$2),VLOOKUP(J316,Index!B$3:S$228,7),IF((I316=Index!I$2),VLOOKUP(J316,Index!B$3:S$228,8),IF((I316=Index!J$2),VLOOKUP(J316,Index!B$3:S$228,9),IF((I316=Index!K$2),VLOOKUP(J316,Index!B$3:S$228,10),IF((I316=Index!L$2),VLOOKUP(J316,Index!B$3:S$228,11),IF((I316=Index!M$2),VLOOKUP(J316,Index!B$3:S$228,12),IF((I316=Index!N$2),VLOOKUP(J316,Index!B$3:S$228,13),IF((I316=Index!O$2),VLOOKUP(J316,Index!B$3:S$228,14),IF((I316=Index!P$2),VLOOKUP(J316,Index!B$3:S$228,15),IF((I316=Index!Q$2),VLOOKUP(J316,Index!B$3:S$228,16),IF((I316=Index!R$2),VLOOKUP(J316,Index!B$3:S$228,17),IF((I316=Index!S$2),VLOOKUP(J316,Index!B$3:S$228,18),IF((I316=""),CONCATENATE("Custom (",K316,")"),IF((I316="No index"),CONCATENATE("Custom (",Index!T308,")"),"")))))))))))))))))))</f>
        <v>Custom (GCGTAGTA-CTAAGCCT)</v>
      </c>
      <c r="M316" s="32" t="s">
        <v>5</v>
      </c>
      <c r="N316" s="10" t="s">
        <v>44</v>
      </c>
      <c r="O316" s="136">
        <f>IF(Table1[[#This Row],[VOLUME]]="","",Table1[[#This Row],[VOLUME]])</f>
        <v>50</v>
      </c>
      <c r="P316" s="110" t="str">
        <f>IF(Table1[[#This Row],[SNP&amp;SEQ SAMPLE ID]]="","",CONCATENATE('Sample information'!$B$16,"_PL1_org_",Table1[[#This Row],[DATE SAMPLE DELIVERY]]))</f>
        <v>TC2486_PL1_org_</v>
      </c>
      <c r="Q316" s="32" t="str">
        <f>IF(Table1[[#This Row],[SNP&amp;SEQ SAMPLE ID]]="","",IF('Sample information'!$B$21="","",'Sample information'!$B$21))</f>
        <v>danio rerio (zebrafish)</v>
      </c>
      <c r="R316" s="10"/>
      <c r="S316" s="32"/>
      <c r="T316" s="55"/>
      <c r="U316" s="25"/>
      <c r="W316" s="30"/>
      <c r="Y316" s="91"/>
      <c r="Z316" s="32"/>
      <c r="AA316" s="28"/>
      <c r="AB316" s="55"/>
      <c r="AC316" s="28" t="str">
        <f>IF(Table1[[#This Row],[DATE SAMPLE DELIVERY]]="","",(CONCATENATE(20,LEFT(Table1[[#This Row],[DATE SAMPLE DELIVERY]],2),"-",(MID(Table1[[#This Row],[DATE SAMPLE DELIVERY]],3,2)),"-",(RIGHT(Table1[[#This Row],[DATE SAMPLE DELIVERY]],2)))))</f>
        <v/>
      </c>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row>
    <row r="317" spans="1:54" s="4" customFormat="1" x14ac:dyDescent="0.2">
      <c r="A317" s="112" t="str">
        <f>IF(D317="","",CONCATENATE('Sample information'!B$16," #1"," ",Table1[[#This Row],[DATE SAMPLE DELIVERY]]))</f>
        <v xml:space="preserve">TC2486 #1 </v>
      </c>
      <c r="B317" s="112" t="str">
        <f>IF(Table1[[#This Row],[LIBRARY ID]]="","",CONCATENATE('Sample information'!B$16,"-",Table1[[#This Row],[LIBRARY ID]]))</f>
        <v>TC2486-TC2486-1307</v>
      </c>
      <c r="C317" s="228" t="s">
        <v>141</v>
      </c>
      <c r="D317" s="228" t="s">
        <v>2053</v>
      </c>
      <c r="E317" s="99" t="s">
        <v>27</v>
      </c>
      <c r="F317" s="113" t="s">
        <v>1711</v>
      </c>
      <c r="G317" s="113">
        <v>14.80654</v>
      </c>
      <c r="H317" s="113">
        <v>50</v>
      </c>
      <c r="I317" s="98"/>
      <c r="J317" s="228"/>
      <c r="K317" s="230" t="s">
        <v>2751</v>
      </c>
      <c r="L317" s="112" t="str">
        <f>IF((I317=Index!C$2),VLOOKUP(J317,Index!B$3:S$228,2),IF((I317=Index!D$2),VLOOKUP(J317,Index!B$3:S$228,3),IF((I317=Index!E$2),VLOOKUP(J317,Index!B$3:S$228,4),IF((I317=Index!F$2),VLOOKUP(J317,Index!B$3:S$228,5),IF((I317=Index!G$2),VLOOKUP(J317,Index!B$3:S$228,6),IF((I317=Index!H$2),VLOOKUP(J317,Index!B$3:S$228,7),IF((I317=Index!I$2),VLOOKUP(J317,Index!B$3:S$228,8),IF((I317=Index!J$2),VLOOKUP(J317,Index!B$3:S$228,9),IF((I317=Index!K$2),VLOOKUP(J317,Index!B$3:S$228,10),IF((I317=Index!L$2),VLOOKUP(J317,Index!B$3:S$228,11),IF((I317=Index!M$2),VLOOKUP(J317,Index!B$3:S$228,12),IF((I317=Index!N$2),VLOOKUP(J317,Index!B$3:S$228,13),IF((I317=Index!O$2),VLOOKUP(J317,Index!B$3:S$228,14),IF((I317=Index!P$2),VLOOKUP(J317,Index!B$3:S$228,15),IF((I317=Index!Q$2),VLOOKUP(J317,Index!B$3:S$228,16),IF((I317=Index!R$2),VLOOKUP(J317,Index!B$3:S$228,17),IF((I317=Index!S$2),VLOOKUP(J317,Index!B$3:S$228,18),IF((I317=""),CONCATENATE("Custom (",K317,")"),IF((I317="No index"),CONCATENATE("Custom (",Index!T309,")"),"")))))))))))))))))))</f>
        <v>Custom (GCGTAGTA-GCGTAAGA)</v>
      </c>
      <c r="M317" s="32" t="s">
        <v>5</v>
      </c>
      <c r="N317" s="10" t="s">
        <v>45</v>
      </c>
      <c r="O317" s="136">
        <f>IF(Table1[[#This Row],[VOLUME]]="","",Table1[[#This Row],[VOLUME]])</f>
        <v>50</v>
      </c>
      <c r="P317" s="110" t="str">
        <f>IF(Table1[[#This Row],[SNP&amp;SEQ SAMPLE ID]]="","",CONCATENATE('Sample information'!$B$16,"_PL1_org_",Table1[[#This Row],[DATE SAMPLE DELIVERY]]))</f>
        <v>TC2486_PL1_org_</v>
      </c>
      <c r="Q317" s="32" t="str">
        <f>IF(Table1[[#This Row],[SNP&amp;SEQ SAMPLE ID]]="","",IF('Sample information'!$B$21="","",'Sample information'!$B$21))</f>
        <v>danio rerio (zebrafish)</v>
      </c>
      <c r="R317" s="10"/>
      <c r="S317" s="32"/>
      <c r="T317" s="55"/>
      <c r="U317" s="25"/>
      <c r="W317" s="30"/>
      <c r="Y317" s="91"/>
      <c r="Z317" s="32"/>
      <c r="AA317" s="28"/>
      <c r="AB317" s="55"/>
      <c r="AC317" s="28" t="str">
        <f>IF(Table1[[#This Row],[DATE SAMPLE DELIVERY]]="","",(CONCATENATE(20,LEFT(Table1[[#This Row],[DATE SAMPLE DELIVERY]],2),"-",(MID(Table1[[#This Row],[DATE SAMPLE DELIVERY]],3,2)),"-",(RIGHT(Table1[[#This Row],[DATE SAMPLE DELIVERY]],2)))))</f>
        <v/>
      </c>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row>
    <row r="318" spans="1:54" s="4" customFormat="1" x14ac:dyDescent="0.2">
      <c r="A318" s="112" t="str">
        <f>IF(D318="","",CONCATENATE('Sample information'!B$16," #1"," ",Table1[[#This Row],[DATE SAMPLE DELIVERY]]))</f>
        <v xml:space="preserve">TC2486 #1 </v>
      </c>
      <c r="B318" s="112" t="str">
        <f>IF(Table1[[#This Row],[LIBRARY ID]]="","",CONCATENATE('Sample information'!B$16,"-",Table1[[#This Row],[LIBRARY ID]]))</f>
        <v>TC2486-TC2486-1308</v>
      </c>
      <c r="C318" s="228" t="s">
        <v>141</v>
      </c>
      <c r="D318" s="228" t="s">
        <v>2054</v>
      </c>
      <c r="E318" s="99" t="s">
        <v>27</v>
      </c>
      <c r="F318" s="113" t="s">
        <v>1711</v>
      </c>
      <c r="G318" s="113">
        <v>14.80654</v>
      </c>
      <c r="H318" s="113">
        <v>50</v>
      </c>
      <c r="I318" s="98"/>
      <c r="J318" s="228"/>
      <c r="K318" s="230" t="s">
        <v>2752</v>
      </c>
      <c r="L318" s="112" t="str">
        <f>IF((I318=Index!C$2),VLOOKUP(J318,Index!B$3:S$228,2),IF((I318=Index!D$2),VLOOKUP(J318,Index!B$3:S$228,3),IF((I318=Index!E$2),VLOOKUP(J318,Index!B$3:S$228,4),IF((I318=Index!F$2),VLOOKUP(J318,Index!B$3:S$228,5),IF((I318=Index!G$2),VLOOKUP(J318,Index!B$3:S$228,6),IF((I318=Index!H$2),VLOOKUP(J318,Index!B$3:S$228,7),IF((I318=Index!I$2),VLOOKUP(J318,Index!B$3:S$228,8),IF((I318=Index!J$2),VLOOKUP(J318,Index!B$3:S$228,9),IF((I318=Index!K$2),VLOOKUP(J318,Index!B$3:S$228,10),IF((I318=Index!L$2),VLOOKUP(J318,Index!B$3:S$228,11),IF((I318=Index!M$2),VLOOKUP(J318,Index!B$3:S$228,12),IF((I318=Index!N$2),VLOOKUP(J318,Index!B$3:S$228,13),IF((I318=Index!O$2),VLOOKUP(J318,Index!B$3:S$228,14),IF((I318=Index!P$2),VLOOKUP(J318,Index!B$3:S$228,15),IF((I318=Index!Q$2),VLOOKUP(J318,Index!B$3:S$228,16),IF((I318=Index!R$2),VLOOKUP(J318,Index!B$3:S$228,17),IF((I318=Index!S$2),VLOOKUP(J318,Index!B$3:S$228,18),IF((I318=""),CONCATENATE("Custom (",K318,")"),IF((I318="No index"),CONCATENATE("Custom (",Index!T310,")"),"")))))))))))))))))))</f>
        <v>Custom (CGGAGCCT-CTCTCTAT)</v>
      </c>
      <c r="M318" s="32" t="s">
        <v>5</v>
      </c>
      <c r="N318" s="10" t="s">
        <v>46</v>
      </c>
      <c r="O318" s="136">
        <f>IF(Table1[[#This Row],[VOLUME]]="","",Table1[[#This Row],[VOLUME]])</f>
        <v>50</v>
      </c>
      <c r="P318" s="110" t="str">
        <f>IF(Table1[[#This Row],[SNP&amp;SEQ SAMPLE ID]]="","",CONCATENATE('Sample information'!$B$16,"_PL1_org_",Table1[[#This Row],[DATE SAMPLE DELIVERY]]))</f>
        <v>TC2486_PL1_org_</v>
      </c>
      <c r="Q318" s="32" t="str">
        <f>IF(Table1[[#This Row],[SNP&amp;SEQ SAMPLE ID]]="","",IF('Sample information'!$B$21="","",'Sample information'!$B$21))</f>
        <v>danio rerio (zebrafish)</v>
      </c>
      <c r="R318" s="10"/>
      <c r="S318" s="32"/>
      <c r="T318" s="55"/>
      <c r="U318" s="25"/>
      <c r="W318" s="30"/>
      <c r="Y318" s="91"/>
      <c r="Z318" s="32"/>
      <c r="AA318" s="28"/>
      <c r="AB318" s="55"/>
      <c r="AC318" s="28" t="str">
        <f>IF(Table1[[#This Row],[DATE SAMPLE DELIVERY]]="","",(CONCATENATE(20,LEFT(Table1[[#This Row],[DATE SAMPLE DELIVERY]],2),"-",(MID(Table1[[#This Row],[DATE SAMPLE DELIVERY]],3,2)),"-",(RIGHT(Table1[[#This Row],[DATE SAMPLE DELIVERY]],2)))))</f>
        <v/>
      </c>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row>
    <row r="319" spans="1:54" s="4" customFormat="1" x14ac:dyDescent="0.2">
      <c r="A319" s="112" t="str">
        <f>IF(D319="","",CONCATENATE('Sample information'!B$16," #1"," ",Table1[[#This Row],[DATE SAMPLE DELIVERY]]))</f>
        <v xml:space="preserve">TC2486 #1 </v>
      </c>
      <c r="B319" s="112" t="str">
        <f>IF(Table1[[#This Row],[LIBRARY ID]]="","",CONCATENATE('Sample information'!B$16,"-",Table1[[#This Row],[LIBRARY ID]]))</f>
        <v>TC2486-TC2486-1309</v>
      </c>
      <c r="C319" s="228" t="s">
        <v>141</v>
      </c>
      <c r="D319" s="228" t="s">
        <v>2055</v>
      </c>
      <c r="E319" s="99" t="s">
        <v>27</v>
      </c>
      <c r="F319" s="113" t="s">
        <v>1711</v>
      </c>
      <c r="G319" s="113">
        <v>14.80654</v>
      </c>
      <c r="H319" s="113">
        <v>50</v>
      </c>
      <c r="I319" s="98"/>
      <c r="J319" s="228"/>
      <c r="K319" s="230" t="s">
        <v>2753</v>
      </c>
      <c r="L319" s="112" t="str">
        <f>IF((I319=Index!C$2),VLOOKUP(J319,Index!B$3:S$228,2),IF((I319=Index!D$2),VLOOKUP(J319,Index!B$3:S$228,3),IF((I319=Index!E$2),VLOOKUP(J319,Index!B$3:S$228,4),IF((I319=Index!F$2),VLOOKUP(J319,Index!B$3:S$228,5),IF((I319=Index!G$2),VLOOKUP(J319,Index!B$3:S$228,6),IF((I319=Index!H$2),VLOOKUP(J319,Index!B$3:S$228,7),IF((I319=Index!I$2),VLOOKUP(J319,Index!B$3:S$228,8),IF((I319=Index!J$2),VLOOKUP(J319,Index!B$3:S$228,9),IF((I319=Index!K$2),VLOOKUP(J319,Index!B$3:S$228,10),IF((I319=Index!L$2),VLOOKUP(J319,Index!B$3:S$228,11),IF((I319=Index!M$2),VLOOKUP(J319,Index!B$3:S$228,12),IF((I319=Index!N$2),VLOOKUP(J319,Index!B$3:S$228,13),IF((I319=Index!O$2),VLOOKUP(J319,Index!B$3:S$228,14),IF((I319=Index!P$2),VLOOKUP(J319,Index!B$3:S$228,15),IF((I319=Index!Q$2),VLOOKUP(J319,Index!B$3:S$228,16),IF((I319=Index!R$2),VLOOKUP(J319,Index!B$3:S$228,17),IF((I319=Index!S$2),VLOOKUP(J319,Index!B$3:S$228,18),IF((I319=""),CONCATENATE("Custom (",K319,")"),IF((I319="No index"),CONCATENATE("Custom (",Index!T311,")"),"")))))))))))))))))))</f>
        <v>Custom (CGGAGCCT-TATCCTCT)</v>
      </c>
      <c r="M319" s="32" t="s">
        <v>5</v>
      </c>
      <c r="N319" s="10" t="s">
        <v>47</v>
      </c>
      <c r="O319" s="136">
        <f>IF(Table1[[#This Row],[VOLUME]]="","",Table1[[#This Row],[VOLUME]])</f>
        <v>50</v>
      </c>
      <c r="P319" s="110" t="str">
        <f>IF(Table1[[#This Row],[SNP&amp;SEQ SAMPLE ID]]="","",CONCATENATE('Sample information'!$B$16,"_PL1_org_",Table1[[#This Row],[DATE SAMPLE DELIVERY]]))</f>
        <v>TC2486_PL1_org_</v>
      </c>
      <c r="Q319" s="32" t="str">
        <f>IF(Table1[[#This Row],[SNP&amp;SEQ SAMPLE ID]]="","",IF('Sample information'!$B$21="","",'Sample information'!$B$21))</f>
        <v>danio rerio (zebrafish)</v>
      </c>
      <c r="R319" s="10"/>
      <c r="S319" s="32"/>
      <c r="T319" s="55"/>
      <c r="U319" s="25"/>
      <c r="W319" s="30"/>
      <c r="Y319" s="91"/>
      <c r="Z319" s="32"/>
      <c r="AA319" s="28"/>
      <c r="AB319" s="55"/>
      <c r="AC319" s="28" t="str">
        <f>IF(Table1[[#This Row],[DATE SAMPLE DELIVERY]]="","",(CONCATENATE(20,LEFT(Table1[[#This Row],[DATE SAMPLE DELIVERY]],2),"-",(MID(Table1[[#This Row],[DATE SAMPLE DELIVERY]],3,2)),"-",(RIGHT(Table1[[#This Row],[DATE SAMPLE DELIVERY]],2)))))</f>
        <v/>
      </c>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row>
    <row r="320" spans="1:54" s="4" customFormat="1" x14ac:dyDescent="0.2">
      <c r="A320" s="112" t="str">
        <f>IF(D320="","",CONCATENATE('Sample information'!B$16," #1"," ",Table1[[#This Row],[DATE SAMPLE DELIVERY]]))</f>
        <v xml:space="preserve">TC2486 #1 </v>
      </c>
      <c r="B320" s="112" t="str">
        <f>IF(Table1[[#This Row],[LIBRARY ID]]="","",CONCATENATE('Sample information'!B$16,"-",Table1[[#This Row],[LIBRARY ID]]))</f>
        <v>TC2486-TC2486-1310</v>
      </c>
      <c r="C320" s="228" t="s">
        <v>141</v>
      </c>
      <c r="D320" s="228" t="s">
        <v>2056</v>
      </c>
      <c r="E320" s="99" t="s">
        <v>27</v>
      </c>
      <c r="F320" s="113" t="s">
        <v>1711</v>
      </c>
      <c r="G320" s="113">
        <v>14.80654</v>
      </c>
      <c r="H320" s="113">
        <v>50</v>
      </c>
      <c r="I320" s="98"/>
      <c r="J320" s="228"/>
      <c r="K320" s="230" t="s">
        <v>2754</v>
      </c>
      <c r="L320" s="112" t="str">
        <f>IF((I320=Index!C$2),VLOOKUP(J320,Index!B$3:S$228,2),IF((I320=Index!D$2),VLOOKUP(J320,Index!B$3:S$228,3),IF((I320=Index!E$2),VLOOKUP(J320,Index!B$3:S$228,4),IF((I320=Index!F$2),VLOOKUP(J320,Index!B$3:S$228,5),IF((I320=Index!G$2),VLOOKUP(J320,Index!B$3:S$228,6),IF((I320=Index!H$2),VLOOKUP(J320,Index!B$3:S$228,7),IF((I320=Index!I$2),VLOOKUP(J320,Index!B$3:S$228,8),IF((I320=Index!J$2),VLOOKUP(J320,Index!B$3:S$228,9),IF((I320=Index!K$2),VLOOKUP(J320,Index!B$3:S$228,10),IF((I320=Index!L$2),VLOOKUP(J320,Index!B$3:S$228,11),IF((I320=Index!M$2),VLOOKUP(J320,Index!B$3:S$228,12),IF((I320=Index!N$2),VLOOKUP(J320,Index!B$3:S$228,13),IF((I320=Index!O$2),VLOOKUP(J320,Index!B$3:S$228,14),IF((I320=Index!P$2),VLOOKUP(J320,Index!B$3:S$228,15),IF((I320=Index!Q$2),VLOOKUP(J320,Index!B$3:S$228,16),IF((I320=Index!R$2),VLOOKUP(J320,Index!B$3:S$228,17),IF((I320=Index!S$2),VLOOKUP(J320,Index!B$3:S$228,18),IF((I320=""),CONCATENATE("Custom (",K320,")"),IF((I320="No index"),CONCATENATE("Custom (",Index!T312,")"),"")))))))))))))))))))</f>
        <v>Custom (CGGAGCCT-GTAAGGAG)</v>
      </c>
      <c r="M320" s="32" t="s">
        <v>5</v>
      </c>
      <c r="N320" s="10" t="s">
        <v>48</v>
      </c>
      <c r="O320" s="136">
        <f>IF(Table1[[#This Row],[VOLUME]]="","",Table1[[#This Row],[VOLUME]])</f>
        <v>50</v>
      </c>
      <c r="P320" s="110" t="str">
        <f>IF(Table1[[#This Row],[SNP&amp;SEQ SAMPLE ID]]="","",CONCATENATE('Sample information'!$B$16,"_PL1_org_",Table1[[#This Row],[DATE SAMPLE DELIVERY]]))</f>
        <v>TC2486_PL1_org_</v>
      </c>
      <c r="Q320" s="32" t="str">
        <f>IF(Table1[[#This Row],[SNP&amp;SEQ SAMPLE ID]]="","",IF('Sample information'!$B$21="","",'Sample information'!$B$21))</f>
        <v>danio rerio (zebrafish)</v>
      </c>
      <c r="R320" s="10"/>
      <c r="S320" s="32"/>
      <c r="T320" s="55"/>
      <c r="U320" s="25"/>
      <c r="W320" s="30"/>
      <c r="Y320" s="91"/>
      <c r="Z320" s="32"/>
      <c r="AA320" s="28"/>
      <c r="AB320" s="55"/>
      <c r="AC320" s="28" t="str">
        <f>IF(Table1[[#This Row],[DATE SAMPLE DELIVERY]]="","",(CONCATENATE(20,LEFT(Table1[[#This Row],[DATE SAMPLE DELIVERY]],2),"-",(MID(Table1[[#This Row],[DATE SAMPLE DELIVERY]],3,2)),"-",(RIGHT(Table1[[#This Row],[DATE SAMPLE DELIVERY]],2)))))</f>
        <v/>
      </c>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row>
    <row r="321" spans="1:54" s="4" customFormat="1" x14ac:dyDescent="0.2">
      <c r="A321" s="112" t="str">
        <f>IF(D321="","",CONCATENATE('Sample information'!B$16," #1"," ",Table1[[#This Row],[DATE SAMPLE DELIVERY]]))</f>
        <v xml:space="preserve">TC2486 #1 </v>
      </c>
      <c r="B321" s="112" t="str">
        <f>IF(Table1[[#This Row],[LIBRARY ID]]="","",CONCATENATE('Sample information'!B$16,"-",Table1[[#This Row],[LIBRARY ID]]))</f>
        <v>TC2486-TC2486-1311</v>
      </c>
      <c r="C321" s="228" t="s">
        <v>141</v>
      </c>
      <c r="D321" s="228" t="s">
        <v>2057</v>
      </c>
      <c r="E321" s="99" t="s">
        <v>27</v>
      </c>
      <c r="F321" s="113" t="s">
        <v>1711</v>
      </c>
      <c r="G321" s="113">
        <v>14.80654</v>
      </c>
      <c r="H321" s="113">
        <v>50</v>
      </c>
      <c r="I321" s="98"/>
      <c r="J321" s="228"/>
      <c r="K321" s="230" t="s">
        <v>2755</v>
      </c>
      <c r="L321" s="112" t="str">
        <f>IF((I321=Index!C$2),VLOOKUP(J321,Index!B$3:S$228,2),IF((I321=Index!D$2),VLOOKUP(J321,Index!B$3:S$228,3),IF((I321=Index!E$2),VLOOKUP(J321,Index!B$3:S$228,4),IF((I321=Index!F$2),VLOOKUP(J321,Index!B$3:S$228,5),IF((I321=Index!G$2),VLOOKUP(J321,Index!B$3:S$228,6),IF((I321=Index!H$2),VLOOKUP(J321,Index!B$3:S$228,7),IF((I321=Index!I$2),VLOOKUP(J321,Index!B$3:S$228,8),IF((I321=Index!J$2),VLOOKUP(J321,Index!B$3:S$228,9),IF((I321=Index!K$2),VLOOKUP(J321,Index!B$3:S$228,10),IF((I321=Index!L$2),VLOOKUP(J321,Index!B$3:S$228,11),IF((I321=Index!M$2),VLOOKUP(J321,Index!B$3:S$228,12),IF((I321=Index!N$2),VLOOKUP(J321,Index!B$3:S$228,13),IF((I321=Index!O$2),VLOOKUP(J321,Index!B$3:S$228,14),IF((I321=Index!P$2),VLOOKUP(J321,Index!B$3:S$228,15),IF((I321=Index!Q$2),VLOOKUP(J321,Index!B$3:S$228,16),IF((I321=Index!R$2),VLOOKUP(J321,Index!B$3:S$228,17),IF((I321=Index!S$2),VLOOKUP(J321,Index!B$3:S$228,18),IF((I321=""),CONCATENATE("Custom (",K321,")"),IF((I321="No index"),CONCATENATE("Custom (",Index!T313,")"),"")))))))))))))))))))</f>
        <v>Custom (CGGAGCCT-ACTGCATA)</v>
      </c>
      <c r="M321" s="32" t="s">
        <v>5</v>
      </c>
      <c r="N321" s="10" t="s">
        <v>49</v>
      </c>
      <c r="O321" s="136">
        <f>IF(Table1[[#This Row],[VOLUME]]="","",Table1[[#This Row],[VOLUME]])</f>
        <v>50</v>
      </c>
      <c r="P321" s="110" t="str">
        <f>IF(Table1[[#This Row],[SNP&amp;SEQ SAMPLE ID]]="","",CONCATENATE('Sample information'!$B$16,"_PL1_org_",Table1[[#This Row],[DATE SAMPLE DELIVERY]]))</f>
        <v>TC2486_PL1_org_</v>
      </c>
      <c r="Q321" s="32" t="str">
        <f>IF(Table1[[#This Row],[SNP&amp;SEQ SAMPLE ID]]="","",IF('Sample information'!$B$21="","",'Sample information'!$B$21))</f>
        <v>danio rerio (zebrafish)</v>
      </c>
      <c r="R321" s="10"/>
      <c r="S321" s="32"/>
      <c r="T321" s="55"/>
      <c r="U321" s="25"/>
      <c r="W321" s="30"/>
      <c r="Y321" s="91"/>
      <c r="Z321" s="32"/>
      <c r="AA321" s="28"/>
      <c r="AB321" s="55"/>
      <c r="AC321" s="28" t="str">
        <f>IF(Table1[[#This Row],[DATE SAMPLE DELIVERY]]="","",(CONCATENATE(20,LEFT(Table1[[#This Row],[DATE SAMPLE DELIVERY]],2),"-",(MID(Table1[[#This Row],[DATE SAMPLE DELIVERY]],3,2)),"-",(RIGHT(Table1[[#This Row],[DATE SAMPLE DELIVERY]],2)))))</f>
        <v/>
      </c>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row>
    <row r="322" spans="1:54" s="4" customFormat="1" x14ac:dyDescent="0.2">
      <c r="A322" s="112" t="str">
        <f>IF(D322="","",CONCATENATE('Sample information'!B$16," #1"," ",Table1[[#This Row],[DATE SAMPLE DELIVERY]]))</f>
        <v xml:space="preserve">TC2486 #1 </v>
      </c>
      <c r="B322" s="112" t="str">
        <f>IF(Table1[[#This Row],[LIBRARY ID]]="","",CONCATENATE('Sample information'!B$16,"-",Table1[[#This Row],[LIBRARY ID]]))</f>
        <v>TC2486-TC2486-1312</v>
      </c>
      <c r="C322" s="228" t="s">
        <v>141</v>
      </c>
      <c r="D322" s="228" t="s">
        <v>2058</v>
      </c>
      <c r="E322" s="99" t="s">
        <v>27</v>
      </c>
      <c r="F322" s="113" t="s">
        <v>1711</v>
      </c>
      <c r="G322" s="113">
        <v>14.80654</v>
      </c>
      <c r="H322" s="113">
        <v>50</v>
      </c>
      <c r="I322" s="98"/>
      <c r="J322" s="228"/>
      <c r="K322" s="230" t="s">
        <v>2756</v>
      </c>
      <c r="L322" s="112" t="str">
        <f>IF((I322=Index!C$2),VLOOKUP(J322,Index!B$3:S$228,2),IF((I322=Index!D$2),VLOOKUP(J322,Index!B$3:S$228,3),IF((I322=Index!E$2),VLOOKUP(J322,Index!B$3:S$228,4),IF((I322=Index!F$2),VLOOKUP(J322,Index!B$3:S$228,5),IF((I322=Index!G$2),VLOOKUP(J322,Index!B$3:S$228,6),IF((I322=Index!H$2),VLOOKUP(J322,Index!B$3:S$228,7),IF((I322=Index!I$2),VLOOKUP(J322,Index!B$3:S$228,8),IF((I322=Index!J$2),VLOOKUP(J322,Index!B$3:S$228,9),IF((I322=Index!K$2),VLOOKUP(J322,Index!B$3:S$228,10),IF((I322=Index!L$2),VLOOKUP(J322,Index!B$3:S$228,11),IF((I322=Index!M$2),VLOOKUP(J322,Index!B$3:S$228,12),IF((I322=Index!N$2),VLOOKUP(J322,Index!B$3:S$228,13),IF((I322=Index!O$2),VLOOKUP(J322,Index!B$3:S$228,14),IF((I322=Index!P$2),VLOOKUP(J322,Index!B$3:S$228,15),IF((I322=Index!Q$2),VLOOKUP(J322,Index!B$3:S$228,16),IF((I322=Index!R$2),VLOOKUP(J322,Index!B$3:S$228,17),IF((I322=Index!S$2),VLOOKUP(J322,Index!B$3:S$228,18),IF((I322=""),CONCATENATE("Custom (",K322,")"),IF((I322="No index"),CONCATENATE("Custom (",Index!T314,")"),"")))))))))))))))))))</f>
        <v>Custom (CGGAGCCT-AAGGAGTA)</v>
      </c>
      <c r="M322" s="32" t="s">
        <v>5</v>
      </c>
      <c r="N322" s="10" t="s">
        <v>50</v>
      </c>
      <c r="O322" s="136">
        <f>IF(Table1[[#This Row],[VOLUME]]="","",Table1[[#This Row],[VOLUME]])</f>
        <v>50</v>
      </c>
      <c r="P322" s="110" t="str">
        <f>IF(Table1[[#This Row],[SNP&amp;SEQ SAMPLE ID]]="","",CONCATENATE('Sample information'!$B$16,"_PL1_org_",Table1[[#This Row],[DATE SAMPLE DELIVERY]]))</f>
        <v>TC2486_PL1_org_</v>
      </c>
      <c r="Q322" s="32" t="str">
        <f>IF(Table1[[#This Row],[SNP&amp;SEQ SAMPLE ID]]="","",IF('Sample information'!$B$21="","",'Sample information'!$B$21))</f>
        <v>danio rerio (zebrafish)</v>
      </c>
      <c r="R322" s="10"/>
      <c r="S322" s="32"/>
      <c r="T322" s="55"/>
      <c r="U322" s="25"/>
      <c r="W322" s="30"/>
      <c r="Y322" s="91"/>
      <c r="Z322" s="32"/>
      <c r="AA322" s="28"/>
      <c r="AB322" s="55"/>
      <c r="AC322" s="28" t="str">
        <f>IF(Table1[[#This Row],[DATE SAMPLE DELIVERY]]="","",(CONCATENATE(20,LEFT(Table1[[#This Row],[DATE SAMPLE DELIVERY]],2),"-",(MID(Table1[[#This Row],[DATE SAMPLE DELIVERY]],3,2)),"-",(RIGHT(Table1[[#This Row],[DATE SAMPLE DELIVERY]],2)))))</f>
        <v/>
      </c>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row>
    <row r="323" spans="1:54" s="4" customFormat="1" x14ac:dyDescent="0.2">
      <c r="A323" s="112" t="str">
        <f>IF(D323="","",CONCATENATE('Sample information'!B$16," #1"," ",Table1[[#This Row],[DATE SAMPLE DELIVERY]]))</f>
        <v xml:space="preserve">TC2486 #1 </v>
      </c>
      <c r="B323" s="112" t="str">
        <f>IF(Table1[[#This Row],[LIBRARY ID]]="","",CONCATENATE('Sample information'!B$16,"-",Table1[[#This Row],[LIBRARY ID]]))</f>
        <v>TC2486-TC2486-1313</v>
      </c>
      <c r="C323" s="228" t="s">
        <v>141</v>
      </c>
      <c r="D323" s="228" t="s">
        <v>2059</v>
      </c>
      <c r="E323" s="99" t="s">
        <v>27</v>
      </c>
      <c r="F323" s="113" t="s">
        <v>1711</v>
      </c>
      <c r="G323" s="113">
        <v>14.80654</v>
      </c>
      <c r="H323" s="113">
        <v>50</v>
      </c>
      <c r="I323" s="98"/>
      <c r="J323" s="228"/>
      <c r="K323" s="230" t="s">
        <v>2757</v>
      </c>
      <c r="L323" s="112" t="str">
        <f>IF((I323=Index!C$2),VLOOKUP(J323,Index!B$3:S$228,2),IF((I323=Index!D$2),VLOOKUP(J323,Index!B$3:S$228,3),IF((I323=Index!E$2),VLOOKUP(J323,Index!B$3:S$228,4),IF((I323=Index!F$2),VLOOKUP(J323,Index!B$3:S$228,5),IF((I323=Index!G$2),VLOOKUP(J323,Index!B$3:S$228,6),IF((I323=Index!H$2),VLOOKUP(J323,Index!B$3:S$228,7),IF((I323=Index!I$2),VLOOKUP(J323,Index!B$3:S$228,8),IF((I323=Index!J$2),VLOOKUP(J323,Index!B$3:S$228,9),IF((I323=Index!K$2),VLOOKUP(J323,Index!B$3:S$228,10),IF((I323=Index!L$2),VLOOKUP(J323,Index!B$3:S$228,11),IF((I323=Index!M$2),VLOOKUP(J323,Index!B$3:S$228,12),IF((I323=Index!N$2),VLOOKUP(J323,Index!B$3:S$228,13),IF((I323=Index!O$2),VLOOKUP(J323,Index!B$3:S$228,14),IF((I323=Index!P$2),VLOOKUP(J323,Index!B$3:S$228,15),IF((I323=Index!Q$2),VLOOKUP(J323,Index!B$3:S$228,16),IF((I323=Index!R$2),VLOOKUP(J323,Index!B$3:S$228,17),IF((I323=Index!S$2),VLOOKUP(J323,Index!B$3:S$228,18),IF((I323=""),CONCATENATE("Custom (",K323,")"),IF((I323="No index"),CONCATENATE("Custom (",Index!T315,")"),"")))))))))))))))))))</f>
        <v>Custom (CGGAGCCT-CTAAGCCT)</v>
      </c>
      <c r="M323" s="32" t="s">
        <v>5</v>
      </c>
      <c r="N323" s="10" t="s">
        <v>51</v>
      </c>
      <c r="O323" s="136">
        <f>IF(Table1[[#This Row],[VOLUME]]="","",Table1[[#This Row],[VOLUME]])</f>
        <v>50</v>
      </c>
      <c r="P323" s="110" t="str">
        <f>IF(Table1[[#This Row],[SNP&amp;SEQ SAMPLE ID]]="","",CONCATENATE('Sample information'!$B$16,"_PL1_org_",Table1[[#This Row],[DATE SAMPLE DELIVERY]]))</f>
        <v>TC2486_PL1_org_</v>
      </c>
      <c r="Q323" s="32" t="str">
        <f>IF(Table1[[#This Row],[SNP&amp;SEQ SAMPLE ID]]="","",IF('Sample information'!$B$21="","",'Sample information'!$B$21))</f>
        <v>danio rerio (zebrafish)</v>
      </c>
      <c r="R323" s="10"/>
      <c r="S323" s="32"/>
      <c r="T323" s="55"/>
      <c r="U323" s="25"/>
      <c r="W323" s="30"/>
      <c r="Y323" s="91"/>
      <c r="Z323" s="32"/>
      <c r="AA323" s="28"/>
      <c r="AB323" s="55"/>
      <c r="AC323" s="28" t="str">
        <f>IF(Table1[[#This Row],[DATE SAMPLE DELIVERY]]="","",(CONCATENATE(20,LEFT(Table1[[#This Row],[DATE SAMPLE DELIVERY]],2),"-",(MID(Table1[[#This Row],[DATE SAMPLE DELIVERY]],3,2)),"-",(RIGHT(Table1[[#This Row],[DATE SAMPLE DELIVERY]],2)))))</f>
        <v/>
      </c>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row>
    <row r="324" spans="1:54" s="4" customFormat="1" x14ac:dyDescent="0.2">
      <c r="A324" s="112" t="str">
        <f>IF(D324="","",CONCATENATE('Sample information'!B$16," #1"," ",Table1[[#This Row],[DATE SAMPLE DELIVERY]]))</f>
        <v xml:space="preserve">TC2486 #1 </v>
      </c>
      <c r="B324" s="112" t="str">
        <f>IF(Table1[[#This Row],[LIBRARY ID]]="","",CONCATENATE('Sample information'!B$16,"-",Table1[[#This Row],[LIBRARY ID]]))</f>
        <v>TC2486-TC2486-1314</v>
      </c>
      <c r="C324" s="228" t="s">
        <v>141</v>
      </c>
      <c r="D324" s="228" t="s">
        <v>2060</v>
      </c>
      <c r="E324" s="99" t="s">
        <v>27</v>
      </c>
      <c r="F324" s="113" t="s">
        <v>1711</v>
      </c>
      <c r="G324" s="113">
        <v>14.80654</v>
      </c>
      <c r="H324" s="113">
        <v>50</v>
      </c>
      <c r="I324" s="98"/>
      <c r="J324" s="228"/>
      <c r="K324" s="230" t="s">
        <v>2758</v>
      </c>
      <c r="L324" s="112" t="str">
        <f>IF((I324=Index!C$2),VLOOKUP(J324,Index!B$3:S$228,2),IF((I324=Index!D$2),VLOOKUP(J324,Index!B$3:S$228,3),IF((I324=Index!E$2),VLOOKUP(J324,Index!B$3:S$228,4),IF((I324=Index!F$2),VLOOKUP(J324,Index!B$3:S$228,5),IF((I324=Index!G$2),VLOOKUP(J324,Index!B$3:S$228,6),IF((I324=Index!H$2),VLOOKUP(J324,Index!B$3:S$228,7),IF((I324=Index!I$2),VLOOKUP(J324,Index!B$3:S$228,8),IF((I324=Index!J$2),VLOOKUP(J324,Index!B$3:S$228,9),IF((I324=Index!K$2),VLOOKUP(J324,Index!B$3:S$228,10),IF((I324=Index!L$2),VLOOKUP(J324,Index!B$3:S$228,11),IF((I324=Index!M$2),VLOOKUP(J324,Index!B$3:S$228,12),IF((I324=Index!N$2),VLOOKUP(J324,Index!B$3:S$228,13),IF((I324=Index!O$2),VLOOKUP(J324,Index!B$3:S$228,14),IF((I324=Index!P$2),VLOOKUP(J324,Index!B$3:S$228,15),IF((I324=Index!Q$2),VLOOKUP(J324,Index!B$3:S$228,16),IF((I324=Index!R$2),VLOOKUP(J324,Index!B$3:S$228,17),IF((I324=Index!S$2),VLOOKUP(J324,Index!B$3:S$228,18),IF((I324=""),CONCATENATE("Custom (",K324,")"),IF((I324="No index"),CONCATENATE("Custom (",Index!T316,")"),"")))))))))))))))))))</f>
        <v>Custom (CGGAGCCT-GCGTAAGA)</v>
      </c>
      <c r="M324" s="32" t="s">
        <v>5</v>
      </c>
      <c r="N324" s="10" t="s">
        <v>52</v>
      </c>
      <c r="O324" s="136">
        <f>IF(Table1[[#This Row],[VOLUME]]="","",Table1[[#This Row],[VOLUME]])</f>
        <v>50</v>
      </c>
      <c r="P324" s="110" t="str">
        <f>IF(Table1[[#This Row],[SNP&amp;SEQ SAMPLE ID]]="","",CONCATENATE('Sample information'!$B$16,"_PL1_org_",Table1[[#This Row],[DATE SAMPLE DELIVERY]]))</f>
        <v>TC2486_PL1_org_</v>
      </c>
      <c r="Q324" s="32" t="str">
        <f>IF(Table1[[#This Row],[SNP&amp;SEQ SAMPLE ID]]="","",IF('Sample information'!$B$21="","",'Sample information'!$B$21))</f>
        <v>danio rerio (zebrafish)</v>
      </c>
      <c r="R324" s="10"/>
      <c r="S324" s="32"/>
      <c r="T324" s="55"/>
      <c r="U324" s="25"/>
      <c r="W324" s="30"/>
      <c r="Y324" s="91"/>
      <c r="Z324" s="32"/>
      <c r="AA324" s="28"/>
      <c r="AB324" s="55"/>
      <c r="AC324" s="28" t="str">
        <f>IF(Table1[[#This Row],[DATE SAMPLE DELIVERY]]="","",(CONCATENATE(20,LEFT(Table1[[#This Row],[DATE SAMPLE DELIVERY]],2),"-",(MID(Table1[[#This Row],[DATE SAMPLE DELIVERY]],3,2)),"-",(RIGHT(Table1[[#This Row],[DATE SAMPLE DELIVERY]],2)))))</f>
        <v/>
      </c>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row>
    <row r="325" spans="1:54" s="4" customFormat="1" x14ac:dyDescent="0.2">
      <c r="A325" s="112" t="str">
        <f>IF(D325="","",CONCATENATE('Sample information'!B$16," #1"," ",Table1[[#This Row],[DATE SAMPLE DELIVERY]]))</f>
        <v xml:space="preserve">TC2486 #1 </v>
      </c>
      <c r="B325" s="112" t="str">
        <f>IF(Table1[[#This Row],[LIBRARY ID]]="","",CONCATENATE('Sample information'!B$16,"-",Table1[[#This Row],[LIBRARY ID]]))</f>
        <v>TC2486-TC2486-1315</v>
      </c>
      <c r="C325" s="228" t="s">
        <v>141</v>
      </c>
      <c r="D325" s="228" t="s">
        <v>2061</v>
      </c>
      <c r="E325" s="99" t="s">
        <v>27</v>
      </c>
      <c r="F325" s="113" t="s">
        <v>1711</v>
      </c>
      <c r="G325" s="113">
        <v>14.80654</v>
      </c>
      <c r="H325" s="113">
        <v>50</v>
      </c>
      <c r="I325" s="98"/>
      <c r="J325" s="228"/>
      <c r="K325" s="230" t="s">
        <v>2759</v>
      </c>
      <c r="L325" s="112" t="str">
        <f>IF((I325=Index!C$2),VLOOKUP(J325,Index!B$3:S$228,2),IF((I325=Index!D$2),VLOOKUP(J325,Index!B$3:S$228,3),IF((I325=Index!E$2),VLOOKUP(J325,Index!B$3:S$228,4),IF((I325=Index!F$2),VLOOKUP(J325,Index!B$3:S$228,5),IF((I325=Index!G$2),VLOOKUP(J325,Index!B$3:S$228,6),IF((I325=Index!H$2),VLOOKUP(J325,Index!B$3:S$228,7),IF((I325=Index!I$2),VLOOKUP(J325,Index!B$3:S$228,8),IF((I325=Index!J$2),VLOOKUP(J325,Index!B$3:S$228,9),IF((I325=Index!K$2),VLOOKUP(J325,Index!B$3:S$228,10),IF((I325=Index!L$2),VLOOKUP(J325,Index!B$3:S$228,11),IF((I325=Index!M$2),VLOOKUP(J325,Index!B$3:S$228,12),IF((I325=Index!N$2),VLOOKUP(J325,Index!B$3:S$228,13),IF((I325=Index!O$2),VLOOKUP(J325,Index!B$3:S$228,14),IF((I325=Index!P$2),VLOOKUP(J325,Index!B$3:S$228,15),IF((I325=Index!Q$2),VLOOKUP(J325,Index!B$3:S$228,16),IF((I325=Index!R$2),VLOOKUP(J325,Index!B$3:S$228,17),IF((I325=Index!S$2),VLOOKUP(J325,Index!B$3:S$228,18),IF((I325=""),CONCATENATE("Custom (",K325,")"),IF((I325="No index"),CONCATENATE("Custom (",Index!T317,")"),"")))))))))))))))))))</f>
        <v>Custom (TACGCTGC-CTCTCTAT)</v>
      </c>
      <c r="M325" s="32" t="s">
        <v>5</v>
      </c>
      <c r="N325" s="10" t="s">
        <v>53</v>
      </c>
      <c r="O325" s="136">
        <f>IF(Table1[[#This Row],[VOLUME]]="","",Table1[[#This Row],[VOLUME]])</f>
        <v>50</v>
      </c>
      <c r="P325" s="110" t="str">
        <f>IF(Table1[[#This Row],[SNP&amp;SEQ SAMPLE ID]]="","",CONCATENATE('Sample information'!$B$16,"_PL1_org_",Table1[[#This Row],[DATE SAMPLE DELIVERY]]))</f>
        <v>TC2486_PL1_org_</v>
      </c>
      <c r="Q325" s="32" t="str">
        <f>IF(Table1[[#This Row],[SNP&amp;SEQ SAMPLE ID]]="","",IF('Sample information'!$B$21="","",'Sample information'!$B$21))</f>
        <v>danio rerio (zebrafish)</v>
      </c>
      <c r="R325" s="10"/>
      <c r="S325" s="32"/>
      <c r="T325" s="55"/>
      <c r="U325" s="25"/>
      <c r="W325" s="30"/>
      <c r="Y325" s="91"/>
      <c r="Z325" s="32"/>
      <c r="AA325" s="28"/>
      <c r="AB325" s="55"/>
      <c r="AC325" s="28" t="str">
        <f>IF(Table1[[#This Row],[DATE SAMPLE DELIVERY]]="","",(CONCATENATE(20,LEFT(Table1[[#This Row],[DATE SAMPLE DELIVERY]],2),"-",(MID(Table1[[#This Row],[DATE SAMPLE DELIVERY]],3,2)),"-",(RIGHT(Table1[[#This Row],[DATE SAMPLE DELIVERY]],2)))))</f>
        <v/>
      </c>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row>
    <row r="326" spans="1:54" s="4" customFormat="1" x14ac:dyDescent="0.2">
      <c r="A326" s="112" t="str">
        <f>IF(D326="","",CONCATENATE('Sample information'!B$16," #1"," ",Table1[[#This Row],[DATE SAMPLE DELIVERY]]))</f>
        <v xml:space="preserve">TC2486 #1 </v>
      </c>
      <c r="B326" s="112" t="str">
        <f>IF(Table1[[#This Row],[LIBRARY ID]]="","",CONCATENATE('Sample information'!B$16,"-",Table1[[#This Row],[LIBRARY ID]]))</f>
        <v>TC2486-TC2486-1316</v>
      </c>
      <c r="C326" s="228" t="s">
        <v>141</v>
      </c>
      <c r="D326" s="228" t="s">
        <v>2062</v>
      </c>
      <c r="E326" s="99" t="s">
        <v>27</v>
      </c>
      <c r="F326" s="113" t="s">
        <v>1711</v>
      </c>
      <c r="G326" s="113">
        <v>14.80654</v>
      </c>
      <c r="H326" s="113">
        <v>50</v>
      </c>
      <c r="I326" s="98"/>
      <c r="J326" s="228"/>
      <c r="K326" s="230" t="s">
        <v>2760</v>
      </c>
      <c r="L326" s="112" t="str">
        <f>IF((I326=Index!C$2),VLOOKUP(J326,Index!B$3:S$228,2),IF((I326=Index!D$2),VLOOKUP(J326,Index!B$3:S$228,3),IF((I326=Index!E$2),VLOOKUP(J326,Index!B$3:S$228,4),IF((I326=Index!F$2),VLOOKUP(J326,Index!B$3:S$228,5),IF((I326=Index!G$2),VLOOKUP(J326,Index!B$3:S$228,6),IF((I326=Index!H$2),VLOOKUP(J326,Index!B$3:S$228,7),IF((I326=Index!I$2),VLOOKUP(J326,Index!B$3:S$228,8),IF((I326=Index!J$2),VLOOKUP(J326,Index!B$3:S$228,9),IF((I326=Index!K$2),VLOOKUP(J326,Index!B$3:S$228,10),IF((I326=Index!L$2),VLOOKUP(J326,Index!B$3:S$228,11),IF((I326=Index!M$2),VLOOKUP(J326,Index!B$3:S$228,12),IF((I326=Index!N$2),VLOOKUP(J326,Index!B$3:S$228,13),IF((I326=Index!O$2),VLOOKUP(J326,Index!B$3:S$228,14),IF((I326=Index!P$2),VLOOKUP(J326,Index!B$3:S$228,15),IF((I326=Index!Q$2),VLOOKUP(J326,Index!B$3:S$228,16),IF((I326=Index!R$2),VLOOKUP(J326,Index!B$3:S$228,17),IF((I326=Index!S$2),VLOOKUP(J326,Index!B$3:S$228,18),IF((I326=""),CONCATENATE("Custom (",K326,")"),IF((I326="No index"),CONCATENATE("Custom (",Index!T318,")"),"")))))))))))))))))))</f>
        <v>Custom (TACGCTGC-TATCCTCT)</v>
      </c>
      <c r="M326" s="32" t="s">
        <v>5</v>
      </c>
      <c r="N326" s="10" t="s">
        <v>54</v>
      </c>
      <c r="O326" s="136">
        <f>IF(Table1[[#This Row],[VOLUME]]="","",Table1[[#This Row],[VOLUME]])</f>
        <v>50</v>
      </c>
      <c r="P326" s="110" t="str">
        <f>IF(Table1[[#This Row],[SNP&amp;SEQ SAMPLE ID]]="","",CONCATENATE('Sample information'!$B$16,"_PL1_org_",Table1[[#This Row],[DATE SAMPLE DELIVERY]]))</f>
        <v>TC2486_PL1_org_</v>
      </c>
      <c r="Q326" s="32" t="str">
        <f>IF(Table1[[#This Row],[SNP&amp;SEQ SAMPLE ID]]="","",IF('Sample information'!$B$21="","",'Sample information'!$B$21))</f>
        <v>danio rerio (zebrafish)</v>
      </c>
      <c r="R326" s="10"/>
      <c r="S326" s="32"/>
      <c r="T326" s="55"/>
      <c r="U326" s="25"/>
      <c r="W326" s="30"/>
      <c r="Y326" s="91"/>
      <c r="Z326" s="32"/>
      <c r="AA326" s="28"/>
      <c r="AB326" s="55"/>
      <c r="AC326" s="28" t="str">
        <f>IF(Table1[[#This Row],[DATE SAMPLE DELIVERY]]="","",(CONCATENATE(20,LEFT(Table1[[#This Row],[DATE SAMPLE DELIVERY]],2),"-",(MID(Table1[[#This Row],[DATE SAMPLE DELIVERY]],3,2)),"-",(RIGHT(Table1[[#This Row],[DATE SAMPLE DELIVERY]],2)))))</f>
        <v/>
      </c>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row>
    <row r="327" spans="1:54" s="4" customFormat="1" x14ac:dyDescent="0.2">
      <c r="A327" s="112" t="str">
        <f>IF(D327="","",CONCATENATE('Sample information'!B$16," #1"," ",Table1[[#This Row],[DATE SAMPLE DELIVERY]]))</f>
        <v xml:space="preserve">TC2486 #1 </v>
      </c>
      <c r="B327" s="112" t="str">
        <f>IF(Table1[[#This Row],[LIBRARY ID]]="","",CONCATENATE('Sample information'!B$16,"-",Table1[[#This Row],[LIBRARY ID]]))</f>
        <v>TC2486-TC2486-1317</v>
      </c>
      <c r="C327" s="228" t="s">
        <v>141</v>
      </c>
      <c r="D327" s="228" t="s">
        <v>2063</v>
      </c>
      <c r="E327" s="99" t="s">
        <v>27</v>
      </c>
      <c r="F327" s="113" t="s">
        <v>1711</v>
      </c>
      <c r="G327" s="113">
        <v>14.80654</v>
      </c>
      <c r="H327" s="113">
        <v>50</v>
      </c>
      <c r="I327" s="98"/>
      <c r="J327" s="228"/>
      <c r="K327" s="230" t="s">
        <v>2761</v>
      </c>
      <c r="L327" s="112" t="str">
        <f>IF((I327=Index!C$2),VLOOKUP(J327,Index!B$3:S$228,2),IF((I327=Index!D$2),VLOOKUP(J327,Index!B$3:S$228,3),IF((I327=Index!E$2),VLOOKUP(J327,Index!B$3:S$228,4),IF((I327=Index!F$2),VLOOKUP(J327,Index!B$3:S$228,5),IF((I327=Index!G$2),VLOOKUP(J327,Index!B$3:S$228,6),IF((I327=Index!H$2),VLOOKUP(J327,Index!B$3:S$228,7),IF((I327=Index!I$2),VLOOKUP(J327,Index!B$3:S$228,8),IF((I327=Index!J$2),VLOOKUP(J327,Index!B$3:S$228,9),IF((I327=Index!K$2),VLOOKUP(J327,Index!B$3:S$228,10),IF((I327=Index!L$2),VLOOKUP(J327,Index!B$3:S$228,11),IF((I327=Index!M$2),VLOOKUP(J327,Index!B$3:S$228,12),IF((I327=Index!N$2),VLOOKUP(J327,Index!B$3:S$228,13),IF((I327=Index!O$2),VLOOKUP(J327,Index!B$3:S$228,14),IF((I327=Index!P$2),VLOOKUP(J327,Index!B$3:S$228,15),IF((I327=Index!Q$2),VLOOKUP(J327,Index!B$3:S$228,16),IF((I327=Index!R$2),VLOOKUP(J327,Index!B$3:S$228,17),IF((I327=Index!S$2),VLOOKUP(J327,Index!B$3:S$228,18),IF((I327=""),CONCATENATE("Custom (",K327,")"),IF((I327="No index"),CONCATENATE("Custom (",Index!T319,")"),"")))))))))))))))))))</f>
        <v>Custom (TACGCTGC-GTAAGGAG)</v>
      </c>
      <c r="M327" s="32" t="s">
        <v>5</v>
      </c>
      <c r="N327" s="10" t="s">
        <v>55</v>
      </c>
      <c r="O327" s="136">
        <f>IF(Table1[[#This Row],[VOLUME]]="","",Table1[[#This Row],[VOLUME]])</f>
        <v>50</v>
      </c>
      <c r="P327" s="110" t="str">
        <f>IF(Table1[[#This Row],[SNP&amp;SEQ SAMPLE ID]]="","",CONCATENATE('Sample information'!$B$16,"_PL1_org_",Table1[[#This Row],[DATE SAMPLE DELIVERY]]))</f>
        <v>TC2486_PL1_org_</v>
      </c>
      <c r="Q327" s="32" t="str">
        <f>IF(Table1[[#This Row],[SNP&amp;SEQ SAMPLE ID]]="","",IF('Sample information'!$B$21="","",'Sample information'!$B$21))</f>
        <v>danio rerio (zebrafish)</v>
      </c>
      <c r="R327" s="10"/>
      <c r="S327" s="32"/>
      <c r="T327" s="55"/>
      <c r="U327" s="25"/>
      <c r="W327" s="30"/>
      <c r="Y327" s="91"/>
      <c r="Z327" s="32"/>
      <c r="AA327" s="28"/>
      <c r="AB327" s="55"/>
      <c r="AC327" s="28" t="str">
        <f>IF(Table1[[#This Row],[DATE SAMPLE DELIVERY]]="","",(CONCATENATE(20,LEFT(Table1[[#This Row],[DATE SAMPLE DELIVERY]],2),"-",(MID(Table1[[#This Row],[DATE SAMPLE DELIVERY]],3,2)),"-",(RIGHT(Table1[[#This Row],[DATE SAMPLE DELIVERY]],2)))))</f>
        <v/>
      </c>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row>
    <row r="328" spans="1:54" s="4" customFormat="1" x14ac:dyDescent="0.2">
      <c r="A328" s="112" t="str">
        <f>IF(D328="","",CONCATENATE('Sample information'!B$16," #1"," ",Table1[[#This Row],[DATE SAMPLE DELIVERY]]))</f>
        <v xml:space="preserve">TC2486 #1 </v>
      </c>
      <c r="B328" s="112" t="str">
        <f>IF(Table1[[#This Row],[LIBRARY ID]]="","",CONCATENATE('Sample information'!B$16,"-",Table1[[#This Row],[LIBRARY ID]]))</f>
        <v>TC2486-TC2486-1318</v>
      </c>
      <c r="C328" s="228" t="s">
        <v>141</v>
      </c>
      <c r="D328" s="228" t="s">
        <v>2064</v>
      </c>
      <c r="E328" s="99" t="s">
        <v>27</v>
      </c>
      <c r="F328" s="113" t="s">
        <v>1711</v>
      </c>
      <c r="G328" s="113">
        <v>14.80654</v>
      </c>
      <c r="H328" s="113">
        <v>50</v>
      </c>
      <c r="I328" s="98"/>
      <c r="J328" s="228"/>
      <c r="K328" s="230" t="s">
        <v>2762</v>
      </c>
      <c r="L328" s="112" t="str">
        <f>IF((I328=Index!C$2),VLOOKUP(J328,Index!B$3:S$228,2),IF((I328=Index!D$2),VLOOKUP(J328,Index!B$3:S$228,3),IF((I328=Index!E$2),VLOOKUP(J328,Index!B$3:S$228,4),IF((I328=Index!F$2),VLOOKUP(J328,Index!B$3:S$228,5),IF((I328=Index!G$2),VLOOKUP(J328,Index!B$3:S$228,6),IF((I328=Index!H$2),VLOOKUP(J328,Index!B$3:S$228,7),IF((I328=Index!I$2),VLOOKUP(J328,Index!B$3:S$228,8),IF((I328=Index!J$2),VLOOKUP(J328,Index!B$3:S$228,9),IF((I328=Index!K$2),VLOOKUP(J328,Index!B$3:S$228,10),IF((I328=Index!L$2),VLOOKUP(J328,Index!B$3:S$228,11),IF((I328=Index!M$2),VLOOKUP(J328,Index!B$3:S$228,12),IF((I328=Index!N$2),VLOOKUP(J328,Index!B$3:S$228,13),IF((I328=Index!O$2),VLOOKUP(J328,Index!B$3:S$228,14),IF((I328=Index!P$2),VLOOKUP(J328,Index!B$3:S$228,15),IF((I328=Index!Q$2),VLOOKUP(J328,Index!B$3:S$228,16),IF((I328=Index!R$2),VLOOKUP(J328,Index!B$3:S$228,17),IF((I328=Index!S$2),VLOOKUP(J328,Index!B$3:S$228,18),IF((I328=""),CONCATENATE("Custom (",K328,")"),IF((I328="No index"),CONCATENATE("Custom (",Index!T320,")"),"")))))))))))))))))))</f>
        <v>Custom (TACGCTGC-ACTGCATA)</v>
      </c>
      <c r="M328" s="32" t="s">
        <v>5</v>
      </c>
      <c r="N328" s="10" t="s">
        <v>56</v>
      </c>
      <c r="O328" s="136">
        <f>IF(Table1[[#This Row],[VOLUME]]="","",Table1[[#This Row],[VOLUME]])</f>
        <v>50</v>
      </c>
      <c r="P328" s="110" t="str">
        <f>IF(Table1[[#This Row],[SNP&amp;SEQ SAMPLE ID]]="","",CONCATENATE('Sample information'!$B$16,"_PL1_org_",Table1[[#This Row],[DATE SAMPLE DELIVERY]]))</f>
        <v>TC2486_PL1_org_</v>
      </c>
      <c r="Q328" s="32" t="str">
        <f>IF(Table1[[#This Row],[SNP&amp;SEQ SAMPLE ID]]="","",IF('Sample information'!$B$21="","",'Sample information'!$B$21))</f>
        <v>danio rerio (zebrafish)</v>
      </c>
      <c r="R328" s="10"/>
      <c r="S328" s="32"/>
      <c r="T328" s="55"/>
      <c r="U328" s="25"/>
      <c r="W328" s="30"/>
      <c r="Y328" s="91"/>
      <c r="Z328" s="32"/>
      <c r="AA328" s="28"/>
      <c r="AB328" s="55"/>
      <c r="AC328" s="28" t="str">
        <f>IF(Table1[[#This Row],[DATE SAMPLE DELIVERY]]="","",(CONCATENATE(20,LEFT(Table1[[#This Row],[DATE SAMPLE DELIVERY]],2),"-",(MID(Table1[[#This Row],[DATE SAMPLE DELIVERY]],3,2)),"-",(RIGHT(Table1[[#This Row],[DATE SAMPLE DELIVERY]],2)))))</f>
        <v/>
      </c>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row>
    <row r="329" spans="1:54" s="4" customFormat="1" x14ac:dyDescent="0.2">
      <c r="A329" s="112" t="str">
        <f>IF(D329="","",CONCATENATE('Sample information'!B$16," #1"," ",Table1[[#This Row],[DATE SAMPLE DELIVERY]]))</f>
        <v xml:space="preserve">TC2486 #1 </v>
      </c>
      <c r="B329" s="112" t="str">
        <f>IF(Table1[[#This Row],[LIBRARY ID]]="","",CONCATENATE('Sample information'!B$16,"-",Table1[[#This Row],[LIBRARY ID]]))</f>
        <v>TC2486-TC2486-1319</v>
      </c>
      <c r="C329" s="228" t="s">
        <v>141</v>
      </c>
      <c r="D329" s="228" t="s">
        <v>2065</v>
      </c>
      <c r="E329" s="99" t="s">
        <v>27</v>
      </c>
      <c r="F329" s="113" t="s">
        <v>1711</v>
      </c>
      <c r="G329" s="113">
        <v>14.80654</v>
      </c>
      <c r="H329" s="113">
        <v>50</v>
      </c>
      <c r="I329" s="98"/>
      <c r="J329" s="228"/>
      <c r="K329" s="230" t="s">
        <v>2763</v>
      </c>
      <c r="L329" s="112" t="str">
        <f>IF((I329=Index!C$2),VLOOKUP(J329,Index!B$3:S$228,2),IF((I329=Index!D$2),VLOOKUP(J329,Index!B$3:S$228,3),IF((I329=Index!E$2),VLOOKUP(J329,Index!B$3:S$228,4),IF((I329=Index!F$2),VLOOKUP(J329,Index!B$3:S$228,5),IF((I329=Index!G$2),VLOOKUP(J329,Index!B$3:S$228,6),IF((I329=Index!H$2),VLOOKUP(J329,Index!B$3:S$228,7),IF((I329=Index!I$2),VLOOKUP(J329,Index!B$3:S$228,8),IF((I329=Index!J$2),VLOOKUP(J329,Index!B$3:S$228,9),IF((I329=Index!K$2),VLOOKUP(J329,Index!B$3:S$228,10),IF((I329=Index!L$2),VLOOKUP(J329,Index!B$3:S$228,11),IF((I329=Index!M$2),VLOOKUP(J329,Index!B$3:S$228,12),IF((I329=Index!N$2),VLOOKUP(J329,Index!B$3:S$228,13),IF((I329=Index!O$2),VLOOKUP(J329,Index!B$3:S$228,14),IF((I329=Index!P$2),VLOOKUP(J329,Index!B$3:S$228,15),IF((I329=Index!Q$2),VLOOKUP(J329,Index!B$3:S$228,16),IF((I329=Index!R$2),VLOOKUP(J329,Index!B$3:S$228,17),IF((I329=Index!S$2),VLOOKUP(J329,Index!B$3:S$228,18),IF((I329=""),CONCATENATE("Custom (",K329,")"),IF((I329="No index"),CONCATENATE("Custom (",Index!T321,")"),"")))))))))))))))))))</f>
        <v>Custom (TACGCTGC-AAGGAGTA)</v>
      </c>
      <c r="M329" s="32" t="s">
        <v>5</v>
      </c>
      <c r="N329" s="10" t="s">
        <v>57</v>
      </c>
      <c r="O329" s="136">
        <f>IF(Table1[[#This Row],[VOLUME]]="","",Table1[[#This Row],[VOLUME]])</f>
        <v>50</v>
      </c>
      <c r="P329" s="110" t="str">
        <f>IF(Table1[[#This Row],[SNP&amp;SEQ SAMPLE ID]]="","",CONCATENATE('Sample information'!$B$16,"_PL1_org_",Table1[[#This Row],[DATE SAMPLE DELIVERY]]))</f>
        <v>TC2486_PL1_org_</v>
      </c>
      <c r="Q329" s="32" t="str">
        <f>IF(Table1[[#This Row],[SNP&amp;SEQ SAMPLE ID]]="","",IF('Sample information'!$B$21="","",'Sample information'!$B$21))</f>
        <v>danio rerio (zebrafish)</v>
      </c>
      <c r="R329" s="10"/>
      <c r="S329" s="32"/>
      <c r="T329" s="55"/>
      <c r="U329" s="25"/>
      <c r="W329" s="30"/>
      <c r="Y329" s="91"/>
      <c r="Z329" s="32"/>
      <c r="AA329" s="28"/>
      <c r="AB329" s="55"/>
      <c r="AC329" s="28" t="str">
        <f>IF(Table1[[#This Row],[DATE SAMPLE DELIVERY]]="","",(CONCATENATE(20,LEFT(Table1[[#This Row],[DATE SAMPLE DELIVERY]],2),"-",(MID(Table1[[#This Row],[DATE SAMPLE DELIVERY]],3,2)),"-",(RIGHT(Table1[[#This Row],[DATE SAMPLE DELIVERY]],2)))))</f>
        <v/>
      </c>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row>
    <row r="330" spans="1:54" s="4" customFormat="1" x14ac:dyDescent="0.2">
      <c r="A330" s="112" t="str">
        <f>IF(D330="","",CONCATENATE('Sample information'!B$16," #1"," ",Table1[[#This Row],[DATE SAMPLE DELIVERY]]))</f>
        <v xml:space="preserve">TC2486 #1 </v>
      </c>
      <c r="B330" s="112" t="str">
        <f>IF(Table1[[#This Row],[LIBRARY ID]]="","",CONCATENATE('Sample information'!B$16,"-",Table1[[#This Row],[LIBRARY ID]]))</f>
        <v>TC2486-TC2486-1320</v>
      </c>
      <c r="C330" s="228" t="s">
        <v>141</v>
      </c>
      <c r="D330" s="228" t="s">
        <v>2066</v>
      </c>
      <c r="E330" s="99" t="s">
        <v>27</v>
      </c>
      <c r="F330" s="113" t="s">
        <v>1711</v>
      </c>
      <c r="G330" s="113">
        <v>14.80654</v>
      </c>
      <c r="H330" s="113">
        <v>50</v>
      </c>
      <c r="I330" s="98"/>
      <c r="J330" s="228"/>
      <c r="K330" s="230" t="s">
        <v>2764</v>
      </c>
      <c r="L330" s="112" t="str">
        <f>IF((I330=Index!C$2),VLOOKUP(J330,Index!B$3:S$228,2),IF((I330=Index!D$2),VLOOKUP(J330,Index!B$3:S$228,3),IF((I330=Index!E$2),VLOOKUP(J330,Index!B$3:S$228,4),IF((I330=Index!F$2),VLOOKUP(J330,Index!B$3:S$228,5),IF((I330=Index!G$2),VLOOKUP(J330,Index!B$3:S$228,6),IF((I330=Index!H$2),VLOOKUP(J330,Index!B$3:S$228,7),IF((I330=Index!I$2),VLOOKUP(J330,Index!B$3:S$228,8),IF((I330=Index!J$2),VLOOKUP(J330,Index!B$3:S$228,9),IF((I330=Index!K$2),VLOOKUP(J330,Index!B$3:S$228,10),IF((I330=Index!L$2),VLOOKUP(J330,Index!B$3:S$228,11),IF((I330=Index!M$2),VLOOKUP(J330,Index!B$3:S$228,12),IF((I330=Index!N$2),VLOOKUP(J330,Index!B$3:S$228,13),IF((I330=Index!O$2),VLOOKUP(J330,Index!B$3:S$228,14),IF((I330=Index!P$2),VLOOKUP(J330,Index!B$3:S$228,15),IF((I330=Index!Q$2),VLOOKUP(J330,Index!B$3:S$228,16),IF((I330=Index!R$2),VLOOKUP(J330,Index!B$3:S$228,17),IF((I330=Index!S$2),VLOOKUP(J330,Index!B$3:S$228,18),IF((I330=""),CONCATENATE("Custom (",K330,")"),IF((I330="No index"),CONCATENATE("Custom (",Index!T322,")"),"")))))))))))))))))))</f>
        <v>Custom (TACGCTGC-CTAAGCCT)</v>
      </c>
      <c r="M330" s="32" t="s">
        <v>5</v>
      </c>
      <c r="N330" s="10" t="s">
        <v>58</v>
      </c>
      <c r="O330" s="136">
        <f>IF(Table1[[#This Row],[VOLUME]]="","",Table1[[#This Row],[VOLUME]])</f>
        <v>50</v>
      </c>
      <c r="P330" s="110" t="str">
        <f>IF(Table1[[#This Row],[SNP&amp;SEQ SAMPLE ID]]="","",CONCATENATE('Sample information'!$B$16,"_PL1_org_",Table1[[#This Row],[DATE SAMPLE DELIVERY]]))</f>
        <v>TC2486_PL1_org_</v>
      </c>
      <c r="Q330" s="32" t="str">
        <f>IF(Table1[[#This Row],[SNP&amp;SEQ SAMPLE ID]]="","",IF('Sample information'!$B$21="","",'Sample information'!$B$21))</f>
        <v>danio rerio (zebrafish)</v>
      </c>
      <c r="R330" s="10"/>
      <c r="S330" s="32"/>
      <c r="T330" s="55"/>
      <c r="U330" s="25"/>
      <c r="W330" s="30"/>
      <c r="Y330" s="91"/>
      <c r="Z330" s="32"/>
      <c r="AA330" s="28"/>
      <c r="AB330" s="55"/>
      <c r="AC330" s="28" t="str">
        <f>IF(Table1[[#This Row],[DATE SAMPLE DELIVERY]]="","",(CONCATENATE(20,LEFT(Table1[[#This Row],[DATE SAMPLE DELIVERY]],2),"-",(MID(Table1[[#This Row],[DATE SAMPLE DELIVERY]],3,2)),"-",(RIGHT(Table1[[#This Row],[DATE SAMPLE DELIVERY]],2)))))</f>
        <v/>
      </c>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row>
    <row r="331" spans="1:54" s="4" customFormat="1" x14ac:dyDescent="0.2">
      <c r="A331" s="112" t="str">
        <f>IF(D331="","",CONCATENATE('Sample information'!B$16," #1"," ",Table1[[#This Row],[DATE SAMPLE DELIVERY]]))</f>
        <v xml:space="preserve">TC2486 #1 </v>
      </c>
      <c r="B331" s="112" t="str">
        <f>IF(Table1[[#This Row],[LIBRARY ID]]="","",CONCATENATE('Sample information'!B$16,"-",Table1[[#This Row],[LIBRARY ID]]))</f>
        <v>TC2486-TC2486-1321</v>
      </c>
      <c r="C331" s="228" t="s">
        <v>141</v>
      </c>
      <c r="D331" s="228" t="s">
        <v>2067</v>
      </c>
      <c r="E331" s="99" t="s">
        <v>27</v>
      </c>
      <c r="F331" s="113" t="s">
        <v>1711</v>
      </c>
      <c r="G331" s="113">
        <v>14.80654</v>
      </c>
      <c r="H331" s="113">
        <v>50</v>
      </c>
      <c r="I331" s="98"/>
      <c r="J331" s="228"/>
      <c r="K331" s="230" t="s">
        <v>2765</v>
      </c>
      <c r="L331" s="112" t="str">
        <f>IF((I331=Index!C$2),VLOOKUP(J331,Index!B$3:S$228,2),IF((I331=Index!D$2),VLOOKUP(J331,Index!B$3:S$228,3),IF((I331=Index!E$2),VLOOKUP(J331,Index!B$3:S$228,4),IF((I331=Index!F$2),VLOOKUP(J331,Index!B$3:S$228,5),IF((I331=Index!G$2),VLOOKUP(J331,Index!B$3:S$228,6),IF((I331=Index!H$2),VLOOKUP(J331,Index!B$3:S$228,7),IF((I331=Index!I$2),VLOOKUP(J331,Index!B$3:S$228,8),IF((I331=Index!J$2),VLOOKUP(J331,Index!B$3:S$228,9),IF((I331=Index!K$2),VLOOKUP(J331,Index!B$3:S$228,10),IF((I331=Index!L$2),VLOOKUP(J331,Index!B$3:S$228,11),IF((I331=Index!M$2),VLOOKUP(J331,Index!B$3:S$228,12),IF((I331=Index!N$2),VLOOKUP(J331,Index!B$3:S$228,13),IF((I331=Index!O$2),VLOOKUP(J331,Index!B$3:S$228,14),IF((I331=Index!P$2),VLOOKUP(J331,Index!B$3:S$228,15),IF((I331=Index!Q$2),VLOOKUP(J331,Index!B$3:S$228,16),IF((I331=Index!R$2),VLOOKUP(J331,Index!B$3:S$228,17),IF((I331=Index!S$2),VLOOKUP(J331,Index!B$3:S$228,18),IF((I331=""),CONCATENATE("Custom (",K331,")"),IF((I331="No index"),CONCATENATE("Custom (",Index!T323,")"),"")))))))))))))))))))</f>
        <v>Custom (TACGCTGC-GCGTAAGA)</v>
      </c>
      <c r="M331" s="32" t="s">
        <v>5</v>
      </c>
      <c r="N331" s="10" t="s">
        <v>59</v>
      </c>
      <c r="O331" s="136">
        <f>IF(Table1[[#This Row],[VOLUME]]="","",Table1[[#This Row],[VOLUME]])</f>
        <v>50</v>
      </c>
      <c r="P331" s="110" t="str">
        <f>IF(Table1[[#This Row],[SNP&amp;SEQ SAMPLE ID]]="","",CONCATENATE('Sample information'!$B$16,"_PL1_org_",Table1[[#This Row],[DATE SAMPLE DELIVERY]]))</f>
        <v>TC2486_PL1_org_</v>
      </c>
      <c r="Q331" s="32" t="str">
        <f>IF(Table1[[#This Row],[SNP&amp;SEQ SAMPLE ID]]="","",IF('Sample information'!$B$21="","",'Sample information'!$B$21))</f>
        <v>danio rerio (zebrafish)</v>
      </c>
      <c r="R331" s="10"/>
      <c r="S331" s="32"/>
      <c r="T331" s="55"/>
      <c r="U331" s="25"/>
      <c r="W331" s="30"/>
      <c r="Y331" s="91"/>
      <c r="Z331" s="32"/>
      <c r="AA331" s="28"/>
      <c r="AB331" s="55"/>
      <c r="AC331" s="28" t="str">
        <f>IF(Table1[[#This Row],[DATE SAMPLE DELIVERY]]="","",(CONCATENATE(20,LEFT(Table1[[#This Row],[DATE SAMPLE DELIVERY]],2),"-",(MID(Table1[[#This Row],[DATE SAMPLE DELIVERY]],3,2)),"-",(RIGHT(Table1[[#This Row],[DATE SAMPLE DELIVERY]],2)))))</f>
        <v/>
      </c>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row>
    <row r="332" spans="1:54" s="4" customFormat="1" x14ac:dyDescent="0.2">
      <c r="A332" s="112" t="str">
        <f>IF(D332="","",CONCATENATE('Sample information'!B$16," #1"," ",Table1[[#This Row],[DATE SAMPLE DELIVERY]]))</f>
        <v xml:space="preserve">TC2486 #1 </v>
      </c>
      <c r="B332" s="112" t="str">
        <f>IF(Table1[[#This Row],[LIBRARY ID]]="","",CONCATENATE('Sample information'!B$16,"-",Table1[[#This Row],[LIBRARY ID]]))</f>
        <v>TC2486-TC2486-1322</v>
      </c>
      <c r="C332" s="228" t="s">
        <v>141</v>
      </c>
      <c r="D332" s="228" t="s">
        <v>2068</v>
      </c>
      <c r="E332" s="99" t="s">
        <v>27</v>
      </c>
      <c r="F332" s="113" t="s">
        <v>1711</v>
      </c>
      <c r="G332" s="113">
        <v>14.80654</v>
      </c>
      <c r="H332" s="113">
        <v>50</v>
      </c>
      <c r="I332" s="98"/>
      <c r="J332" s="228"/>
      <c r="K332" s="230" t="s">
        <v>2766</v>
      </c>
      <c r="L332" s="112" t="str">
        <f>IF((I332=Index!C$2),VLOOKUP(J332,Index!B$3:S$228,2),IF((I332=Index!D$2),VLOOKUP(J332,Index!B$3:S$228,3),IF((I332=Index!E$2),VLOOKUP(J332,Index!B$3:S$228,4),IF((I332=Index!F$2),VLOOKUP(J332,Index!B$3:S$228,5),IF((I332=Index!G$2),VLOOKUP(J332,Index!B$3:S$228,6),IF((I332=Index!H$2),VLOOKUP(J332,Index!B$3:S$228,7),IF((I332=Index!I$2),VLOOKUP(J332,Index!B$3:S$228,8),IF((I332=Index!J$2),VLOOKUP(J332,Index!B$3:S$228,9),IF((I332=Index!K$2),VLOOKUP(J332,Index!B$3:S$228,10),IF((I332=Index!L$2),VLOOKUP(J332,Index!B$3:S$228,11),IF((I332=Index!M$2),VLOOKUP(J332,Index!B$3:S$228,12),IF((I332=Index!N$2),VLOOKUP(J332,Index!B$3:S$228,13),IF((I332=Index!O$2),VLOOKUP(J332,Index!B$3:S$228,14),IF((I332=Index!P$2),VLOOKUP(J332,Index!B$3:S$228,15),IF((I332=Index!Q$2),VLOOKUP(J332,Index!B$3:S$228,16),IF((I332=Index!R$2),VLOOKUP(J332,Index!B$3:S$228,17),IF((I332=Index!S$2),VLOOKUP(J332,Index!B$3:S$228,18),IF((I332=""),CONCATENATE("Custom (",K332,")"),IF((I332="No index"),CONCATENATE("Custom (",Index!T324,")"),"")))))))))))))))))))</f>
        <v>Custom (ATGCGCAG-CTCTCTAT)</v>
      </c>
      <c r="M332" s="32" t="s">
        <v>5</v>
      </c>
      <c r="N332" s="10" t="s">
        <v>60</v>
      </c>
      <c r="O332" s="136">
        <f>IF(Table1[[#This Row],[VOLUME]]="","",Table1[[#This Row],[VOLUME]])</f>
        <v>50</v>
      </c>
      <c r="P332" s="110" t="str">
        <f>IF(Table1[[#This Row],[SNP&amp;SEQ SAMPLE ID]]="","",CONCATENATE('Sample information'!$B$16,"_PL1_org_",Table1[[#This Row],[DATE SAMPLE DELIVERY]]))</f>
        <v>TC2486_PL1_org_</v>
      </c>
      <c r="Q332" s="32" t="str">
        <f>IF(Table1[[#This Row],[SNP&amp;SEQ SAMPLE ID]]="","",IF('Sample information'!$B$21="","",'Sample information'!$B$21))</f>
        <v>danio rerio (zebrafish)</v>
      </c>
      <c r="R332" s="10"/>
      <c r="S332" s="32"/>
      <c r="T332" s="55"/>
      <c r="U332" s="25"/>
      <c r="W332" s="30"/>
      <c r="Y332" s="91"/>
      <c r="Z332" s="32"/>
      <c r="AA332" s="28"/>
      <c r="AB332" s="55"/>
      <c r="AC332" s="28" t="str">
        <f>IF(Table1[[#This Row],[DATE SAMPLE DELIVERY]]="","",(CONCATENATE(20,LEFT(Table1[[#This Row],[DATE SAMPLE DELIVERY]],2),"-",(MID(Table1[[#This Row],[DATE SAMPLE DELIVERY]],3,2)),"-",(RIGHT(Table1[[#This Row],[DATE SAMPLE DELIVERY]],2)))))</f>
        <v/>
      </c>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row>
    <row r="333" spans="1:54" s="4" customFormat="1" x14ac:dyDescent="0.2">
      <c r="A333" s="112" t="str">
        <f>IF(D333="","",CONCATENATE('Sample information'!B$16," #1"," ",Table1[[#This Row],[DATE SAMPLE DELIVERY]]))</f>
        <v xml:space="preserve">TC2486 #1 </v>
      </c>
      <c r="B333" s="112" t="str">
        <f>IF(Table1[[#This Row],[LIBRARY ID]]="","",CONCATENATE('Sample information'!B$16,"-",Table1[[#This Row],[LIBRARY ID]]))</f>
        <v>TC2486-TC2486-1323</v>
      </c>
      <c r="C333" s="228" t="s">
        <v>141</v>
      </c>
      <c r="D333" s="228" t="s">
        <v>2069</v>
      </c>
      <c r="E333" s="99" t="s">
        <v>27</v>
      </c>
      <c r="F333" s="113" t="s">
        <v>1711</v>
      </c>
      <c r="G333" s="113">
        <v>14.80654</v>
      </c>
      <c r="H333" s="113">
        <v>50</v>
      </c>
      <c r="I333" s="98"/>
      <c r="J333" s="228"/>
      <c r="K333" s="230" t="s">
        <v>2767</v>
      </c>
      <c r="L333" s="112" t="str">
        <f>IF((I333=Index!C$2),VLOOKUP(J333,Index!B$3:S$228,2),IF((I333=Index!D$2),VLOOKUP(J333,Index!B$3:S$228,3),IF((I333=Index!E$2),VLOOKUP(J333,Index!B$3:S$228,4),IF((I333=Index!F$2),VLOOKUP(J333,Index!B$3:S$228,5),IF((I333=Index!G$2),VLOOKUP(J333,Index!B$3:S$228,6),IF((I333=Index!H$2),VLOOKUP(J333,Index!B$3:S$228,7),IF((I333=Index!I$2),VLOOKUP(J333,Index!B$3:S$228,8),IF((I333=Index!J$2),VLOOKUP(J333,Index!B$3:S$228,9),IF((I333=Index!K$2),VLOOKUP(J333,Index!B$3:S$228,10),IF((I333=Index!L$2),VLOOKUP(J333,Index!B$3:S$228,11),IF((I333=Index!M$2),VLOOKUP(J333,Index!B$3:S$228,12),IF((I333=Index!N$2),VLOOKUP(J333,Index!B$3:S$228,13),IF((I333=Index!O$2),VLOOKUP(J333,Index!B$3:S$228,14),IF((I333=Index!P$2),VLOOKUP(J333,Index!B$3:S$228,15),IF((I333=Index!Q$2),VLOOKUP(J333,Index!B$3:S$228,16),IF((I333=Index!R$2),VLOOKUP(J333,Index!B$3:S$228,17),IF((I333=Index!S$2),VLOOKUP(J333,Index!B$3:S$228,18),IF((I333=""),CONCATENATE("Custom (",K333,")"),IF((I333="No index"),CONCATENATE("Custom (",Index!T325,")"),"")))))))))))))))))))</f>
        <v>Custom (ATGCGCAG-TATCCTCT)</v>
      </c>
      <c r="M333" s="32" t="s">
        <v>5</v>
      </c>
      <c r="N333" s="10" t="s">
        <v>61</v>
      </c>
      <c r="O333" s="136">
        <f>IF(Table1[[#This Row],[VOLUME]]="","",Table1[[#This Row],[VOLUME]])</f>
        <v>50</v>
      </c>
      <c r="P333" s="110" t="str">
        <f>IF(Table1[[#This Row],[SNP&amp;SEQ SAMPLE ID]]="","",CONCATENATE('Sample information'!$B$16,"_PL1_org_",Table1[[#This Row],[DATE SAMPLE DELIVERY]]))</f>
        <v>TC2486_PL1_org_</v>
      </c>
      <c r="Q333" s="32" t="str">
        <f>IF(Table1[[#This Row],[SNP&amp;SEQ SAMPLE ID]]="","",IF('Sample information'!$B$21="","",'Sample information'!$B$21))</f>
        <v>danio rerio (zebrafish)</v>
      </c>
      <c r="R333" s="10"/>
      <c r="S333" s="32"/>
      <c r="T333" s="55"/>
      <c r="U333" s="25"/>
      <c r="W333" s="30"/>
      <c r="Y333" s="91"/>
      <c r="Z333" s="32"/>
      <c r="AA333" s="28"/>
      <c r="AB333" s="55"/>
      <c r="AC333" s="28" t="str">
        <f>IF(Table1[[#This Row],[DATE SAMPLE DELIVERY]]="","",(CONCATENATE(20,LEFT(Table1[[#This Row],[DATE SAMPLE DELIVERY]],2),"-",(MID(Table1[[#This Row],[DATE SAMPLE DELIVERY]],3,2)),"-",(RIGHT(Table1[[#This Row],[DATE SAMPLE DELIVERY]],2)))))</f>
        <v/>
      </c>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row>
    <row r="334" spans="1:54" s="4" customFormat="1" x14ac:dyDescent="0.2">
      <c r="A334" s="112" t="str">
        <f>IF(D334="","",CONCATENATE('Sample information'!B$16," #1"," ",Table1[[#This Row],[DATE SAMPLE DELIVERY]]))</f>
        <v xml:space="preserve">TC2486 #1 </v>
      </c>
      <c r="B334" s="112" t="str">
        <f>IF(Table1[[#This Row],[LIBRARY ID]]="","",CONCATENATE('Sample information'!B$16,"-",Table1[[#This Row],[LIBRARY ID]]))</f>
        <v>TC2486-TC2486-1324</v>
      </c>
      <c r="C334" s="228" t="s">
        <v>141</v>
      </c>
      <c r="D334" s="228" t="s">
        <v>2070</v>
      </c>
      <c r="E334" s="99" t="s">
        <v>27</v>
      </c>
      <c r="F334" s="113" t="s">
        <v>1711</v>
      </c>
      <c r="G334" s="113">
        <v>14.80654</v>
      </c>
      <c r="H334" s="113">
        <v>50</v>
      </c>
      <c r="I334" s="98"/>
      <c r="J334" s="228"/>
      <c r="K334" s="230" t="s">
        <v>2768</v>
      </c>
      <c r="L334" s="112" t="str">
        <f>IF((I334=Index!C$2),VLOOKUP(J334,Index!B$3:S$228,2),IF((I334=Index!D$2),VLOOKUP(J334,Index!B$3:S$228,3),IF((I334=Index!E$2),VLOOKUP(J334,Index!B$3:S$228,4),IF((I334=Index!F$2),VLOOKUP(J334,Index!B$3:S$228,5),IF((I334=Index!G$2),VLOOKUP(J334,Index!B$3:S$228,6),IF((I334=Index!H$2),VLOOKUP(J334,Index!B$3:S$228,7),IF((I334=Index!I$2),VLOOKUP(J334,Index!B$3:S$228,8),IF((I334=Index!J$2),VLOOKUP(J334,Index!B$3:S$228,9),IF((I334=Index!K$2),VLOOKUP(J334,Index!B$3:S$228,10),IF((I334=Index!L$2),VLOOKUP(J334,Index!B$3:S$228,11),IF((I334=Index!M$2),VLOOKUP(J334,Index!B$3:S$228,12),IF((I334=Index!N$2),VLOOKUP(J334,Index!B$3:S$228,13),IF((I334=Index!O$2),VLOOKUP(J334,Index!B$3:S$228,14),IF((I334=Index!P$2),VLOOKUP(J334,Index!B$3:S$228,15),IF((I334=Index!Q$2),VLOOKUP(J334,Index!B$3:S$228,16),IF((I334=Index!R$2),VLOOKUP(J334,Index!B$3:S$228,17),IF((I334=Index!S$2),VLOOKUP(J334,Index!B$3:S$228,18),IF((I334=""),CONCATENATE("Custom (",K334,")"),IF((I334="No index"),CONCATENATE("Custom (",Index!T326,")"),"")))))))))))))))))))</f>
        <v>Custom (ATGCGCAG-GTAAGGAG)</v>
      </c>
      <c r="M334" s="32" t="s">
        <v>5</v>
      </c>
      <c r="N334" s="10" t="s">
        <v>62</v>
      </c>
      <c r="O334" s="136">
        <f>IF(Table1[[#This Row],[VOLUME]]="","",Table1[[#This Row],[VOLUME]])</f>
        <v>50</v>
      </c>
      <c r="P334" s="110" t="str">
        <f>IF(Table1[[#This Row],[SNP&amp;SEQ SAMPLE ID]]="","",CONCATENATE('Sample information'!$B$16,"_PL1_org_",Table1[[#This Row],[DATE SAMPLE DELIVERY]]))</f>
        <v>TC2486_PL1_org_</v>
      </c>
      <c r="Q334" s="32" t="str">
        <f>IF(Table1[[#This Row],[SNP&amp;SEQ SAMPLE ID]]="","",IF('Sample information'!$B$21="","",'Sample information'!$B$21))</f>
        <v>danio rerio (zebrafish)</v>
      </c>
      <c r="R334" s="10"/>
      <c r="S334" s="32"/>
      <c r="T334" s="55"/>
      <c r="U334" s="25"/>
      <c r="W334" s="30"/>
      <c r="Y334" s="91"/>
      <c r="Z334" s="32"/>
      <c r="AA334" s="28"/>
      <c r="AB334" s="55"/>
      <c r="AC334" s="28" t="str">
        <f>IF(Table1[[#This Row],[DATE SAMPLE DELIVERY]]="","",(CONCATENATE(20,LEFT(Table1[[#This Row],[DATE SAMPLE DELIVERY]],2),"-",(MID(Table1[[#This Row],[DATE SAMPLE DELIVERY]],3,2)),"-",(RIGHT(Table1[[#This Row],[DATE SAMPLE DELIVERY]],2)))))</f>
        <v/>
      </c>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row>
    <row r="335" spans="1:54" s="4" customFormat="1" x14ac:dyDescent="0.2">
      <c r="A335" s="112" t="str">
        <f>IF(D335="","",CONCATENATE('Sample information'!B$16," #1"," ",Table1[[#This Row],[DATE SAMPLE DELIVERY]]))</f>
        <v xml:space="preserve">TC2486 #1 </v>
      </c>
      <c r="B335" s="112" t="str">
        <f>IF(Table1[[#This Row],[LIBRARY ID]]="","",CONCATENATE('Sample information'!B$16,"-",Table1[[#This Row],[LIBRARY ID]]))</f>
        <v>TC2486-TC2486-1325</v>
      </c>
      <c r="C335" s="228" t="s">
        <v>141</v>
      </c>
      <c r="D335" s="228" t="s">
        <v>2071</v>
      </c>
      <c r="E335" s="99" t="s">
        <v>27</v>
      </c>
      <c r="F335" s="113" t="s">
        <v>1711</v>
      </c>
      <c r="G335" s="113">
        <v>14.80654</v>
      </c>
      <c r="H335" s="113">
        <v>50</v>
      </c>
      <c r="I335" s="98"/>
      <c r="J335" s="228"/>
      <c r="K335" s="230" t="s">
        <v>2769</v>
      </c>
      <c r="L335" s="112" t="str">
        <f>IF((I335=Index!C$2),VLOOKUP(J335,Index!B$3:S$228,2),IF((I335=Index!D$2),VLOOKUP(J335,Index!B$3:S$228,3),IF((I335=Index!E$2),VLOOKUP(J335,Index!B$3:S$228,4),IF((I335=Index!F$2),VLOOKUP(J335,Index!B$3:S$228,5),IF((I335=Index!G$2),VLOOKUP(J335,Index!B$3:S$228,6),IF((I335=Index!H$2),VLOOKUP(J335,Index!B$3:S$228,7),IF((I335=Index!I$2),VLOOKUP(J335,Index!B$3:S$228,8),IF((I335=Index!J$2),VLOOKUP(J335,Index!B$3:S$228,9),IF((I335=Index!K$2),VLOOKUP(J335,Index!B$3:S$228,10),IF((I335=Index!L$2),VLOOKUP(J335,Index!B$3:S$228,11),IF((I335=Index!M$2),VLOOKUP(J335,Index!B$3:S$228,12),IF((I335=Index!N$2),VLOOKUP(J335,Index!B$3:S$228,13),IF((I335=Index!O$2),VLOOKUP(J335,Index!B$3:S$228,14),IF((I335=Index!P$2),VLOOKUP(J335,Index!B$3:S$228,15),IF((I335=Index!Q$2),VLOOKUP(J335,Index!B$3:S$228,16),IF((I335=Index!R$2),VLOOKUP(J335,Index!B$3:S$228,17),IF((I335=Index!S$2),VLOOKUP(J335,Index!B$3:S$228,18),IF((I335=""),CONCATENATE("Custom (",K335,")"),IF((I335="No index"),CONCATENATE("Custom (",Index!T327,")"),"")))))))))))))))))))</f>
        <v>Custom (ATGCGCAG-ACTGCATA)</v>
      </c>
      <c r="M335" s="32" t="s">
        <v>5</v>
      </c>
      <c r="N335" s="10" t="s">
        <v>63</v>
      </c>
      <c r="O335" s="136">
        <f>IF(Table1[[#This Row],[VOLUME]]="","",Table1[[#This Row],[VOLUME]])</f>
        <v>50</v>
      </c>
      <c r="P335" s="110" t="str">
        <f>IF(Table1[[#This Row],[SNP&amp;SEQ SAMPLE ID]]="","",CONCATENATE('Sample information'!$B$16,"_PL1_org_",Table1[[#This Row],[DATE SAMPLE DELIVERY]]))</f>
        <v>TC2486_PL1_org_</v>
      </c>
      <c r="Q335" s="32" t="str">
        <f>IF(Table1[[#This Row],[SNP&amp;SEQ SAMPLE ID]]="","",IF('Sample information'!$B$21="","",'Sample information'!$B$21))</f>
        <v>danio rerio (zebrafish)</v>
      </c>
      <c r="R335" s="10"/>
      <c r="S335" s="32"/>
      <c r="T335" s="55"/>
      <c r="U335" s="25"/>
      <c r="W335" s="30"/>
      <c r="Y335" s="91"/>
      <c r="Z335" s="32"/>
      <c r="AA335" s="28"/>
      <c r="AB335" s="55"/>
      <c r="AC335" s="28" t="str">
        <f>IF(Table1[[#This Row],[DATE SAMPLE DELIVERY]]="","",(CONCATENATE(20,LEFT(Table1[[#This Row],[DATE SAMPLE DELIVERY]],2),"-",(MID(Table1[[#This Row],[DATE SAMPLE DELIVERY]],3,2)),"-",(RIGHT(Table1[[#This Row],[DATE SAMPLE DELIVERY]],2)))))</f>
        <v/>
      </c>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row>
    <row r="336" spans="1:54" s="4" customFormat="1" x14ac:dyDescent="0.2">
      <c r="A336" s="112" t="str">
        <f>IF(D336="","",CONCATENATE('Sample information'!B$16," #1"," ",Table1[[#This Row],[DATE SAMPLE DELIVERY]]))</f>
        <v xml:space="preserve">TC2486 #1 </v>
      </c>
      <c r="B336" s="112" t="str">
        <f>IF(Table1[[#This Row],[LIBRARY ID]]="","",CONCATENATE('Sample information'!B$16,"-",Table1[[#This Row],[LIBRARY ID]]))</f>
        <v>TC2486-TC2486-1326</v>
      </c>
      <c r="C336" s="228" t="s">
        <v>141</v>
      </c>
      <c r="D336" s="228" t="s">
        <v>2072</v>
      </c>
      <c r="E336" s="99" t="s">
        <v>27</v>
      </c>
      <c r="F336" s="113" t="s">
        <v>1711</v>
      </c>
      <c r="G336" s="113">
        <v>14.80654</v>
      </c>
      <c r="H336" s="113">
        <v>50</v>
      </c>
      <c r="I336" s="98"/>
      <c r="J336" s="228"/>
      <c r="K336" s="230" t="s">
        <v>2770</v>
      </c>
      <c r="L336" s="112" t="str">
        <f>IF((I336=Index!C$2),VLOOKUP(J336,Index!B$3:S$228,2),IF((I336=Index!D$2),VLOOKUP(J336,Index!B$3:S$228,3),IF((I336=Index!E$2),VLOOKUP(J336,Index!B$3:S$228,4),IF((I336=Index!F$2),VLOOKUP(J336,Index!B$3:S$228,5),IF((I336=Index!G$2),VLOOKUP(J336,Index!B$3:S$228,6),IF((I336=Index!H$2),VLOOKUP(J336,Index!B$3:S$228,7),IF((I336=Index!I$2),VLOOKUP(J336,Index!B$3:S$228,8),IF((I336=Index!J$2),VLOOKUP(J336,Index!B$3:S$228,9),IF((I336=Index!K$2),VLOOKUP(J336,Index!B$3:S$228,10),IF((I336=Index!L$2),VLOOKUP(J336,Index!B$3:S$228,11),IF((I336=Index!M$2),VLOOKUP(J336,Index!B$3:S$228,12),IF((I336=Index!N$2),VLOOKUP(J336,Index!B$3:S$228,13),IF((I336=Index!O$2),VLOOKUP(J336,Index!B$3:S$228,14),IF((I336=Index!P$2),VLOOKUP(J336,Index!B$3:S$228,15),IF((I336=Index!Q$2),VLOOKUP(J336,Index!B$3:S$228,16),IF((I336=Index!R$2),VLOOKUP(J336,Index!B$3:S$228,17),IF((I336=Index!S$2),VLOOKUP(J336,Index!B$3:S$228,18),IF((I336=""),CONCATENATE("Custom (",K336,")"),IF((I336="No index"),CONCATENATE("Custom (",Index!T328,")"),"")))))))))))))))))))</f>
        <v>Custom (ATGCGCAG-AAGGAGTA)</v>
      </c>
      <c r="M336" s="32" t="s">
        <v>5</v>
      </c>
      <c r="N336" s="10" t="s">
        <v>64</v>
      </c>
      <c r="O336" s="136">
        <f>IF(Table1[[#This Row],[VOLUME]]="","",Table1[[#This Row],[VOLUME]])</f>
        <v>50</v>
      </c>
      <c r="P336" s="110" t="str">
        <f>IF(Table1[[#This Row],[SNP&amp;SEQ SAMPLE ID]]="","",CONCATENATE('Sample information'!$B$16,"_PL1_org_",Table1[[#This Row],[DATE SAMPLE DELIVERY]]))</f>
        <v>TC2486_PL1_org_</v>
      </c>
      <c r="Q336" s="32" t="str">
        <f>IF(Table1[[#This Row],[SNP&amp;SEQ SAMPLE ID]]="","",IF('Sample information'!$B$21="","",'Sample information'!$B$21))</f>
        <v>danio rerio (zebrafish)</v>
      </c>
      <c r="R336" s="10"/>
      <c r="S336" s="32"/>
      <c r="T336" s="55"/>
      <c r="U336" s="25"/>
      <c r="W336" s="30"/>
      <c r="Y336" s="91"/>
      <c r="Z336" s="32"/>
      <c r="AA336" s="28"/>
      <c r="AB336" s="55"/>
      <c r="AC336" s="28" t="str">
        <f>IF(Table1[[#This Row],[DATE SAMPLE DELIVERY]]="","",(CONCATENATE(20,LEFT(Table1[[#This Row],[DATE SAMPLE DELIVERY]],2),"-",(MID(Table1[[#This Row],[DATE SAMPLE DELIVERY]],3,2)),"-",(RIGHT(Table1[[#This Row],[DATE SAMPLE DELIVERY]],2)))))</f>
        <v/>
      </c>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row>
    <row r="337" spans="1:54" s="4" customFormat="1" x14ac:dyDescent="0.2">
      <c r="A337" s="112" t="str">
        <f>IF(D337="","",CONCATENATE('Sample information'!B$16," #1"," ",Table1[[#This Row],[DATE SAMPLE DELIVERY]]))</f>
        <v xml:space="preserve">TC2486 #1 </v>
      </c>
      <c r="B337" s="112" t="str">
        <f>IF(Table1[[#This Row],[LIBRARY ID]]="","",CONCATENATE('Sample information'!B$16,"-",Table1[[#This Row],[LIBRARY ID]]))</f>
        <v>TC2486-TC2486-1327</v>
      </c>
      <c r="C337" s="228" t="s">
        <v>141</v>
      </c>
      <c r="D337" s="228" t="s">
        <v>2073</v>
      </c>
      <c r="E337" s="99" t="s">
        <v>27</v>
      </c>
      <c r="F337" s="113" t="s">
        <v>1711</v>
      </c>
      <c r="G337" s="113">
        <v>14.80654</v>
      </c>
      <c r="H337" s="113">
        <v>50</v>
      </c>
      <c r="I337" s="98"/>
      <c r="J337" s="228"/>
      <c r="K337" s="230" t="s">
        <v>2771</v>
      </c>
      <c r="L337" s="112" t="str">
        <f>IF((I337=Index!C$2),VLOOKUP(J337,Index!B$3:S$228,2),IF((I337=Index!D$2),VLOOKUP(J337,Index!B$3:S$228,3),IF((I337=Index!E$2),VLOOKUP(J337,Index!B$3:S$228,4),IF((I337=Index!F$2),VLOOKUP(J337,Index!B$3:S$228,5),IF((I337=Index!G$2),VLOOKUP(J337,Index!B$3:S$228,6),IF((I337=Index!H$2),VLOOKUP(J337,Index!B$3:S$228,7),IF((I337=Index!I$2),VLOOKUP(J337,Index!B$3:S$228,8),IF((I337=Index!J$2),VLOOKUP(J337,Index!B$3:S$228,9),IF((I337=Index!K$2),VLOOKUP(J337,Index!B$3:S$228,10),IF((I337=Index!L$2),VLOOKUP(J337,Index!B$3:S$228,11),IF((I337=Index!M$2),VLOOKUP(J337,Index!B$3:S$228,12),IF((I337=Index!N$2),VLOOKUP(J337,Index!B$3:S$228,13),IF((I337=Index!O$2),VLOOKUP(J337,Index!B$3:S$228,14),IF((I337=Index!P$2),VLOOKUP(J337,Index!B$3:S$228,15),IF((I337=Index!Q$2),VLOOKUP(J337,Index!B$3:S$228,16),IF((I337=Index!R$2),VLOOKUP(J337,Index!B$3:S$228,17),IF((I337=Index!S$2),VLOOKUP(J337,Index!B$3:S$228,18),IF((I337=""),CONCATENATE("Custom (",K337,")"),IF((I337="No index"),CONCATENATE("Custom (",Index!T329,")"),"")))))))))))))))))))</f>
        <v>Custom (ATGCGCAG-CTAAGCCT)</v>
      </c>
      <c r="M337" s="32" t="s">
        <v>5</v>
      </c>
      <c r="N337" s="10" t="s">
        <v>65</v>
      </c>
      <c r="O337" s="136">
        <f>IF(Table1[[#This Row],[VOLUME]]="","",Table1[[#This Row],[VOLUME]])</f>
        <v>50</v>
      </c>
      <c r="P337" s="110" t="str">
        <f>IF(Table1[[#This Row],[SNP&amp;SEQ SAMPLE ID]]="","",CONCATENATE('Sample information'!$B$16,"_PL1_org_",Table1[[#This Row],[DATE SAMPLE DELIVERY]]))</f>
        <v>TC2486_PL1_org_</v>
      </c>
      <c r="Q337" s="32" t="str">
        <f>IF(Table1[[#This Row],[SNP&amp;SEQ SAMPLE ID]]="","",IF('Sample information'!$B$21="","",'Sample information'!$B$21))</f>
        <v>danio rerio (zebrafish)</v>
      </c>
      <c r="R337" s="10"/>
      <c r="S337" s="32"/>
      <c r="T337" s="55"/>
      <c r="U337" s="25"/>
      <c r="W337" s="30"/>
      <c r="Y337" s="91"/>
      <c r="Z337" s="32"/>
      <c r="AA337" s="28"/>
      <c r="AB337" s="55"/>
      <c r="AC337" s="28" t="str">
        <f>IF(Table1[[#This Row],[DATE SAMPLE DELIVERY]]="","",(CONCATENATE(20,LEFT(Table1[[#This Row],[DATE SAMPLE DELIVERY]],2),"-",(MID(Table1[[#This Row],[DATE SAMPLE DELIVERY]],3,2)),"-",(RIGHT(Table1[[#This Row],[DATE SAMPLE DELIVERY]],2)))))</f>
        <v/>
      </c>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row>
    <row r="338" spans="1:54" s="4" customFormat="1" x14ac:dyDescent="0.2">
      <c r="A338" s="112" t="str">
        <f>IF(D338="","",CONCATENATE('Sample information'!B$16," #1"," ",Table1[[#This Row],[DATE SAMPLE DELIVERY]]))</f>
        <v xml:space="preserve">TC2486 #1 </v>
      </c>
      <c r="B338" s="112" t="str">
        <f>IF(Table1[[#This Row],[LIBRARY ID]]="","",CONCATENATE('Sample information'!B$16,"-",Table1[[#This Row],[LIBRARY ID]]))</f>
        <v>TC2486-TC2486-1328</v>
      </c>
      <c r="C338" s="228" t="s">
        <v>141</v>
      </c>
      <c r="D338" s="228" t="s">
        <v>2074</v>
      </c>
      <c r="E338" s="99" t="s">
        <v>27</v>
      </c>
      <c r="F338" s="113" t="s">
        <v>1711</v>
      </c>
      <c r="G338" s="113">
        <v>14.80654</v>
      </c>
      <c r="H338" s="113">
        <v>50</v>
      </c>
      <c r="I338" s="98"/>
      <c r="J338" s="228"/>
      <c r="K338" s="230" t="s">
        <v>2772</v>
      </c>
      <c r="L338" s="112" t="str">
        <f>IF((I338=Index!C$2),VLOOKUP(J338,Index!B$3:S$228,2),IF((I338=Index!D$2),VLOOKUP(J338,Index!B$3:S$228,3),IF((I338=Index!E$2),VLOOKUP(J338,Index!B$3:S$228,4),IF((I338=Index!F$2),VLOOKUP(J338,Index!B$3:S$228,5),IF((I338=Index!G$2),VLOOKUP(J338,Index!B$3:S$228,6),IF((I338=Index!H$2),VLOOKUP(J338,Index!B$3:S$228,7),IF((I338=Index!I$2),VLOOKUP(J338,Index!B$3:S$228,8),IF((I338=Index!J$2),VLOOKUP(J338,Index!B$3:S$228,9),IF((I338=Index!K$2),VLOOKUP(J338,Index!B$3:S$228,10),IF((I338=Index!L$2),VLOOKUP(J338,Index!B$3:S$228,11),IF((I338=Index!M$2),VLOOKUP(J338,Index!B$3:S$228,12),IF((I338=Index!N$2),VLOOKUP(J338,Index!B$3:S$228,13),IF((I338=Index!O$2),VLOOKUP(J338,Index!B$3:S$228,14),IF((I338=Index!P$2),VLOOKUP(J338,Index!B$3:S$228,15),IF((I338=Index!Q$2),VLOOKUP(J338,Index!B$3:S$228,16),IF((I338=Index!R$2),VLOOKUP(J338,Index!B$3:S$228,17),IF((I338=Index!S$2),VLOOKUP(J338,Index!B$3:S$228,18),IF((I338=""),CONCATENATE("Custom (",K338,")"),IF((I338="No index"),CONCATENATE("Custom (",Index!T330,")"),"")))))))))))))))))))</f>
        <v>Custom (ATGCGCAG-GCGTAAGA)</v>
      </c>
      <c r="M338" s="32" t="s">
        <v>5</v>
      </c>
      <c r="N338" s="10" t="s">
        <v>66</v>
      </c>
      <c r="O338" s="136">
        <f>IF(Table1[[#This Row],[VOLUME]]="","",Table1[[#This Row],[VOLUME]])</f>
        <v>50</v>
      </c>
      <c r="P338" s="110" t="str">
        <f>IF(Table1[[#This Row],[SNP&amp;SEQ SAMPLE ID]]="","",CONCATENATE('Sample information'!$B$16,"_PL1_org_",Table1[[#This Row],[DATE SAMPLE DELIVERY]]))</f>
        <v>TC2486_PL1_org_</v>
      </c>
      <c r="Q338" s="32" t="str">
        <f>IF(Table1[[#This Row],[SNP&amp;SEQ SAMPLE ID]]="","",IF('Sample information'!$B$21="","",'Sample information'!$B$21))</f>
        <v>danio rerio (zebrafish)</v>
      </c>
      <c r="R338" s="10"/>
      <c r="S338" s="32"/>
      <c r="T338" s="55"/>
      <c r="U338" s="25"/>
      <c r="W338" s="30"/>
      <c r="Y338" s="91"/>
      <c r="Z338" s="32"/>
      <c r="AA338" s="28"/>
      <c r="AB338" s="55"/>
      <c r="AC338" s="28" t="str">
        <f>IF(Table1[[#This Row],[DATE SAMPLE DELIVERY]]="","",(CONCATENATE(20,LEFT(Table1[[#This Row],[DATE SAMPLE DELIVERY]],2),"-",(MID(Table1[[#This Row],[DATE SAMPLE DELIVERY]],3,2)),"-",(RIGHT(Table1[[#This Row],[DATE SAMPLE DELIVERY]],2)))))</f>
        <v/>
      </c>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row>
    <row r="339" spans="1:54" s="4" customFormat="1" x14ac:dyDescent="0.2">
      <c r="A339" s="112" t="str">
        <f>IF(D339="","",CONCATENATE('Sample information'!B$16," #1"," ",Table1[[#This Row],[DATE SAMPLE DELIVERY]]))</f>
        <v xml:space="preserve">TC2486 #1 </v>
      </c>
      <c r="B339" s="112" t="str">
        <f>IF(Table1[[#This Row],[LIBRARY ID]]="","",CONCATENATE('Sample information'!B$16,"-",Table1[[#This Row],[LIBRARY ID]]))</f>
        <v>TC2486-TC2486-1329</v>
      </c>
      <c r="C339" s="228" t="s">
        <v>141</v>
      </c>
      <c r="D339" s="228" t="s">
        <v>2075</v>
      </c>
      <c r="E339" s="99" t="s">
        <v>27</v>
      </c>
      <c r="F339" s="113" t="s">
        <v>1711</v>
      </c>
      <c r="G339" s="113">
        <v>14.80654</v>
      </c>
      <c r="H339" s="113">
        <v>50</v>
      </c>
      <c r="I339" s="98"/>
      <c r="J339" s="228"/>
      <c r="K339" s="230" t="s">
        <v>2773</v>
      </c>
      <c r="L339" s="112" t="str">
        <f>IF((I339=Index!C$2),VLOOKUP(J339,Index!B$3:S$228,2),IF((I339=Index!D$2),VLOOKUP(J339,Index!B$3:S$228,3),IF((I339=Index!E$2),VLOOKUP(J339,Index!B$3:S$228,4),IF((I339=Index!F$2),VLOOKUP(J339,Index!B$3:S$228,5),IF((I339=Index!G$2),VLOOKUP(J339,Index!B$3:S$228,6),IF((I339=Index!H$2),VLOOKUP(J339,Index!B$3:S$228,7),IF((I339=Index!I$2),VLOOKUP(J339,Index!B$3:S$228,8),IF((I339=Index!J$2),VLOOKUP(J339,Index!B$3:S$228,9),IF((I339=Index!K$2),VLOOKUP(J339,Index!B$3:S$228,10),IF((I339=Index!L$2),VLOOKUP(J339,Index!B$3:S$228,11),IF((I339=Index!M$2),VLOOKUP(J339,Index!B$3:S$228,12),IF((I339=Index!N$2),VLOOKUP(J339,Index!B$3:S$228,13),IF((I339=Index!O$2),VLOOKUP(J339,Index!B$3:S$228,14),IF((I339=Index!P$2),VLOOKUP(J339,Index!B$3:S$228,15),IF((I339=Index!Q$2),VLOOKUP(J339,Index!B$3:S$228,16),IF((I339=Index!R$2),VLOOKUP(J339,Index!B$3:S$228,17),IF((I339=Index!S$2),VLOOKUP(J339,Index!B$3:S$228,18),IF((I339=""),CONCATENATE("Custom (",K339,")"),IF((I339="No index"),CONCATENATE("Custom (",Index!T331,")"),"")))))))))))))))))))</f>
        <v>Custom (TAGCGCTC-CTCTCTAT)</v>
      </c>
      <c r="M339" s="32" t="s">
        <v>5</v>
      </c>
      <c r="N339" s="10" t="s">
        <v>67</v>
      </c>
      <c r="O339" s="136">
        <f>IF(Table1[[#This Row],[VOLUME]]="","",Table1[[#This Row],[VOLUME]])</f>
        <v>50</v>
      </c>
      <c r="P339" s="110" t="str">
        <f>IF(Table1[[#This Row],[SNP&amp;SEQ SAMPLE ID]]="","",CONCATENATE('Sample information'!$B$16,"_PL1_org_",Table1[[#This Row],[DATE SAMPLE DELIVERY]]))</f>
        <v>TC2486_PL1_org_</v>
      </c>
      <c r="Q339" s="32" t="str">
        <f>IF(Table1[[#This Row],[SNP&amp;SEQ SAMPLE ID]]="","",IF('Sample information'!$B$21="","",'Sample information'!$B$21))</f>
        <v>danio rerio (zebrafish)</v>
      </c>
      <c r="R339" s="10"/>
      <c r="S339" s="32"/>
      <c r="T339" s="55"/>
      <c r="U339" s="25"/>
      <c r="W339" s="30"/>
      <c r="Y339" s="91"/>
      <c r="Z339" s="32"/>
      <c r="AA339" s="28"/>
      <c r="AB339" s="55"/>
      <c r="AC339" s="28" t="str">
        <f>IF(Table1[[#This Row],[DATE SAMPLE DELIVERY]]="","",(CONCATENATE(20,LEFT(Table1[[#This Row],[DATE SAMPLE DELIVERY]],2),"-",(MID(Table1[[#This Row],[DATE SAMPLE DELIVERY]],3,2)),"-",(RIGHT(Table1[[#This Row],[DATE SAMPLE DELIVERY]],2)))))</f>
        <v/>
      </c>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row>
    <row r="340" spans="1:54" s="4" customFormat="1" x14ac:dyDescent="0.2">
      <c r="A340" s="112" t="str">
        <f>IF(D340="","",CONCATENATE('Sample information'!B$16," #1"," ",Table1[[#This Row],[DATE SAMPLE DELIVERY]]))</f>
        <v xml:space="preserve">TC2486 #1 </v>
      </c>
      <c r="B340" s="112" t="str">
        <f>IF(Table1[[#This Row],[LIBRARY ID]]="","",CONCATENATE('Sample information'!B$16,"-",Table1[[#This Row],[LIBRARY ID]]))</f>
        <v>TC2486-TC2486-1330</v>
      </c>
      <c r="C340" s="228" t="s">
        <v>141</v>
      </c>
      <c r="D340" s="228" t="s">
        <v>2076</v>
      </c>
      <c r="E340" s="99" t="s">
        <v>27</v>
      </c>
      <c r="F340" s="113" t="s">
        <v>1711</v>
      </c>
      <c r="G340" s="113">
        <v>14.80654</v>
      </c>
      <c r="H340" s="113">
        <v>50</v>
      </c>
      <c r="I340" s="98"/>
      <c r="J340" s="228"/>
      <c r="K340" s="230" t="s">
        <v>2774</v>
      </c>
      <c r="L340" s="112" t="str">
        <f>IF((I340=Index!C$2),VLOOKUP(J340,Index!B$3:S$228,2),IF((I340=Index!D$2),VLOOKUP(J340,Index!B$3:S$228,3),IF((I340=Index!E$2),VLOOKUP(J340,Index!B$3:S$228,4),IF((I340=Index!F$2),VLOOKUP(J340,Index!B$3:S$228,5),IF((I340=Index!G$2),VLOOKUP(J340,Index!B$3:S$228,6),IF((I340=Index!H$2),VLOOKUP(J340,Index!B$3:S$228,7),IF((I340=Index!I$2),VLOOKUP(J340,Index!B$3:S$228,8),IF((I340=Index!J$2),VLOOKUP(J340,Index!B$3:S$228,9),IF((I340=Index!K$2),VLOOKUP(J340,Index!B$3:S$228,10),IF((I340=Index!L$2),VLOOKUP(J340,Index!B$3:S$228,11),IF((I340=Index!M$2),VLOOKUP(J340,Index!B$3:S$228,12),IF((I340=Index!N$2),VLOOKUP(J340,Index!B$3:S$228,13),IF((I340=Index!O$2),VLOOKUP(J340,Index!B$3:S$228,14),IF((I340=Index!P$2),VLOOKUP(J340,Index!B$3:S$228,15),IF((I340=Index!Q$2),VLOOKUP(J340,Index!B$3:S$228,16),IF((I340=Index!R$2),VLOOKUP(J340,Index!B$3:S$228,17),IF((I340=Index!S$2),VLOOKUP(J340,Index!B$3:S$228,18),IF((I340=""),CONCATENATE("Custom (",K340,")"),IF((I340="No index"),CONCATENATE("Custom (",Index!T332,")"),"")))))))))))))))))))</f>
        <v>Custom (TAGCGCTC-TATCCTCT)</v>
      </c>
      <c r="M340" s="32" t="s">
        <v>5</v>
      </c>
      <c r="N340" s="10" t="s">
        <v>68</v>
      </c>
      <c r="O340" s="136">
        <f>IF(Table1[[#This Row],[VOLUME]]="","",Table1[[#This Row],[VOLUME]])</f>
        <v>50</v>
      </c>
      <c r="P340" s="110" t="str">
        <f>IF(Table1[[#This Row],[SNP&amp;SEQ SAMPLE ID]]="","",CONCATENATE('Sample information'!$B$16,"_PL1_org_",Table1[[#This Row],[DATE SAMPLE DELIVERY]]))</f>
        <v>TC2486_PL1_org_</v>
      </c>
      <c r="Q340" s="32" t="str">
        <f>IF(Table1[[#This Row],[SNP&amp;SEQ SAMPLE ID]]="","",IF('Sample information'!$B$21="","",'Sample information'!$B$21))</f>
        <v>danio rerio (zebrafish)</v>
      </c>
      <c r="R340" s="10"/>
      <c r="S340" s="32"/>
      <c r="T340" s="55"/>
      <c r="U340" s="25"/>
      <c r="W340" s="30"/>
      <c r="Y340" s="91"/>
      <c r="Z340" s="32"/>
      <c r="AA340" s="28"/>
      <c r="AB340" s="55"/>
      <c r="AC340" s="28" t="str">
        <f>IF(Table1[[#This Row],[DATE SAMPLE DELIVERY]]="","",(CONCATENATE(20,LEFT(Table1[[#This Row],[DATE SAMPLE DELIVERY]],2),"-",(MID(Table1[[#This Row],[DATE SAMPLE DELIVERY]],3,2)),"-",(RIGHT(Table1[[#This Row],[DATE SAMPLE DELIVERY]],2)))))</f>
        <v/>
      </c>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row>
    <row r="341" spans="1:54" s="4" customFormat="1" x14ac:dyDescent="0.2">
      <c r="A341" s="112" t="str">
        <f>IF(D341="","",CONCATENATE('Sample information'!B$16," #1"," ",Table1[[#This Row],[DATE SAMPLE DELIVERY]]))</f>
        <v xml:space="preserve">TC2486 #1 </v>
      </c>
      <c r="B341" s="112" t="str">
        <f>IF(Table1[[#This Row],[LIBRARY ID]]="","",CONCATENATE('Sample information'!B$16,"-",Table1[[#This Row],[LIBRARY ID]]))</f>
        <v>TC2486-TC2486-1331</v>
      </c>
      <c r="C341" s="228" t="s">
        <v>141</v>
      </c>
      <c r="D341" s="228" t="s">
        <v>2077</v>
      </c>
      <c r="E341" s="99" t="s">
        <v>27</v>
      </c>
      <c r="F341" s="113" t="s">
        <v>1711</v>
      </c>
      <c r="G341" s="113">
        <v>14.80654</v>
      </c>
      <c r="H341" s="113">
        <v>50</v>
      </c>
      <c r="I341" s="98"/>
      <c r="J341" s="228"/>
      <c r="K341" s="230" t="s">
        <v>2775</v>
      </c>
      <c r="L341" s="112" t="str">
        <f>IF((I341=Index!C$2),VLOOKUP(J341,Index!B$3:S$228,2),IF((I341=Index!D$2),VLOOKUP(J341,Index!B$3:S$228,3),IF((I341=Index!E$2),VLOOKUP(J341,Index!B$3:S$228,4),IF((I341=Index!F$2),VLOOKUP(J341,Index!B$3:S$228,5),IF((I341=Index!G$2),VLOOKUP(J341,Index!B$3:S$228,6),IF((I341=Index!H$2),VLOOKUP(J341,Index!B$3:S$228,7),IF((I341=Index!I$2),VLOOKUP(J341,Index!B$3:S$228,8),IF((I341=Index!J$2),VLOOKUP(J341,Index!B$3:S$228,9),IF((I341=Index!K$2),VLOOKUP(J341,Index!B$3:S$228,10),IF((I341=Index!L$2),VLOOKUP(J341,Index!B$3:S$228,11),IF((I341=Index!M$2),VLOOKUP(J341,Index!B$3:S$228,12),IF((I341=Index!N$2),VLOOKUP(J341,Index!B$3:S$228,13),IF((I341=Index!O$2),VLOOKUP(J341,Index!B$3:S$228,14),IF((I341=Index!P$2),VLOOKUP(J341,Index!B$3:S$228,15),IF((I341=Index!Q$2),VLOOKUP(J341,Index!B$3:S$228,16),IF((I341=Index!R$2),VLOOKUP(J341,Index!B$3:S$228,17),IF((I341=Index!S$2),VLOOKUP(J341,Index!B$3:S$228,18),IF((I341=""),CONCATENATE("Custom (",K341,")"),IF((I341="No index"),CONCATENATE("Custom (",Index!T333,")"),"")))))))))))))))))))</f>
        <v>Custom (TAGCGCTC-GTAAGGAG)</v>
      </c>
      <c r="M341" s="32" t="s">
        <v>5</v>
      </c>
      <c r="N341" s="10" t="s">
        <v>69</v>
      </c>
      <c r="O341" s="136">
        <f>IF(Table1[[#This Row],[VOLUME]]="","",Table1[[#This Row],[VOLUME]])</f>
        <v>50</v>
      </c>
      <c r="P341" s="110" t="str">
        <f>IF(Table1[[#This Row],[SNP&amp;SEQ SAMPLE ID]]="","",CONCATENATE('Sample information'!$B$16,"_PL1_org_",Table1[[#This Row],[DATE SAMPLE DELIVERY]]))</f>
        <v>TC2486_PL1_org_</v>
      </c>
      <c r="Q341" s="32" t="str">
        <f>IF(Table1[[#This Row],[SNP&amp;SEQ SAMPLE ID]]="","",IF('Sample information'!$B$21="","",'Sample information'!$B$21))</f>
        <v>danio rerio (zebrafish)</v>
      </c>
      <c r="R341" s="10"/>
      <c r="S341" s="32"/>
      <c r="T341" s="55"/>
      <c r="U341" s="25"/>
      <c r="W341" s="30"/>
      <c r="Y341" s="91"/>
      <c r="Z341" s="32"/>
      <c r="AA341" s="28"/>
      <c r="AB341" s="55"/>
      <c r="AC341" s="28" t="str">
        <f>IF(Table1[[#This Row],[DATE SAMPLE DELIVERY]]="","",(CONCATENATE(20,LEFT(Table1[[#This Row],[DATE SAMPLE DELIVERY]],2),"-",(MID(Table1[[#This Row],[DATE SAMPLE DELIVERY]],3,2)),"-",(RIGHT(Table1[[#This Row],[DATE SAMPLE DELIVERY]],2)))))</f>
        <v/>
      </c>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row>
    <row r="342" spans="1:54" s="4" customFormat="1" x14ac:dyDescent="0.2">
      <c r="A342" s="112" t="str">
        <f>IF(D342="","",CONCATENATE('Sample information'!B$16," #1"," ",Table1[[#This Row],[DATE SAMPLE DELIVERY]]))</f>
        <v xml:space="preserve">TC2486 #1 </v>
      </c>
      <c r="B342" s="112" t="str">
        <f>IF(Table1[[#This Row],[LIBRARY ID]]="","",CONCATENATE('Sample information'!B$16,"-",Table1[[#This Row],[LIBRARY ID]]))</f>
        <v>TC2486-TC2486-1332</v>
      </c>
      <c r="C342" s="228" t="s">
        <v>141</v>
      </c>
      <c r="D342" s="228" t="s">
        <v>2078</v>
      </c>
      <c r="E342" s="99" t="s">
        <v>27</v>
      </c>
      <c r="F342" s="113" t="s">
        <v>1711</v>
      </c>
      <c r="G342" s="113">
        <v>14.80654</v>
      </c>
      <c r="H342" s="113">
        <v>50</v>
      </c>
      <c r="I342" s="98"/>
      <c r="J342" s="228"/>
      <c r="K342" s="230" t="s">
        <v>2776</v>
      </c>
      <c r="L342" s="112" t="str">
        <f>IF((I342=Index!C$2),VLOOKUP(J342,Index!B$3:S$228,2),IF((I342=Index!D$2),VLOOKUP(J342,Index!B$3:S$228,3),IF((I342=Index!E$2),VLOOKUP(J342,Index!B$3:S$228,4),IF((I342=Index!F$2),VLOOKUP(J342,Index!B$3:S$228,5),IF((I342=Index!G$2),VLOOKUP(J342,Index!B$3:S$228,6),IF((I342=Index!H$2),VLOOKUP(J342,Index!B$3:S$228,7),IF((I342=Index!I$2),VLOOKUP(J342,Index!B$3:S$228,8),IF((I342=Index!J$2),VLOOKUP(J342,Index!B$3:S$228,9),IF((I342=Index!K$2),VLOOKUP(J342,Index!B$3:S$228,10),IF((I342=Index!L$2),VLOOKUP(J342,Index!B$3:S$228,11),IF((I342=Index!M$2),VLOOKUP(J342,Index!B$3:S$228,12),IF((I342=Index!N$2),VLOOKUP(J342,Index!B$3:S$228,13),IF((I342=Index!O$2),VLOOKUP(J342,Index!B$3:S$228,14),IF((I342=Index!P$2),VLOOKUP(J342,Index!B$3:S$228,15),IF((I342=Index!Q$2),VLOOKUP(J342,Index!B$3:S$228,16),IF((I342=Index!R$2),VLOOKUP(J342,Index!B$3:S$228,17),IF((I342=Index!S$2),VLOOKUP(J342,Index!B$3:S$228,18),IF((I342=""),CONCATENATE("Custom (",K342,")"),IF((I342="No index"),CONCATENATE("Custom (",Index!T334,")"),"")))))))))))))))))))</f>
        <v>Custom (TAGCGCTC-ACTGCATA)</v>
      </c>
      <c r="M342" s="32" t="s">
        <v>5</v>
      </c>
      <c r="N342" s="10" t="s">
        <v>70</v>
      </c>
      <c r="O342" s="136">
        <f>IF(Table1[[#This Row],[VOLUME]]="","",Table1[[#This Row],[VOLUME]])</f>
        <v>50</v>
      </c>
      <c r="P342" s="110" t="str">
        <f>IF(Table1[[#This Row],[SNP&amp;SEQ SAMPLE ID]]="","",CONCATENATE('Sample information'!$B$16,"_PL1_org_",Table1[[#This Row],[DATE SAMPLE DELIVERY]]))</f>
        <v>TC2486_PL1_org_</v>
      </c>
      <c r="Q342" s="32" t="str">
        <f>IF(Table1[[#This Row],[SNP&amp;SEQ SAMPLE ID]]="","",IF('Sample information'!$B$21="","",'Sample information'!$B$21))</f>
        <v>danio rerio (zebrafish)</v>
      </c>
      <c r="R342" s="10"/>
      <c r="S342" s="32"/>
      <c r="T342" s="55"/>
      <c r="U342" s="25"/>
      <c r="W342" s="30"/>
      <c r="Y342" s="91"/>
      <c r="Z342" s="32"/>
      <c r="AA342" s="28"/>
      <c r="AB342" s="55"/>
      <c r="AC342" s="28" t="str">
        <f>IF(Table1[[#This Row],[DATE SAMPLE DELIVERY]]="","",(CONCATENATE(20,LEFT(Table1[[#This Row],[DATE SAMPLE DELIVERY]],2),"-",(MID(Table1[[#This Row],[DATE SAMPLE DELIVERY]],3,2)),"-",(RIGHT(Table1[[#This Row],[DATE SAMPLE DELIVERY]],2)))))</f>
        <v/>
      </c>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row>
    <row r="343" spans="1:54" s="4" customFormat="1" x14ac:dyDescent="0.2">
      <c r="A343" s="112" t="str">
        <f>IF(D343="","",CONCATENATE('Sample information'!B$16," #1"," ",Table1[[#This Row],[DATE SAMPLE DELIVERY]]))</f>
        <v xml:space="preserve">TC2486 #1 </v>
      </c>
      <c r="B343" s="112" t="str">
        <f>IF(Table1[[#This Row],[LIBRARY ID]]="","",CONCATENATE('Sample information'!B$16,"-",Table1[[#This Row],[LIBRARY ID]]))</f>
        <v>TC2486-TC2486-1333</v>
      </c>
      <c r="C343" s="228" t="s">
        <v>141</v>
      </c>
      <c r="D343" s="228" t="s">
        <v>2079</v>
      </c>
      <c r="E343" s="99" t="s">
        <v>27</v>
      </c>
      <c r="F343" s="113" t="s">
        <v>1711</v>
      </c>
      <c r="G343" s="113">
        <v>14.80654</v>
      </c>
      <c r="H343" s="113">
        <v>50</v>
      </c>
      <c r="I343" s="98"/>
      <c r="J343" s="228"/>
      <c r="K343" s="230" t="s">
        <v>2777</v>
      </c>
      <c r="L343" s="112" t="str">
        <f>IF((I343=Index!C$2),VLOOKUP(J343,Index!B$3:S$228,2),IF((I343=Index!D$2),VLOOKUP(J343,Index!B$3:S$228,3),IF((I343=Index!E$2),VLOOKUP(J343,Index!B$3:S$228,4),IF((I343=Index!F$2),VLOOKUP(J343,Index!B$3:S$228,5),IF((I343=Index!G$2),VLOOKUP(J343,Index!B$3:S$228,6),IF((I343=Index!H$2),VLOOKUP(J343,Index!B$3:S$228,7),IF((I343=Index!I$2),VLOOKUP(J343,Index!B$3:S$228,8),IF((I343=Index!J$2),VLOOKUP(J343,Index!B$3:S$228,9),IF((I343=Index!K$2),VLOOKUP(J343,Index!B$3:S$228,10),IF((I343=Index!L$2),VLOOKUP(J343,Index!B$3:S$228,11),IF((I343=Index!M$2),VLOOKUP(J343,Index!B$3:S$228,12),IF((I343=Index!N$2),VLOOKUP(J343,Index!B$3:S$228,13),IF((I343=Index!O$2),VLOOKUP(J343,Index!B$3:S$228,14),IF((I343=Index!P$2),VLOOKUP(J343,Index!B$3:S$228,15),IF((I343=Index!Q$2),VLOOKUP(J343,Index!B$3:S$228,16),IF((I343=Index!R$2),VLOOKUP(J343,Index!B$3:S$228,17),IF((I343=Index!S$2),VLOOKUP(J343,Index!B$3:S$228,18),IF((I343=""),CONCATENATE("Custom (",K343,")"),IF((I343="No index"),CONCATENATE("Custom (",Index!T335,")"),"")))))))))))))))))))</f>
        <v>Custom (TAGCGCTC-AAGGAGTA)</v>
      </c>
      <c r="M343" s="32" t="s">
        <v>5</v>
      </c>
      <c r="N343" s="10" t="s">
        <v>71</v>
      </c>
      <c r="O343" s="136">
        <f>IF(Table1[[#This Row],[VOLUME]]="","",Table1[[#This Row],[VOLUME]])</f>
        <v>50</v>
      </c>
      <c r="P343" s="110" t="str">
        <f>IF(Table1[[#This Row],[SNP&amp;SEQ SAMPLE ID]]="","",CONCATENATE('Sample information'!$B$16,"_PL1_org_",Table1[[#This Row],[DATE SAMPLE DELIVERY]]))</f>
        <v>TC2486_PL1_org_</v>
      </c>
      <c r="Q343" s="32" t="str">
        <f>IF(Table1[[#This Row],[SNP&amp;SEQ SAMPLE ID]]="","",IF('Sample information'!$B$21="","",'Sample information'!$B$21))</f>
        <v>danio rerio (zebrafish)</v>
      </c>
      <c r="R343" s="10"/>
      <c r="S343" s="32"/>
      <c r="T343" s="55"/>
      <c r="U343" s="25"/>
      <c r="W343" s="30"/>
      <c r="Y343" s="91"/>
      <c r="Z343" s="32"/>
      <c r="AA343" s="28"/>
      <c r="AB343" s="55"/>
      <c r="AC343" s="28" t="str">
        <f>IF(Table1[[#This Row],[DATE SAMPLE DELIVERY]]="","",(CONCATENATE(20,LEFT(Table1[[#This Row],[DATE SAMPLE DELIVERY]],2),"-",(MID(Table1[[#This Row],[DATE SAMPLE DELIVERY]],3,2)),"-",(RIGHT(Table1[[#This Row],[DATE SAMPLE DELIVERY]],2)))))</f>
        <v/>
      </c>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row>
    <row r="344" spans="1:54" s="4" customFormat="1" x14ac:dyDescent="0.2">
      <c r="A344" s="112" t="str">
        <f>IF(D344="","",CONCATENATE('Sample information'!B$16," #1"," ",Table1[[#This Row],[DATE SAMPLE DELIVERY]]))</f>
        <v xml:space="preserve">TC2486 #1 </v>
      </c>
      <c r="B344" s="112" t="str">
        <f>IF(Table1[[#This Row],[LIBRARY ID]]="","",CONCATENATE('Sample information'!B$16,"-",Table1[[#This Row],[LIBRARY ID]]))</f>
        <v>TC2486-TC2486-1334</v>
      </c>
      <c r="C344" s="228" t="s">
        <v>141</v>
      </c>
      <c r="D344" s="228" t="s">
        <v>2080</v>
      </c>
      <c r="E344" s="99" t="s">
        <v>27</v>
      </c>
      <c r="F344" s="113" t="s">
        <v>1711</v>
      </c>
      <c r="G344" s="113">
        <v>14.80654</v>
      </c>
      <c r="H344" s="113">
        <v>50</v>
      </c>
      <c r="I344" s="98"/>
      <c r="J344" s="228"/>
      <c r="K344" s="230" t="s">
        <v>2778</v>
      </c>
      <c r="L344" s="112" t="str">
        <f>IF((I344=Index!C$2),VLOOKUP(J344,Index!B$3:S$228,2),IF((I344=Index!D$2),VLOOKUP(J344,Index!B$3:S$228,3),IF((I344=Index!E$2),VLOOKUP(J344,Index!B$3:S$228,4),IF((I344=Index!F$2),VLOOKUP(J344,Index!B$3:S$228,5),IF((I344=Index!G$2),VLOOKUP(J344,Index!B$3:S$228,6),IF((I344=Index!H$2),VLOOKUP(J344,Index!B$3:S$228,7),IF((I344=Index!I$2),VLOOKUP(J344,Index!B$3:S$228,8),IF((I344=Index!J$2),VLOOKUP(J344,Index!B$3:S$228,9),IF((I344=Index!K$2),VLOOKUP(J344,Index!B$3:S$228,10),IF((I344=Index!L$2),VLOOKUP(J344,Index!B$3:S$228,11),IF((I344=Index!M$2),VLOOKUP(J344,Index!B$3:S$228,12),IF((I344=Index!N$2),VLOOKUP(J344,Index!B$3:S$228,13),IF((I344=Index!O$2),VLOOKUP(J344,Index!B$3:S$228,14),IF((I344=Index!P$2),VLOOKUP(J344,Index!B$3:S$228,15),IF((I344=Index!Q$2),VLOOKUP(J344,Index!B$3:S$228,16),IF((I344=Index!R$2),VLOOKUP(J344,Index!B$3:S$228,17),IF((I344=Index!S$2),VLOOKUP(J344,Index!B$3:S$228,18),IF((I344=""),CONCATENATE("Custom (",K344,")"),IF((I344="No index"),CONCATENATE("Custom (",Index!T336,")"),"")))))))))))))))))))</f>
        <v>Custom (TAGCGCTC-CTAAGCCT)</v>
      </c>
      <c r="M344" s="32" t="s">
        <v>5</v>
      </c>
      <c r="N344" s="10" t="s">
        <v>72</v>
      </c>
      <c r="O344" s="136">
        <f>IF(Table1[[#This Row],[VOLUME]]="","",Table1[[#This Row],[VOLUME]])</f>
        <v>50</v>
      </c>
      <c r="P344" s="110" t="str">
        <f>IF(Table1[[#This Row],[SNP&amp;SEQ SAMPLE ID]]="","",CONCATENATE('Sample information'!$B$16,"_PL1_org_",Table1[[#This Row],[DATE SAMPLE DELIVERY]]))</f>
        <v>TC2486_PL1_org_</v>
      </c>
      <c r="Q344" s="32" t="str">
        <f>IF(Table1[[#This Row],[SNP&amp;SEQ SAMPLE ID]]="","",IF('Sample information'!$B$21="","",'Sample information'!$B$21))</f>
        <v>danio rerio (zebrafish)</v>
      </c>
      <c r="R344" s="10"/>
      <c r="S344" s="32"/>
      <c r="T344" s="55"/>
      <c r="U344" s="25"/>
      <c r="W344" s="30"/>
      <c r="Y344" s="91"/>
      <c r="Z344" s="32"/>
      <c r="AA344" s="28"/>
      <c r="AB344" s="55"/>
      <c r="AC344" s="28" t="str">
        <f>IF(Table1[[#This Row],[DATE SAMPLE DELIVERY]]="","",(CONCATENATE(20,LEFT(Table1[[#This Row],[DATE SAMPLE DELIVERY]],2),"-",(MID(Table1[[#This Row],[DATE SAMPLE DELIVERY]],3,2)),"-",(RIGHT(Table1[[#This Row],[DATE SAMPLE DELIVERY]],2)))))</f>
        <v/>
      </c>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row>
    <row r="345" spans="1:54" s="4" customFormat="1" x14ac:dyDescent="0.2">
      <c r="A345" s="112" t="str">
        <f>IF(D345="","",CONCATENATE('Sample information'!B$16," #1"," ",Table1[[#This Row],[DATE SAMPLE DELIVERY]]))</f>
        <v xml:space="preserve">TC2486 #1 </v>
      </c>
      <c r="B345" s="112" t="str">
        <f>IF(Table1[[#This Row],[LIBRARY ID]]="","",CONCATENATE('Sample information'!B$16,"-",Table1[[#This Row],[LIBRARY ID]]))</f>
        <v>TC2486-TC2486-1335</v>
      </c>
      <c r="C345" s="228" t="s">
        <v>141</v>
      </c>
      <c r="D345" s="228" t="s">
        <v>2081</v>
      </c>
      <c r="E345" s="99" t="s">
        <v>27</v>
      </c>
      <c r="F345" s="113" t="s">
        <v>1711</v>
      </c>
      <c r="G345" s="113">
        <v>14.80654</v>
      </c>
      <c r="H345" s="113">
        <v>50</v>
      </c>
      <c r="I345" s="98"/>
      <c r="J345" s="228"/>
      <c r="K345" s="230" t="s">
        <v>2779</v>
      </c>
      <c r="L345" s="112" t="str">
        <f>IF((I345=Index!C$2),VLOOKUP(J345,Index!B$3:S$228,2),IF((I345=Index!D$2),VLOOKUP(J345,Index!B$3:S$228,3),IF((I345=Index!E$2),VLOOKUP(J345,Index!B$3:S$228,4),IF((I345=Index!F$2),VLOOKUP(J345,Index!B$3:S$228,5),IF((I345=Index!G$2),VLOOKUP(J345,Index!B$3:S$228,6),IF((I345=Index!H$2),VLOOKUP(J345,Index!B$3:S$228,7),IF((I345=Index!I$2),VLOOKUP(J345,Index!B$3:S$228,8),IF((I345=Index!J$2),VLOOKUP(J345,Index!B$3:S$228,9),IF((I345=Index!K$2),VLOOKUP(J345,Index!B$3:S$228,10),IF((I345=Index!L$2),VLOOKUP(J345,Index!B$3:S$228,11),IF((I345=Index!M$2),VLOOKUP(J345,Index!B$3:S$228,12),IF((I345=Index!N$2),VLOOKUP(J345,Index!B$3:S$228,13),IF((I345=Index!O$2),VLOOKUP(J345,Index!B$3:S$228,14),IF((I345=Index!P$2),VLOOKUP(J345,Index!B$3:S$228,15),IF((I345=Index!Q$2),VLOOKUP(J345,Index!B$3:S$228,16),IF((I345=Index!R$2),VLOOKUP(J345,Index!B$3:S$228,17),IF((I345=Index!S$2),VLOOKUP(J345,Index!B$3:S$228,18),IF((I345=""),CONCATENATE("Custom (",K345,")"),IF((I345="No index"),CONCATENATE("Custom (",Index!T337,")"),"")))))))))))))))))))</f>
        <v>Custom (TAGCGCTC-GCGTAAGA)</v>
      </c>
      <c r="M345" s="32" t="s">
        <v>5</v>
      </c>
      <c r="N345" s="10" t="s">
        <v>73</v>
      </c>
      <c r="O345" s="136">
        <f>IF(Table1[[#This Row],[VOLUME]]="","",Table1[[#This Row],[VOLUME]])</f>
        <v>50</v>
      </c>
      <c r="P345" s="110" t="str">
        <f>IF(Table1[[#This Row],[SNP&amp;SEQ SAMPLE ID]]="","",CONCATENATE('Sample information'!$B$16,"_PL1_org_",Table1[[#This Row],[DATE SAMPLE DELIVERY]]))</f>
        <v>TC2486_PL1_org_</v>
      </c>
      <c r="Q345" s="32" t="str">
        <f>IF(Table1[[#This Row],[SNP&amp;SEQ SAMPLE ID]]="","",IF('Sample information'!$B$21="","",'Sample information'!$B$21))</f>
        <v>danio rerio (zebrafish)</v>
      </c>
      <c r="R345" s="10"/>
      <c r="S345" s="32"/>
      <c r="T345" s="55"/>
      <c r="U345" s="25"/>
      <c r="W345" s="30"/>
      <c r="Y345" s="91"/>
      <c r="Z345" s="32"/>
      <c r="AA345" s="28"/>
      <c r="AB345" s="55"/>
      <c r="AC345" s="28" t="str">
        <f>IF(Table1[[#This Row],[DATE SAMPLE DELIVERY]]="","",(CONCATENATE(20,LEFT(Table1[[#This Row],[DATE SAMPLE DELIVERY]],2),"-",(MID(Table1[[#This Row],[DATE SAMPLE DELIVERY]],3,2)),"-",(RIGHT(Table1[[#This Row],[DATE SAMPLE DELIVERY]],2)))))</f>
        <v/>
      </c>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row>
    <row r="346" spans="1:54" s="4" customFormat="1" x14ac:dyDescent="0.2">
      <c r="A346" s="112" t="str">
        <f>IF(D346="","",CONCATENATE('Sample information'!B$16," #1"," ",Table1[[#This Row],[DATE SAMPLE DELIVERY]]))</f>
        <v xml:space="preserve">TC2486 #1 </v>
      </c>
      <c r="B346" s="112" t="str">
        <f>IF(Table1[[#This Row],[LIBRARY ID]]="","",CONCATENATE('Sample information'!B$16,"-",Table1[[#This Row],[LIBRARY ID]]))</f>
        <v>TC2486-TC2486-1336</v>
      </c>
      <c r="C346" s="228" t="s">
        <v>141</v>
      </c>
      <c r="D346" s="228" t="s">
        <v>2082</v>
      </c>
      <c r="E346" s="99" t="s">
        <v>27</v>
      </c>
      <c r="F346" s="113" t="s">
        <v>1711</v>
      </c>
      <c r="G346" s="113">
        <v>14.80654</v>
      </c>
      <c r="H346" s="113">
        <v>50</v>
      </c>
      <c r="I346" s="98"/>
      <c r="J346" s="228"/>
      <c r="K346" s="230" t="s">
        <v>2780</v>
      </c>
      <c r="L346" s="112" t="str">
        <f>IF((I346=Index!C$2),VLOOKUP(J346,Index!B$3:S$228,2),IF((I346=Index!D$2),VLOOKUP(J346,Index!B$3:S$228,3),IF((I346=Index!E$2),VLOOKUP(J346,Index!B$3:S$228,4),IF((I346=Index!F$2),VLOOKUP(J346,Index!B$3:S$228,5),IF((I346=Index!G$2),VLOOKUP(J346,Index!B$3:S$228,6),IF((I346=Index!H$2),VLOOKUP(J346,Index!B$3:S$228,7),IF((I346=Index!I$2),VLOOKUP(J346,Index!B$3:S$228,8),IF((I346=Index!J$2),VLOOKUP(J346,Index!B$3:S$228,9),IF((I346=Index!K$2),VLOOKUP(J346,Index!B$3:S$228,10),IF((I346=Index!L$2),VLOOKUP(J346,Index!B$3:S$228,11),IF((I346=Index!M$2),VLOOKUP(J346,Index!B$3:S$228,12),IF((I346=Index!N$2),VLOOKUP(J346,Index!B$3:S$228,13),IF((I346=Index!O$2),VLOOKUP(J346,Index!B$3:S$228,14),IF((I346=Index!P$2),VLOOKUP(J346,Index!B$3:S$228,15),IF((I346=Index!Q$2),VLOOKUP(J346,Index!B$3:S$228,16),IF((I346=Index!R$2),VLOOKUP(J346,Index!B$3:S$228,17),IF((I346=Index!S$2),VLOOKUP(J346,Index!B$3:S$228,18),IF((I346=""),CONCATENATE("Custom (",K346,")"),IF((I346="No index"),CONCATENATE("Custom (",Index!T338,")"),"")))))))))))))))))))</f>
        <v>Custom (ACTGAGCG-CTCTCTAT)</v>
      </c>
      <c r="M346" s="32" t="s">
        <v>5</v>
      </c>
      <c r="N346" s="10" t="s">
        <v>74</v>
      </c>
      <c r="O346" s="136">
        <f>IF(Table1[[#This Row],[VOLUME]]="","",Table1[[#This Row],[VOLUME]])</f>
        <v>50</v>
      </c>
      <c r="P346" s="110" t="str">
        <f>IF(Table1[[#This Row],[SNP&amp;SEQ SAMPLE ID]]="","",CONCATENATE('Sample information'!$B$16,"_PL1_org_",Table1[[#This Row],[DATE SAMPLE DELIVERY]]))</f>
        <v>TC2486_PL1_org_</v>
      </c>
      <c r="Q346" s="32" t="str">
        <f>IF(Table1[[#This Row],[SNP&amp;SEQ SAMPLE ID]]="","",IF('Sample information'!$B$21="","",'Sample information'!$B$21))</f>
        <v>danio rerio (zebrafish)</v>
      </c>
      <c r="R346" s="10"/>
      <c r="S346" s="32"/>
      <c r="T346" s="55"/>
      <c r="U346" s="25"/>
      <c r="W346" s="30"/>
      <c r="Y346" s="91"/>
      <c r="Z346" s="32"/>
      <c r="AA346" s="28"/>
      <c r="AB346" s="55"/>
      <c r="AC346" s="28" t="str">
        <f>IF(Table1[[#This Row],[DATE SAMPLE DELIVERY]]="","",(CONCATENATE(20,LEFT(Table1[[#This Row],[DATE SAMPLE DELIVERY]],2),"-",(MID(Table1[[#This Row],[DATE SAMPLE DELIVERY]],3,2)),"-",(RIGHT(Table1[[#This Row],[DATE SAMPLE DELIVERY]],2)))))</f>
        <v/>
      </c>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row>
    <row r="347" spans="1:54" s="4" customFormat="1" x14ac:dyDescent="0.2">
      <c r="A347" s="112" t="str">
        <f>IF(D347="","",CONCATENATE('Sample information'!B$16," #1"," ",Table1[[#This Row],[DATE SAMPLE DELIVERY]]))</f>
        <v xml:space="preserve">TC2486 #1 </v>
      </c>
      <c r="B347" s="112" t="str">
        <f>IF(Table1[[#This Row],[LIBRARY ID]]="","",CONCATENATE('Sample information'!B$16,"-",Table1[[#This Row],[LIBRARY ID]]))</f>
        <v>TC2486-TC2486-1337</v>
      </c>
      <c r="C347" s="228" t="s">
        <v>141</v>
      </c>
      <c r="D347" s="228" t="s">
        <v>2083</v>
      </c>
      <c r="E347" s="99" t="s">
        <v>27</v>
      </c>
      <c r="F347" s="113" t="s">
        <v>1711</v>
      </c>
      <c r="G347" s="113">
        <v>14.80654</v>
      </c>
      <c r="H347" s="113">
        <v>50</v>
      </c>
      <c r="I347" s="98"/>
      <c r="J347" s="228"/>
      <c r="K347" s="230" t="s">
        <v>2781</v>
      </c>
      <c r="L347" s="112" t="str">
        <f>IF((I347=Index!C$2),VLOOKUP(J347,Index!B$3:S$228,2),IF((I347=Index!D$2),VLOOKUP(J347,Index!B$3:S$228,3),IF((I347=Index!E$2),VLOOKUP(J347,Index!B$3:S$228,4),IF((I347=Index!F$2),VLOOKUP(J347,Index!B$3:S$228,5),IF((I347=Index!G$2),VLOOKUP(J347,Index!B$3:S$228,6),IF((I347=Index!H$2),VLOOKUP(J347,Index!B$3:S$228,7),IF((I347=Index!I$2),VLOOKUP(J347,Index!B$3:S$228,8),IF((I347=Index!J$2),VLOOKUP(J347,Index!B$3:S$228,9),IF((I347=Index!K$2),VLOOKUP(J347,Index!B$3:S$228,10),IF((I347=Index!L$2),VLOOKUP(J347,Index!B$3:S$228,11),IF((I347=Index!M$2),VLOOKUP(J347,Index!B$3:S$228,12),IF((I347=Index!N$2),VLOOKUP(J347,Index!B$3:S$228,13),IF((I347=Index!O$2),VLOOKUP(J347,Index!B$3:S$228,14),IF((I347=Index!P$2),VLOOKUP(J347,Index!B$3:S$228,15),IF((I347=Index!Q$2),VLOOKUP(J347,Index!B$3:S$228,16),IF((I347=Index!R$2),VLOOKUP(J347,Index!B$3:S$228,17),IF((I347=Index!S$2),VLOOKUP(J347,Index!B$3:S$228,18),IF((I347=""),CONCATENATE("Custom (",K347,")"),IF((I347="No index"),CONCATENATE("Custom (",Index!T339,")"),"")))))))))))))))))))</f>
        <v>Custom (ACTGAGCG-TATCCTCT)</v>
      </c>
      <c r="M347" s="32" t="s">
        <v>5</v>
      </c>
      <c r="N347" s="10" t="s">
        <v>75</v>
      </c>
      <c r="O347" s="136">
        <f>IF(Table1[[#This Row],[VOLUME]]="","",Table1[[#This Row],[VOLUME]])</f>
        <v>50</v>
      </c>
      <c r="P347" s="110" t="str">
        <f>IF(Table1[[#This Row],[SNP&amp;SEQ SAMPLE ID]]="","",CONCATENATE('Sample information'!$B$16,"_PL1_org_",Table1[[#This Row],[DATE SAMPLE DELIVERY]]))</f>
        <v>TC2486_PL1_org_</v>
      </c>
      <c r="Q347" s="32" t="str">
        <f>IF(Table1[[#This Row],[SNP&amp;SEQ SAMPLE ID]]="","",IF('Sample information'!$B$21="","",'Sample information'!$B$21))</f>
        <v>danio rerio (zebrafish)</v>
      </c>
      <c r="R347" s="10"/>
      <c r="S347" s="32"/>
      <c r="T347" s="55"/>
      <c r="U347" s="25"/>
      <c r="W347" s="30"/>
      <c r="Y347" s="91"/>
      <c r="Z347" s="32"/>
      <c r="AA347" s="28"/>
      <c r="AB347" s="55"/>
      <c r="AC347" s="28" t="str">
        <f>IF(Table1[[#This Row],[DATE SAMPLE DELIVERY]]="","",(CONCATENATE(20,LEFT(Table1[[#This Row],[DATE SAMPLE DELIVERY]],2),"-",(MID(Table1[[#This Row],[DATE SAMPLE DELIVERY]],3,2)),"-",(RIGHT(Table1[[#This Row],[DATE SAMPLE DELIVERY]],2)))))</f>
        <v/>
      </c>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row>
    <row r="348" spans="1:54" s="4" customFormat="1" x14ac:dyDescent="0.2">
      <c r="A348" s="112" t="str">
        <f>IF(D348="","",CONCATENATE('Sample information'!B$16," #1"," ",Table1[[#This Row],[DATE SAMPLE DELIVERY]]))</f>
        <v xml:space="preserve">TC2486 #1 </v>
      </c>
      <c r="B348" s="112" t="str">
        <f>IF(Table1[[#This Row],[LIBRARY ID]]="","",CONCATENATE('Sample information'!B$16,"-",Table1[[#This Row],[LIBRARY ID]]))</f>
        <v>TC2486-TC2486-1338</v>
      </c>
      <c r="C348" s="228" t="s">
        <v>141</v>
      </c>
      <c r="D348" s="228" t="s">
        <v>2084</v>
      </c>
      <c r="E348" s="99" t="s">
        <v>27</v>
      </c>
      <c r="F348" s="113" t="s">
        <v>1711</v>
      </c>
      <c r="G348" s="113">
        <v>14.80654</v>
      </c>
      <c r="H348" s="113">
        <v>50</v>
      </c>
      <c r="I348" s="98"/>
      <c r="J348" s="228"/>
      <c r="K348" s="230" t="s">
        <v>2782</v>
      </c>
      <c r="L348" s="112" t="str">
        <f>IF((I348=Index!C$2),VLOOKUP(J348,Index!B$3:S$228,2),IF((I348=Index!D$2),VLOOKUP(J348,Index!B$3:S$228,3),IF((I348=Index!E$2),VLOOKUP(J348,Index!B$3:S$228,4),IF((I348=Index!F$2),VLOOKUP(J348,Index!B$3:S$228,5),IF((I348=Index!G$2),VLOOKUP(J348,Index!B$3:S$228,6),IF((I348=Index!H$2),VLOOKUP(J348,Index!B$3:S$228,7),IF((I348=Index!I$2),VLOOKUP(J348,Index!B$3:S$228,8),IF((I348=Index!J$2),VLOOKUP(J348,Index!B$3:S$228,9),IF((I348=Index!K$2),VLOOKUP(J348,Index!B$3:S$228,10),IF((I348=Index!L$2),VLOOKUP(J348,Index!B$3:S$228,11),IF((I348=Index!M$2),VLOOKUP(J348,Index!B$3:S$228,12),IF((I348=Index!N$2),VLOOKUP(J348,Index!B$3:S$228,13),IF((I348=Index!O$2),VLOOKUP(J348,Index!B$3:S$228,14),IF((I348=Index!P$2),VLOOKUP(J348,Index!B$3:S$228,15),IF((I348=Index!Q$2),VLOOKUP(J348,Index!B$3:S$228,16),IF((I348=Index!R$2),VLOOKUP(J348,Index!B$3:S$228,17),IF((I348=Index!S$2),VLOOKUP(J348,Index!B$3:S$228,18),IF((I348=""),CONCATENATE("Custom (",K348,")"),IF((I348="No index"),CONCATENATE("Custom (",Index!T340,")"),"")))))))))))))))))))</f>
        <v>Custom (ACTGAGCG-GTAAGGAG)</v>
      </c>
      <c r="M348" s="32" t="s">
        <v>5</v>
      </c>
      <c r="N348" s="10" t="s">
        <v>76</v>
      </c>
      <c r="O348" s="136">
        <f>IF(Table1[[#This Row],[VOLUME]]="","",Table1[[#This Row],[VOLUME]])</f>
        <v>50</v>
      </c>
      <c r="P348" s="110" t="str">
        <f>IF(Table1[[#This Row],[SNP&amp;SEQ SAMPLE ID]]="","",CONCATENATE('Sample information'!$B$16,"_PL1_org_",Table1[[#This Row],[DATE SAMPLE DELIVERY]]))</f>
        <v>TC2486_PL1_org_</v>
      </c>
      <c r="Q348" s="32" t="str">
        <f>IF(Table1[[#This Row],[SNP&amp;SEQ SAMPLE ID]]="","",IF('Sample information'!$B$21="","",'Sample information'!$B$21))</f>
        <v>danio rerio (zebrafish)</v>
      </c>
      <c r="R348" s="10"/>
      <c r="S348" s="32"/>
      <c r="T348" s="55"/>
      <c r="U348" s="25"/>
      <c r="W348" s="30"/>
      <c r="Y348" s="91"/>
      <c r="Z348" s="32"/>
      <c r="AA348" s="28"/>
      <c r="AB348" s="55"/>
      <c r="AC348" s="28" t="str">
        <f>IF(Table1[[#This Row],[DATE SAMPLE DELIVERY]]="","",(CONCATENATE(20,LEFT(Table1[[#This Row],[DATE SAMPLE DELIVERY]],2),"-",(MID(Table1[[#This Row],[DATE SAMPLE DELIVERY]],3,2)),"-",(RIGHT(Table1[[#This Row],[DATE SAMPLE DELIVERY]],2)))))</f>
        <v/>
      </c>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row>
    <row r="349" spans="1:54" s="4" customFormat="1" x14ac:dyDescent="0.2">
      <c r="A349" s="112" t="str">
        <f>IF(D349="","",CONCATENATE('Sample information'!B$16," #1"," ",Table1[[#This Row],[DATE SAMPLE DELIVERY]]))</f>
        <v xml:space="preserve">TC2486 #1 </v>
      </c>
      <c r="B349" s="112" t="str">
        <f>IF(Table1[[#This Row],[LIBRARY ID]]="","",CONCATENATE('Sample information'!B$16,"-",Table1[[#This Row],[LIBRARY ID]]))</f>
        <v>TC2486-TC2486-1339</v>
      </c>
      <c r="C349" s="228" t="s">
        <v>141</v>
      </c>
      <c r="D349" s="228" t="s">
        <v>2085</v>
      </c>
      <c r="E349" s="99" t="s">
        <v>27</v>
      </c>
      <c r="F349" s="113" t="s">
        <v>1711</v>
      </c>
      <c r="G349" s="113">
        <v>14.80654</v>
      </c>
      <c r="H349" s="113">
        <v>50</v>
      </c>
      <c r="I349" s="98"/>
      <c r="J349" s="228"/>
      <c r="K349" s="230" t="s">
        <v>2783</v>
      </c>
      <c r="L349" s="112" t="str">
        <f>IF((I349=Index!C$2),VLOOKUP(J349,Index!B$3:S$228,2),IF((I349=Index!D$2),VLOOKUP(J349,Index!B$3:S$228,3),IF((I349=Index!E$2),VLOOKUP(J349,Index!B$3:S$228,4),IF((I349=Index!F$2),VLOOKUP(J349,Index!B$3:S$228,5),IF((I349=Index!G$2),VLOOKUP(J349,Index!B$3:S$228,6),IF((I349=Index!H$2),VLOOKUP(J349,Index!B$3:S$228,7),IF((I349=Index!I$2),VLOOKUP(J349,Index!B$3:S$228,8),IF((I349=Index!J$2),VLOOKUP(J349,Index!B$3:S$228,9),IF((I349=Index!K$2),VLOOKUP(J349,Index!B$3:S$228,10),IF((I349=Index!L$2),VLOOKUP(J349,Index!B$3:S$228,11),IF((I349=Index!M$2),VLOOKUP(J349,Index!B$3:S$228,12),IF((I349=Index!N$2),VLOOKUP(J349,Index!B$3:S$228,13),IF((I349=Index!O$2),VLOOKUP(J349,Index!B$3:S$228,14),IF((I349=Index!P$2),VLOOKUP(J349,Index!B$3:S$228,15),IF((I349=Index!Q$2),VLOOKUP(J349,Index!B$3:S$228,16),IF((I349=Index!R$2),VLOOKUP(J349,Index!B$3:S$228,17),IF((I349=Index!S$2),VLOOKUP(J349,Index!B$3:S$228,18),IF((I349=""),CONCATENATE("Custom (",K349,")"),IF((I349="No index"),CONCATENATE("Custom (",Index!T341,")"),"")))))))))))))))))))</f>
        <v>Custom (ACTGAGCG-ACTGCATA)</v>
      </c>
      <c r="M349" s="32" t="s">
        <v>5</v>
      </c>
      <c r="N349" s="10" t="s">
        <v>77</v>
      </c>
      <c r="O349" s="136">
        <f>IF(Table1[[#This Row],[VOLUME]]="","",Table1[[#This Row],[VOLUME]])</f>
        <v>50</v>
      </c>
      <c r="P349" s="110" t="str">
        <f>IF(Table1[[#This Row],[SNP&amp;SEQ SAMPLE ID]]="","",CONCATENATE('Sample information'!$B$16,"_PL1_org_",Table1[[#This Row],[DATE SAMPLE DELIVERY]]))</f>
        <v>TC2486_PL1_org_</v>
      </c>
      <c r="Q349" s="32" t="str">
        <f>IF(Table1[[#This Row],[SNP&amp;SEQ SAMPLE ID]]="","",IF('Sample information'!$B$21="","",'Sample information'!$B$21))</f>
        <v>danio rerio (zebrafish)</v>
      </c>
      <c r="R349" s="10"/>
      <c r="S349" s="32"/>
      <c r="T349" s="55"/>
      <c r="U349" s="25"/>
      <c r="W349" s="30"/>
      <c r="Y349" s="91"/>
      <c r="Z349" s="32"/>
      <c r="AA349" s="28"/>
      <c r="AB349" s="55"/>
      <c r="AC349" s="28" t="str">
        <f>IF(Table1[[#This Row],[DATE SAMPLE DELIVERY]]="","",(CONCATENATE(20,LEFT(Table1[[#This Row],[DATE SAMPLE DELIVERY]],2),"-",(MID(Table1[[#This Row],[DATE SAMPLE DELIVERY]],3,2)),"-",(RIGHT(Table1[[#This Row],[DATE SAMPLE DELIVERY]],2)))))</f>
        <v/>
      </c>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row>
    <row r="350" spans="1:54" s="4" customFormat="1" x14ac:dyDescent="0.2">
      <c r="A350" s="112" t="str">
        <f>IF(D350="","",CONCATENATE('Sample information'!B$16," #1"," ",Table1[[#This Row],[DATE SAMPLE DELIVERY]]))</f>
        <v xml:space="preserve">TC2486 #1 </v>
      </c>
      <c r="B350" s="112" t="str">
        <f>IF(Table1[[#This Row],[LIBRARY ID]]="","",CONCATENATE('Sample information'!B$16,"-",Table1[[#This Row],[LIBRARY ID]]))</f>
        <v>TC2486-TC2486-1340</v>
      </c>
      <c r="C350" s="228" t="s">
        <v>141</v>
      </c>
      <c r="D350" s="228" t="s">
        <v>2086</v>
      </c>
      <c r="E350" s="99" t="s">
        <v>27</v>
      </c>
      <c r="F350" s="113" t="s">
        <v>1711</v>
      </c>
      <c r="G350" s="113">
        <v>14.80654</v>
      </c>
      <c r="H350" s="113">
        <v>50</v>
      </c>
      <c r="I350" s="98"/>
      <c r="J350" s="228"/>
      <c r="K350" s="230" t="s">
        <v>2784</v>
      </c>
      <c r="L350" s="112" t="str">
        <f>IF((I350=Index!C$2),VLOOKUP(J350,Index!B$3:S$228,2),IF((I350=Index!D$2),VLOOKUP(J350,Index!B$3:S$228,3),IF((I350=Index!E$2),VLOOKUP(J350,Index!B$3:S$228,4),IF((I350=Index!F$2),VLOOKUP(J350,Index!B$3:S$228,5),IF((I350=Index!G$2),VLOOKUP(J350,Index!B$3:S$228,6),IF((I350=Index!H$2),VLOOKUP(J350,Index!B$3:S$228,7),IF((I350=Index!I$2),VLOOKUP(J350,Index!B$3:S$228,8),IF((I350=Index!J$2),VLOOKUP(J350,Index!B$3:S$228,9),IF((I350=Index!K$2),VLOOKUP(J350,Index!B$3:S$228,10),IF((I350=Index!L$2),VLOOKUP(J350,Index!B$3:S$228,11),IF((I350=Index!M$2),VLOOKUP(J350,Index!B$3:S$228,12),IF((I350=Index!N$2),VLOOKUP(J350,Index!B$3:S$228,13),IF((I350=Index!O$2),VLOOKUP(J350,Index!B$3:S$228,14),IF((I350=Index!P$2),VLOOKUP(J350,Index!B$3:S$228,15),IF((I350=Index!Q$2),VLOOKUP(J350,Index!B$3:S$228,16),IF((I350=Index!R$2),VLOOKUP(J350,Index!B$3:S$228,17),IF((I350=Index!S$2),VLOOKUP(J350,Index!B$3:S$228,18),IF((I350=""),CONCATENATE("Custom (",K350,")"),IF((I350="No index"),CONCATENATE("Custom (",Index!T342,")"),"")))))))))))))))))))</f>
        <v>Custom (ACTGAGCG-AAGGAGTA)</v>
      </c>
      <c r="M350" s="32" t="s">
        <v>5</v>
      </c>
      <c r="N350" s="10" t="s">
        <v>78</v>
      </c>
      <c r="O350" s="136">
        <f>IF(Table1[[#This Row],[VOLUME]]="","",Table1[[#This Row],[VOLUME]])</f>
        <v>50</v>
      </c>
      <c r="P350" s="110" t="str">
        <f>IF(Table1[[#This Row],[SNP&amp;SEQ SAMPLE ID]]="","",CONCATENATE('Sample information'!$B$16,"_PL1_org_",Table1[[#This Row],[DATE SAMPLE DELIVERY]]))</f>
        <v>TC2486_PL1_org_</v>
      </c>
      <c r="Q350" s="32" t="str">
        <f>IF(Table1[[#This Row],[SNP&amp;SEQ SAMPLE ID]]="","",IF('Sample information'!$B$21="","",'Sample information'!$B$21))</f>
        <v>danio rerio (zebrafish)</v>
      </c>
      <c r="R350" s="10"/>
      <c r="S350" s="32"/>
      <c r="T350" s="55"/>
      <c r="U350" s="25"/>
      <c r="W350" s="30"/>
      <c r="Y350" s="91"/>
      <c r="Z350" s="32"/>
      <c r="AA350" s="28"/>
      <c r="AB350" s="55"/>
      <c r="AC350" s="28" t="str">
        <f>IF(Table1[[#This Row],[DATE SAMPLE DELIVERY]]="","",(CONCATENATE(20,LEFT(Table1[[#This Row],[DATE SAMPLE DELIVERY]],2),"-",(MID(Table1[[#This Row],[DATE SAMPLE DELIVERY]],3,2)),"-",(RIGHT(Table1[[#This Row],[DATE SAMPLE DELIVERY]],2)))))</f>
        <v/>
      </c>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row>
    <row r="351" spans="1:54" s="4" customFormat="1" x14ac:dyDescent="0.2">
      <c r="A351" s="112" t="str">
        <f>IF(D351="","",CONCATENATE('Sample information'!B$16," #1"," ",Table1[[#This Row],[DATE SAMPLE DELIVERY]]))</f>
        <v xml:space="preserve">TC2486 #1 </v>
      </c>
      <c r="B351" s="112" t="str">
        <f>IF(Table1[[#This Row],[LIBRARY ID]]="","",CONCATENATE('Sample information'!B$16,"-",Table1[[#This Row],[LIBRARY ID]]))</f>
        <v>TC2486-TC2486-1341</v>
      </c>
      <c r="C351" s="228" t="s">
        <v>141</v>
      </c>
      <c r="D351" s="228" t="s">
        <v>2087</v>
      </c>
      <c r="E351" s="99" t="s">
        <v>27</v>
      </c>
      <c r="F351" s="113" t="s">
        <v>1711</v>
      </c>
      <c r="G351" s="113">
        <v>14.80654</v>
      </c>
      <c r="H351" s="113">
        <v>50</v>
      </c>
      <c r="I351" s="98"/>
      <c r="J351" s="228"/>
      <c r="K351" s="230" t="s">
        <v>2785</v>
      </c>
      <c r="L351" s="112" t="str">
        <f>IF((I351=Index!C$2),VLOOKUP(J351,Index!B$3:S$228,2),IF((I351=Index!D$2),VLOOKUP(J351,Index!B$3:S$228,3),IF((I351=Index!E$2),VLOOKUP(J351,Index!B$3:S$228,4),IF((I351=Index!F$2),VLOOKUP(J351,Index!B$3:S$228,5),IF((I351=Index!G$2),VLOOKUP(J351,Index!B$3:S$228,6),IF((I351=Index!H$2),VLOOKUP(J351,Index!B$3:S$228,7),IF((I351=Index!I$2),VLOOKUP(J351,Index!B$3:S$228,8),IF((I351=Index!J$2),VLOOKUP(J351,Index!B$3:S$228,9),IF((I351=Index!K$2),VLOOKUP(J351,Index!B$3:S$228,10),IF((I351=Index!L$2),VLOOKUP(J351,Index!B$3:S$228,11),IF((I351=Index!M$2),VLOOKUP(J351,Index!B$3:S$228,12),IF((I351=Index!N$2),VLOOKUP(J351,Index!B$3:S$228,13),IF((I351=Index!O$2),VLOOKUP(J351,Index!B$3:S$228,14),IF((I351=Index!P$2),VLOOKUP(J351,Index!B$3:S$228,15),IF((I351=Index!Q$2),VLOOKUP(J351,Index!B$3:S$228,16),IF((I351=Index!R$2),VLOOKUP(J351,Index!B$3:S$228,17),IF((I351=Index!S$2),VLOOKUP(J351,Index!B$3:S$228,18),IF((I351=""),CONCATENATE("Custom (",K351,")"),IF((I351="No index"),CONCATENATE("Custom (",Index!T343,")"),"")))))))))))))))))))</f>
        <v>Custom (ACTGAGCG-CTAAGCCT)</v>
      </c>
      <c r="M351" s="32" t="s">
        <v>5</v>
      </c>
      <c r="N351" s="10" t="s">
        <v>79</v>
      </c>
      <c r="O351" s="136">
        <f>IF(Table1[[#This Row],[VOLUME]]="","",Table1[[#This Row],[VOLUME]])</f>
        <v>50</v>
      </c>
      <c r="P351" s="110" t="str">
        <f>IF(Table1[[#This Row],[SNP&amp;SEQ SAMPLE ID]]="","",CONCATENATE('Sample information'!$B$16,"_PL1_org_",Table1[[#This Row],[DATE SAMPLE DELIVERY]]))</f>
        <v>TC2486_PL1_org_</v>
      </c>
      <c r="Q351" s="32" t="str">
        <f>IF(Table1[[#This Row],[SNP&amp;SEQ SAMPLE ID]]="","",IF('Sample information'!$B$21="","",'Sample information'!$B$21))</f>
        <v>danio rerio (zebrafish)</v>
      </c>
      <c r="R351" s="10"/>
      <c r="S351" s="32"/>
      <c r="T351" s="55"/>
      <c r="U351" s="25"/>
      <c r="W351" s="30"/>
      <c r="Y351" s="91"/>
      <c r="Z351" s="32"/>
      <c r="AA351" s="28"/>
      <c r="AB351" s="55"/>
      <c r="AC351" s="28" t="str">
        <f>IF(Table1[[#This Row],[DATE SAMPLE DELIVERY]]="","",(CONCATENATE(20,LEFT(Table1[[#This Row],[DATE SAMPLE DELIVERY]],2),"-",(MID(Table1[[#This Row],[DATE SAMPLE DELIVERY]],3,2)),"-",(RIGHT(Table1[[#This Row],[DATE SAMPLE DELIVERY]],2)))))</f>
        <v/>
      </c>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row>
    <row r="352" spans="1:54" s="4" customFormat="1" x14ac:dyDescent="0.2">
      <c r="A352" s="112" t="str">
        <f>IF(D352="","",CONCATENATE('Sample information'!B$16," #1"," ",Table1[[#This Row],[DATE SAMPLE DELIVERY]]))</f>
        <v xml:space="preserve">TC2486 #1 </v>
      </c>
      <c r="B352" s="112" t="str">
        <f>IF(Table1[[#This Row],[LIBRARY ID]]="","",CONCATENATE('Sample information'!B$16,"-",Table1[[#This Row],[LIBRARY ID]]))</f>
        <v>TC2486-TC2486-1342</v>
      </c>
      <c r="C352" s="228" t="s">
        <v>141</v>
      </c>
      <c r="D352" s="228" t="s">
        <v>2088</v>
      </c>
      <c r="E352" s="99" t="s">
        <v>27</v>
      </c>
      <c r="F352" s="113" t="s">
        <v>1711</v>
      </c>
      <c r="G352" s="113">
        <v>14.80654</v>
      </c>
      <c r="H352" s="113">
        <v>50</v>
      </c>
      <c r="I352" s="98"/>
      <c r="J352" s="228"/>
      <c r="K352" s="230" t="s">
        <v>2786</v>
      </c>
      <c r="L352" s="112" t="str">
        <f>IF((I352=Index!C$2),VLOOKUP(J352,Index!B$3:S$228,2),IF((I352=Index!D$2),VLOOKUP(J352,Index!B$3:S$228,3),IF((I352=Index!E$2),VLOOKUP(J352,Index!B$3:S$228,4),IF((I352=Index!F$2),VLOOKUP(J352,Index!B$3:S$228,5),IF((I352=Index!G$2),VLOOKUP(J352,Index!B$3:S$228,6),IF((I352=Index!H$2),VLOOKUP(J352,Index!B$3:S$228,7),IF((I352=Index!I$2),VLOOKUP(J352,Index!B$3:S$228,8),IF((I352=Index!J$2),VLOOKUP(J352,Index!B$3:S$228,9),IF((I352=Index!K$2),VLOOKUP(J352,Index!B$3:S$228,10),IF((I352=Index!L$2),VLOOKUP(J352,Index!B$3:S$228,11),IF((I352=Index!M$2),VLOOKUP(J352,Index!B$3:S$228,12),IF((I352=Index!N$2),VLOOKUP(J352,Index!B$3:S$228,13),IF((I352=Index!O$2),VLOOKUP(J352,Index!B$3:S$228,14),IF((I352=Index!P$2),VLOOKUP(J352,Index!B$3:S$228,15),IF((I352=Index!Q$2),VLOOKUP(J352,Index!B$3:S$228,16),IF((I352=Index!R$2),VLOOKUP(J352,Index!B$3:S$228,17),IF((I352=Index!S$2),VLOOKUP(J352,Index!B$3:S$228,18),IF((I352=""),CONCATENATE("Custom (",K352,")"),IF((I352="No index"),CONCATENATE("Custom (",Index!T344,")"),"")))))))))))))))))))</f>
        <v>Custom (ACTGAGCG-GCGTAAGA)</v>
      </c>
      <c r="M352" s="32" t="s">
        <v>5</v>
      </c>
      <c r="N352" s="10" t="s">
        <v>80</v>
      </c>
      <c r="O352" s="136">
        <f>IF(Table1[[#This Row],[VOLUME]]="","",Table1[[#This Row],[VOLUME]])</f>
        <v>50</v>
      </c>
      <c r="P352" s="110" t="str">
        <f>IF(Table1[[#This Row],[SNP&amp;SEQ SAMPLE ID]]="","",CONCATENATE('Sample information'!$B$16,"_PL1_org_",Table1[[#This Row],[DATE SAMPLE DELIVERY]]))</f>
        <v>TC2486_PL1_org_</v>
      </c>
      <c r="Q352" s="32" t="str">
        <f>IF(Table1[[#This Row],[SNP&amp;SEQ SAMPLE ID]]="","",IF('Sample information'!$B$21="","",'Sample information'!$B$21))</f>
        <v>danio rerio (zebrafish)</v>
      </c>
      <c r="R352" s="10"/>
      <c r="S352" s="32"/>
      <c r="T352" s="55"/>
      <c r="U352" s="25"/>
      <c r="W352" s="30"/>
      <c r="Y352" s="91"/>
      <c r="Z352" s="32"/>
      <c r="AA352" s="28"/>
      <c r="AB352" s="55"/>
      <c r="AC352" s="28" t="str">
        <f>IF(Table1[[#This Row],[DATE SAMPLE DELIVERY]]="","",(CONCATENATE(20,LEFT(Table1[[#This Row],[DATE SAMPLE DELIVERY]],2),"-",(MID(Table1[[#This Row],[DATE SAMPLE DELIVERY]],3,2)),"-",(RIGHT(Table1[[#This Row],[DATE SAMPLE DELIVERY]],2)))))</f>
        <v/>
      </c>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row>
    <row r="353" spans="1:54" s="4" customFormat="1" x14ac:dyDescent="0.2">
      <c r="A353" s="112" t="str">
        <f>IF(D353="","",CONCATENATE('Sample information'!B$16," #1"," ",Table1[[#This Row],[DATE SAMPLE DELIVERY]]))</f>
        <v xml:space="preserve">TC2486 #1 </v>
      </c>
      <c r="B353" s="112" t="str">
        <f>IF(Table1[[#This Row],[LIBRARY ID]]="","",CONCATENATE('Sample information'!B$16,"-",Table1[[#This Row],[LIBRARY ID]]))</f>
        <v>TC2486-TC2486-1343</v>
      </c>
      <c r="C353" s="228" t="s">
        <v>141</v>
      </c>
      <c r="D353" s="228" t="s">
        <v>2089</v>
      </c>
      <c r="E353" s="99" t="s">
        <v>27</v>
      </c>
      <c r="F353" s="113" t="s">
        <v>1711</v>
      </c>
      <c r="G353" s="113">
        <v>14.80654</v>
      </c>
      <c r="H353" s="113">
        <v>50</v>
      </c>
      <c r="I353" s="98"/>
      <c r="J353" s="228"/>
      <c r="K353" s="230" t="s">
        <v>2787</v>
      </c>
      <c r="L353" s="112" t="str">
        <f>IF((I353=Index!C$2),VLOOKUP(J353,Index!B$3:S$228,2),IF((I353=Index!D$2),VLOOKUP(J353,Index!B$3:S$228,3),IF((I353=Index!E$2),VLOOKUP(J353,Index!B$3:S$228,4),IF((I353=Index!F$2),VLOOKUP(J353,Index!B$3:S$228,5),IF((I353=Index!G$2),VLOOKUP(J353,Index!B$3:S$228,6),IF((I353=Index!H$2),VLOOKUP(J353,Index!B$3:S$228,7),IF((I353=Index!I$2),VLOOKUP(J353,Index!B$3:S$228,8),IF((I353=Index!J$2),VLOOKUP(J353,Index!B$3:S$228,9),IF((I353=Index!K$2),VLOOKUP(J353,Index!B$3:S$228,10),IF((I353=Index!L$2),VLOOKUP(J353,Index!B$3:S$228,11),IF((I353=Index!M$2),VLOOKUP(J353,Index!B$3:S$228,12),IF((I353=Index!N$2),VLOOKUP(J353,Index!B$3:S$228,13),IF((I353=Index!O$2),VLOOKUP(J353,Index!B$3:S$228,14),IF((I353=Index!P$2),VLOOKUP(J353,Index!B$3:S$228,15),IF((I353=Index!Q$2),VLOOKUP(J353,Index!B$3:S$228,16),IF((I353=Index!R$2),VLOOKUP(J353,Index!B$3:S$228,17),IF((I353=Index!S$2),VLOOKUP(J353,Index!B$3:S$228,18),IF((I353=""),CONCATENATE("Custom (",K353,")"),IF((I353="No index"),CONCATENATE("Custom (",Index!T345,")"),"")))))))))))))))))))</f>
        <v>Custom (CCTAAGAC-CTCTCTAT)</v>
      </c>
      <c r="M353" s="32" t="s">
        <v>5</v>
      </c>
      <c r="N353" s="10" t="s">
        <v>81</v>
      </c>
      <c r="O353" s="136">
        <f>IF(Table1[[#This Row],[VOLUME]]="","",Table1[[#This Row],[VOLUME]])</f>
        <v>50</v>
      </c>
      <c r="P353" s="110" t="str">
        <f>IF(Table1[[#This Row],[SNP&amp;SEQ SAMPLE ID]]="","",CONCATENATE('Sample information'!$B$16,"_PL1_org_",Table1[[#This Row],[DATE SAMPLE DELIVERY]]))</f>
        <v>TC2486_PL1_org_</v>
      </c>
      <c r="Q353" s="32" t="str">
        <f>IF(Table1[[#This Row],[SNP&amp;SEQ SAMPLE ID]]="","",IF('Sample information'!$B$21="","",'Sample information'!$B$21))</f>
        <v>danio rerio (zebrafish)</v>
      </c>
      <c r="R353" s="10"/>
      <c r="S353" s="32"/>
      <c r="T353" s="55"/>
      <c r="U353" s="25"/>
      <c r="W353" s="30"/>
      <c r="Y353" s="91"/>
      <c r="Z353" s="32"/>
      <c r="AA353" s="28"/>
      <c r="AB353" s="55"/>
      <c r="AC353" s="28" t="str">
        <f>IF(Table1[[#This Row],[DATE SAMPLE DELIVERY]]="","",(CONCATENATE(20,LEFT(Table1[[#This Row],[DATE SAMPLE DELIVERY]],2),"-",(MID(Table1[[#This Row],[DATE SAMPLE DELIVERY]],3,2)),"-",(RIGHT(Table1[[#This Row],[DATE SAMPLE DELIVERY]],2)))))</f>
        <v/>
      </c>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row>
    <row r="354" spans="1:54" s="4" customFormat="1" x14ac:dyDescent="0.2">
      <c r="A354" s="112" t="str">
        <f>IF(D354="","",CONCATENATE('Sample information'!B$16," #1"," ",Table1[[#This Row],[DATE SAMPLE DELIVERY]]))</f>
        <v xml:space="preserve">TC2486 #1 </v>
      </c>
      <c r="B354" s="112" t="str">
        <f>IF(Table1[[#This Row],[LIBRARY ID]]="","",CONCATENATE('Sample information'!B$16,"-",Table1[[#This Row],[LIBRARY ID]]))</f>
        <v>TC2486-TC2486-1344</v>
      </c>
      <c r="C354" s="228" t="s">
        <v>141</v>
      </c>
      <c r="D354" s="228" t="s">
        <v>2090</v>
      </c>
      <c r="E354" s="99" t="s">
        <v>27</v>
      </c>
      <c r="F354" s="113" t="s">
        <v>1711</v>
      </c>
      <c r="G354" s="113">
        <v>14.80654</v>
      </c>
      <c r="H354" s="113">
        <v>50</v>
      </c>
      <c r="I354" s="98"/>
      <c r="J354" s="228"/>
      <c r="K354" s="230" t="s">
        <v>2788</v>
      </c>
      <c r="L354" s="112" t="str">
        <f>IF((I354=Index!C$2),VLOOKUP(J354,Index!B$3:S$228,2),IF((I354=Index!D$2),VLOOKUP(J354,Index!B$3:S$228,3),IF((I354=Index!E$2),VLOOKUP(J354,Index!B$3:S$228,4),IF((I354=Index!F$2),VLOOKUP(J354,Index!B$3:S$228,5),IF((I354=Index!G$2),VLOOKUP(J354,Index!B$3:S$228,6),IF((I354=Index!H$2),VLOOKUP(J354,Index!B$3:S$228,7),IF((I354=Index!I$2),VLOOKUP(J354,Index!B$3:S$228,8),IF((I354=Index!J$2),VLOOKUP(J354,Index!B$3:S$228,9),IF((I354=Index!K$2),VLOOKUP(J354,Index!B$3:S$228,10),IF((I354=Index!L$2),VLOOKUP(J354,Index!B$3:S$228,11),IF((I354=Index!M$2),VLOOKUP(J354,Index!B$3:S$228,12),IF((I354=Index!N$2),VLOOKUP(J354,Index!B$3:S$228,13),IF((I354=Index!O$2),VLOOKUP(J354,Index!B$3:S$228,14),IF((I354=Index!P$2),VLOOKUP(J354,Index!B$3:S$228,15),IF((I354=Index!Q$2),VLOOKUP(J354,Index!B$3:S$228,16),IF((I354=Index!R$2),VLOOKUP(J354,Index!B$3:S$228,17),IF((I354=Index!S$2),VLOOKUP(J354,Index!B$3:S$228,18),IF((I354=""),CONCATENATE("Custom (",K354,")"),IF((I354="No index"),CONCATENATE("Custom (",Index!T346,")"),"")))))))))))))))))))</f>
        <v>Custom (CCTAAGAC-TATCCTCT)</v>
      </c>
      <c r="M354" s="32" t="s">
        <v>5</v>
      </c>
      <c r="N354" s="10" t="s">
        <v>82</v>
      </c>
      <c r="O354" s="136">
        <f>IF(Table1[[#This Row],[VOLUME]]="","",Table1[[#This Row],[VOLUME]])</f>
        <v>50</v>
      </c>
      <c r="P354" s="110" t="str">
        <f>IF(Table1[[#This Row],[SNP&amp;SEQ SAMPLE ID]]="","",CONCATENATE('Sample information'!$B$16,"_PL1_org_",Table1[[#This Row],[DATE SAMPLE DELIVERY]]))</f>
        <v>TC2486_PL1_org_</v>
      </c>
      <c r="Q354" s="32" t="str">
        <f>IF(Table1[[#This Row],[SNP&amp;SEQ SAMPLE ID]]="","",IF('Sample information'!$B$21="","",'Sample information'!$B$21))</f>
        <v>danio rerio (zebrafish)</v>
      </c>
      <c r="R354" s="10"/>
      <c r="S354" s="32"/>
      <c r="T354" s="55"/>
      <c r="U354" s="25"/>
      <c r="W354" s="30"/>
      <c r="Y354" s="91"/>
      <c r="Z354" s="32"/>
      <c r="AA354" s="28"/>
      <c r="AB354" s="55"/>
      <c r="AC354" s="28" t="str">
        <f>IF(Table1[[#This Row],[DATE SAMPLE DELIVERY]]="","",(CONCATENATE(20,LEFT(Table1[[#This Row],[DATE SAMPLE DELIVERY]],2),"-",(MID(Table1[[#This Row],[DATE SAMPLE DELIVERY]],3,2)),"-",(RIGHT(Table1[[#This Row],[DATE SAMPLE DELIVERY]],2)))))</f>
        <v/>
      </c>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row>
    <row r="355" spans="1:54" s="4" customFormat="1" x14ac:dyDescent="0.2">
      <c r="A355" s="112" t="str">
        <f>IF(D355="","",CONCATENATE('Sample information'!B$16," #1"," ",Table1[[#This Row],[DATE SAMPLE DELIVERY]]))</f>
        <v xml:space="preserve">TC2486 #1 </v>
      </c>
      <c r="B355" s="112" t="str">
        <f>IF(Table1[[#This Row],[LIBRARY ID]]="","",CONCATENATE('Sample information'!B$16,"-",Table1[[#This Row],[LIBRARY ID]]))</f>
        <v>TC2486-TC2486-1345</v>
      </c>
      <c r="C355" s="228" t="s">
        <v>141</v>
      </c>
      <c r="D355" s="228" t="s">
        <v>2091</v>
      </c>
      <c r="E355" s="99" t="s">
        <v>27</v>
      </c>
      <c r="F355" s="113" t="s">
        <v>1711</v>
      </c>
      <c r="G355" s="113">
        <v>14.80654</v>
      </c>
      <c r="H355" s="113">
        <v>50</v>
      </c>
      <c r="I355" s="98"/>
      <c r="J355" s="228"/>
      <c r="K355" s="230" t="s">
        <v>2789</v>
      </c>
      <c r="L355" s="112" t="str">
        <f>IF((I355=Index!C$2),VLOOKUP(J355,Index!B$3:S$228,2),IF((I355=Index!D$2),VLOOKUP(J355,Index!B$3:S$228,3),IF((I355=Index!E$2),VLOOKUP(J355,Index!B$3:S$228,4),IF((I355=Index!F$2),VLOOKUP(J355,Index!B$3:S$228,5),IF((I355=Index!G$2),VLOOKUP(J355,Index!B$3:S$228,6),IF((I355=Index!H$2),VLOOKUP(J355,Index!B$3:S$228,7),IF((I355=Index!I$2),VLOOKUP(J355,Index!B$3:S$228,8),IF((I355=Index!J$2),VLOOKUP(J355,Index!B$3:S$228,9),IF((I355=Index!K$2),VLOOKUP(J355,Index!B$3:S$228,10),IF((I355=Index!L$2),VLOOKUP(J355,Index!B$3:S$228,11),IF((I355=Index!M$2),VLOOKUP(J355,Index!B$3:S$228,12),IF((I355=Index!N$2),VLOOKUP(J355,Index!B$3:S$228,13),IF((I355=Index!O$2),VLOOKUP(J355,Index!B$3:S$228,14),IF((I355=Index!P$2),VLOOKUP(J355,Index!B$3:S$228,15),IF((I355=Index!Q$2),VLOOKUP(J355,Index!B$3:S$228,16),IF((I355=Index!R$2),VLOOKUP(J355,Index!B$3:S$228,17),IF((I355=Index!S$2),VLOOKUP(J355,Index!B$3:S$228,18),IF((I355=""),CONCATENATE("Custom (",K355,")"),IF((I355="No index"),CONCATENATE("Custom (",Index!T347,")"),"")))))))))))))))))))</f>
        <v>Custom (CCTAAGAC-GTAAGGAG)</v>
      </c>
      <c r="M355" s="32" t="s">
        <v>5</v>
      </c>
      <c r="N355" s="10" t="s">
        <v>83</v>
      </c>
      <c r="O355" s="136">
        <f>IF(Table1[[#This Row],[VOLUME]]="","",Table1[[#This Row],[VOLUME]])</f>
        <v>50</v>
      </c>
      <c r="P355" s="110" t="str">
        <f>IF(Table1[[#This Row],[SNP&amp;SEQ SAMPLE ID]]="","",CONCATENATE('Sample information'!$B$16,"_PL1_org_",Table1[[#This Row],[DATE SAMPLE DELIVERY]]))</f>
        <v>TC2486_PL1_org_</v>
      </c>
      <c r="Q355" s="32" t="str">
        <f>IF(Table1[[#This Row],[SNP&amp;SEQ SAMPLE ID]]="","",IF('Sample information'!$B$21="","",'Sample information'!$B$21))</f>
        <v>danio rerio (zebrafish)</v>
      </c>
      <c r="R355" s="10"/>
      <c r="S355" s="32"/>
      <c r="T355" s="55"/>
      <c r="U355" s="25"/>
      <c r="W355" s="30"/>
      <c r="Y355" s="91"/>
      <c r="Z355" s="32"/>
      <c r="AA355" s="28"/>
      <c r="AB355" s="55"/>
      <c r="AC355" s="28" t="str">
        <f>IF(Table1[[#This Row],[DATE SAMPLE DELIVERY]]="","",(CONCATENATE(20,LEFT(Table1[[#This Row],[DATE SAMPLE DELIVERY]],2),"-",(MID(Table1[[#This Row],[DATE SAMPLE DELIVERY]],3,2)),"-",(RIGHT(Table1[[#This Row],[DATE SAMPLE DELIVERY]],2)))))</f>
        <v/>
      </c>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row>
    <row r="356" spans="1:54" s="4" customFormat="1" x14ac:dyDescent="0.2">
      <c r="A356" s="112" t="str">
        <f>IF(D356="","",CONCATENATE('Sample information'!B$16," #1"," ",Table1[[#This Row],[DATE SAMPLE DELIVERY]]))</f>
        <v xml:space="preserve">TC2486 #1 </v>
      </c>
      <c r="B356" s="112" t="str">
        <f>IF(Table1[[#This Row],[LIBRARY ID]]="","",CONCATENATE('Sample information'!B$16,"-",Table1[[#This Row],[LIBRARY ID]]))</f>
        <v>TC2486-TC2486-1346</v>
      </c>
      <c r="C356" s="228" t="s">
        <v>141</v>
      </c>
      <c r="D356" s="228" t="s">
        <v>2092</v>
      </c>
      <c r="E356" s="99" t="s">
        <v>27</v>
      </c>
      <c r="F356" s="113" t="s">
        <v>1711</v>
      </c>
      <c r="G356" s="113">
        <v>14.80654</v>
      </c>
      <c r="H356" s="113">
        <v>50</v>
      </c>
      <c r="I356" s="98"/>
      <c r="J356" s="228"/>
      <c r="K356" s="230" t="s">
        <v>2790</v>
      </c>
      <c r="L356" s="112" t="str">
        <f>IF((I356=Index!C$2),VLOOKUP(J356,Index!B$3:S$228,2),IF((I356=Index!D$2),VLOOKUP(J356,Index!B$3:S$228,3),IF((I356=Index!E$2),VLOOKUP(J356,Index!B$3:S$228,4),IF((I356=Index!F$2),VLOOKUP(J356,Index!B$3:S$228,5),IF((I356=Index!G$2),VLOOKUP(J356,Index!B$3:S$228,6),IF((I356=Index!H$2),VLOOKUP(J356,Index!B$3:S$228,7),IF((I356=Index!I$2),VLOOKUP(J356,Index!B$3:S$228,8),IF((I356=Index!J$2),VLOOKUP(J356,Index!B$3:S$228,9),IF((I356=Index!K$2),VLOOKUP(J356,Index!B$3:S$228,10),IF((I356=Index!L$2),VLOOKUP(J356,Index!B$3:S$228,11),IF((I356=Index!M$2),VLOOKUP(J356,Index!B$3:S$228,12),IF((I356=Index!N$2),VLOOKUP(J356,Index!B$3:S$228,13),IF((I356=Index!O$2),VLOOKUP(J356,Index!B$3:S$228,14),IF((I356=Index!P$2),VLOOKUP(J356,Index!B$3:S$228,15),IF((I356=Index!Q$2),VLOOKUP(J356,Index!B$3:S$228,16),IF((I356=Index!R$2),VLOOKUP(J356,Index!B$3:S$228,17),IF((I356=Index!S$2),VLOOKUP(J356,Index!B$3:S$228,18),IF((I356=""),CONCATENATE("Custom (",K356,")"),IF((I356="No index"),CONCATENATE("Custom (",Index!T348,")"),"")))))))))))))))))))</f>
        <v>Custom (CCTAAGAC-ACTGCATA)</v>
      </c>
      <c r="M356" s="32" t="s">
        <v>5</v>
      </c>
      <c r="N356" s="10" t="s">
        <v>84</v>
      </c>
      <c r="O356" s="136">
        <f>IF(Table1[[#This Row],[VOLUME]]="","",Table1[[#This Row],[VOLUME]])</f>
        <v>50</v>
      </c>
      <c r="P356" s="110" t="str">
        <f>IF(Table1[[#This Row],[SNP&amp;SEQ SAMPLE ID]]="","",CONCATENATE('Sample information'!$B$16,"_PL1_org_",Table1[[#This Row],[DATE SAMPLE DELIVERY]]))</f>
        <v>TC2486_PL1_org_</v>
      </c>
      <c r="Q356" s="32" t="str">
        <f>IF(Table1[[#This Row],[SNP&amp;SEQ SAMPLE ID]]="","",IF('Sample information'!$B$21="","",'Sample information'!$B$21))</f>
        <v>danio rerio (zebrafish)</v>
      </c>
      <c r="R356" s="10"/>
      <c r="S356" s="32"/>
      <c r="T356" s="55"/>
      <c r="U356" s="25"/>
      <c r="W356" s="30"/>
      <c r="Y356" s="91"/>
      <c r="Z356" s="32"/>
      <c r="AA356" s="28"/>
      <c r="AB356" s="55"/>
      <c r="AC356" s="28" t="str">
        <f>IF(Table1[[#This Row],[DATE SAMPLE DELIVERY]]="","",(CONCATENATE(20,LEFT(Table1[[#This Row],[DATE SAMPLE DELIVERY]],2),"-",(MID(Table1[[#This Row],[DATE SAMPLE DELIVERY]],3,2)),"-",(RIGHT(Table1[[#This Row],[DATE SAMPLE DELIVERY]],2)))))</f>
        <v/>
      </c>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row>
    <row r="357" spans="1:54" s="4" customFormat="1" x14ac:dyDescent="0.2">
      <c r="A357" s="112" t="str">
        <f>IF(D357="","",CONCATENATE('Sample information'!B$16," #1"," ",Table1[[#This Row],[DATE SAMPLE DELIVERY]]))</f>
        <v xml:space="preserve">TC2486 #1 </v>
      </c>
      <c r="B357" s="112" t="str">
        <f>IF(Table1[[#This Row],[LIBRARY ID]]="","",CONCATENATE('Sample information'!B$16,"-",Table1[[#This Row],[LIBRARY ID]]))</f>
        <v>TC2486-TC2486-1347</v>
      </c>
      <c r="C357" s="228" t="s">
        <v>141</v>
      </c>
      <c r="D357" s="228" t="s">
        <v>2093</v>
      </c>
      <c r="E357" s="99" t="s">
        <v>27</v>
      </c>
      <c r="F357" s="113" t="s">
        <v>1711</v>
      </c>
      <c r="G357" s="113">
        <v>14.80654</v>
      </c>
      <c r="H357" s="113">
        <v>50</v>
      </c>
      <c r="I357" s="98"/>
      <c r="J357" s="228"/>
      <c r="K357" s="230" t="s">
        <v>2791</v>
      </c>
      <c r="L357" s="112" t="str">
        <f>IF((I357=Index!C$2),VLOOKUP(J357,Index!B$3:S$228,2),IF((I357=Index!D$2),VLOOKUP(J357,Index!B$3:S$228,3),IF((I357=Index!E$2),VLOOKUP(J357,Index!B$3:S$228,4),IF((I357=Index!F$2),VLOOKUP(J357,Index!B$3:S$228,5),IF((I357=Index!G$2),VLOOKUP(J357,Index!B$3:S$228,6),IF((I357=Index!H$2),VLOOKUP(J357,Index!B$3:S$228,7),IF((I357=Index!I$2),VLOOKUP(J357,Index!B$3:S$228,8),IF((I357=Index!J$2),VLOOKUP(J357,Index!B$3:S$228,9),IF((I357=Index!K$2),VLOOKUP(J357,Index!B$3:S$228,10),IF((I357=Index!L$2),VLOOKUP(J357,Index!B$3:S$228,11),IF((I357=Index!M$2),VLOOKUP(J357,Index!B$3:S$228,12),IF((I357=Index!N$2),VLOOKUP(J357,Index!B$3:S$228,13),IF((I357=Index!O$2),VLOOKUP(J357,Index!B$3:S$228,14),IF((I357=Index!P$2),VLOOKUP(J357,Index!B$3:S$228,15),IF((I357=Index!Q$2),VLOOKUP(J357,Index!B$3:S$228,16),IF((I357=Index!R$2),VLOOKUP(J357,Index!B$3:S$228,17),IF((I357=Index!S$2),VLOOKUP(J357,Index!B$3:S$228,18),IF((I357=""),CONCATENATE("Custom (",K357,")"),IF((I357="No index"),CONCATENATE("Custom (",Index!T349,")"),"")))))))))))))))))))</f>
        <v>Custom (CCTAAGAC-AAGGAGTA)</v>
      </c>
      <c r="M357" s="32" t="s">
        <v>5</v>
      </c>
      <c r="N357" s="10" t="s">
        <v>85</v>
      </c>
      <c r="O357" s="136">
        <f>IF(Table1[[#This Row],[VOLUME]]="","",Table1[[#This Row],[VOLUME]])</f>
        <v>50</v>
      </c>
      <c r="P357" s="110" t="str">
        <f>IF(Table1[[#This Row],[SNP&amp;SEQ SAMPLE ID]]="","",CONCATENATE('Sample information'!$B$16,"_PL1_org_",Table1[[#This Row],[DATE SAMPLE DELIVERY]]))</f>
        <v>TC2486_PL1_org_</v>
      </c>
      <c r="Q357" s="32" t="str">
        <f>IF(Table1[[#This Row],[SNP&amp;SEQ SAMPLE ID]]="","",IF('Sample information'!$B$21="","",'Sample information'!$B$21))</f>
        <v>danio rerio (zebrafish)</v>
      </c>
      <c r="R357" s="10"/>
      <c r="S357" s="32"/>
      <c r="T357" s="55"/>
      <c r="U357" s="25"/>
      <c r="W357" s="30"/>
      <c r="Y357" s="91"/>
      <c r="Z357" s="32"/>
      <c r="AA357" s="28"/>
      <c r="AB357" s="55"/>
      <c r="AC357" s="28" t="str">
        <f>IF(Table1[[#This Row],[DATE SAMPLE DELIVERY]]="","",(CONCATENATE(20,LEFT(Table1[[#This Row],[DATE SAMPLE DELIVERY]],2),"-",(MID(Table1[[#This Row],[DATE SAMPLE DELIVERY]],3,2)),"-",(RIGHT(Table1[[#This Row],[DATE SAMPLE DELIVERY]],2)))))</f>
        <v/>
      </c>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row>
    <row r="358" spans="1:54" s="4" customFormat="1" x14ac:dyDescent="0.2">
      <c r="A358" s="112" t="str">
        <f>IF(D358="","",CONCATENATE('Sample information'!B$16," #1"," ",Table1[[#This Row],[DATE SAMPLE DELIVERY]]))</f>
        <v xml:space="preserve">TC2486 #1 </v>
      </c>
      <c r="B358" s="112" t="str">
        <f>IF(Table1[[#This Row],[LIBRARY ID]]="","",CONCATENATE('Sample information'!B$16,"-",Table1[[#This Row],[LIBRARY ID]]))</f>
        <v>TC2486-TC2486-1348</v>
      </c>
      <c r="C358" s="228" t="s">
        <v>141</v>
      </c>
      <c r="D358" s="228" t="s">
        <v>2094</v>
      </c>
      <c r="E358" s="99" t="s">
        <v>27</v>
      </c>
      <c r="F358" s="113" t="s">
        <v>1711</v>
      </c>
      <c r="G358" s="113">
        <v>14.80654</v>
      </c>
      <c r="H358" s="113">
        <v>50</v>
      </c>
      <c r="I358" s="98"/>
      <c r="J358" s="228"/>
      <c r="K358" s="230" t="s">
        <v>2792</v>
      </c>
      <c r="L358" s="112" t="str">
        <f>IF((I358=Index!C$2),VLOOKUP(J358,Index!B$3:S$228,2),IF((I358=Index!D$2),VLOOKUP(J358,Index!B$3:S$228,3),IF((I358=Index!E$2),VLOOKUP(J358,Index!B$3:S$228,4),IF((I358=Index!F$2),VLOOKUP(J358,Index!B$3:S$228,5),IF((I358=Index!G$2),VLOOKUP(J358,Index!B$3:S$228,6),IF((I358=Index!H$2),VLOOKUP(J358,Index!B$3:S$228,7),IF((I358=Index!I$2),VLOOKUP(J358,Index!B$3:S$228,8),IF((I358=Index!J$2),VLOOKUP(J358,Index!B$3:S$228,9),IF((I358=Index!K$2),VLOOKUP(J358,Index!B$3:S$228,10),IF((I358=Index!L$2),VLOOKUP(J358,Index!B$3:S$228,11),IF((I358=Index!M$2),VLOOKUP(J358,Index!B$3:S$228,12),IF((I358=Index!N$2),VLOOKUP(J358,Index!B$3:S$228,13),IF((I358=Index!O$2),VLOOKUP(J358,Index!B$3:S$228,14),IF((I358=Index!P$2),VLOOKUP(J358,Index!B$3:S$228,15),IF((I358=Index!Q$2),VLOOKUP(J358,Index!B$3:S$228,16),IF((I358=Index!R$2),VLOOKUP(J358,Index!B$3:S$228,17),IF((I358=Index!S$2),VLOOKUP(J358,Index!B$3:S$228,18),IF((I358=""),CONCATENATE("Custom (",K358,")"),IF((I358="No index"),CONCATENATE("Custom (",Index!T350,")"),"")))))))))))))))))))</f>
        <v>Custom (CCTAAGAC-CTAAGCCT)</v>
      </c>
      <c r="M358" s="32" t="s">
        <v>5</v>
      </c>
      <c r="N358" s="10" t="s">
        <v>86</v>
      </c>
      <c r="O358" s="136">
        <f>IF(Table1[[#This Row],[VOLUME]]="","",Table1[[#This Row],[VOLUME]])</f>
        <v>50</v>
      </c>
      <c r="P358" s="110" t="str">
        <f>IF(Table1[[#This Row],[SNP&amp;SEQ SAMPLE ID]]="","",CONCATENATE('Sample information'!$B$16,"_PL1_org_",Table1[[#This Row],[DATE SAMPLE DELIVERY]]))</f>
        <v>TC2486_PL1_org_</v>
      </c>
      <c r="Q358" s="32" t="str">
        <f>IF(Table1[[#This Row],[SNP&amp;SEQ SAMPLE ID]]="","",IF('Sample information'!$B$21="","",'Sample information'!$B$21))</f>
        <v>danio rerio (zebrafish)</v>
      </c>
      <c r="R358" s="10"/>
      <c r="S358" s="32"/>
      <c r="T358" s="55"/>
      <c r="U358" s="25"/>
      <c r="W358" s="30"/>
      <c r="Y358" s="91"/>
      <c r="Z358" s="32"/>
      <c r="AA358" s="28"/>
      <c r="AB358" s="55"/>
      <c r="AC358" s="28" t="str">
        <f>IF(Table1[[#This Row],[DATE SAMPLE DELIVERY]]="","",(CONCATENATE(20,LEFT(Table1[[#This Row],[DATE SAMPLE DELIVERY]],2),"-",(MID(Table1[[#This Row],[DATE SAMPLE DELIVERY]],3,2)),"-",(RIGHT(Table1[[#This Row],[DATE SAMPLE DELIVERY]],2)))))</f>
        <v/>
      </c>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row>
    <row r="359" spans="1:54" s="4" customFormat="1" x14ac:dyDescent="0.2">
      <c r="A359" s="112" t="str">
        <f>IF(D359="","",CONCATENATE('Sample information'!B$16," #1"," ",Table1[[#This Row],[DATE SAMPLE DELIVERY]]))</f>
        <v xml:space="preserve">TC2486 #1 </v>
      </c>
      <c r="B359" s="112" t="str">
        <f>IF(Table1[[#This Row],[LIBRARY ID]]="","",CONCATENATE('Sample information'!B$16,"-",Table1[[#This Row],[LIBRARY ID]]))</f>
        <v>TC2486-TC2486-1349</v>
      </c>
      <c r="C359" s="228" t="s">
        <v>141</v>
      </c>
      <c r="D359" s="228" t="s">
        <v>2095</v>
      </c>
      <c r="E359" s="99" t="s">
        <v>27</v>
      </c>
      <c r="F359" s="113" t="s">
        <v>1711</v>
      </c>
      <c r="G359" s="113">
        <v>14.80654</v>
      </c>
      <c r="H359" s="113">
        <v>50</v>
      </c>
      <c r="I359" s="98"/>
      <c r="J359" s="228"/>
      <c r="K359" s="230" t="s">
        <v>2793</v>
      </c>
      <c r="L359" s="112" t="str">
        <f>IF((I359=Index!C$2),VLOOKUP(J359,Index!B$3:S$228,2),IF((I359=Index!D$2),VLOOKUP(J359,Index!B$3:S$228,3),IF((I359=Index!E$2),VLOOKUP(J359,Index!B$3:S$228,4),IF((I359=Index!F$2),VLOOKUP(J359,Index!B$3:S$228,5),IF((I359=Index!G$2),VLOOKUP(J359,Index!B$3:S$228,6),IF((I359=Index!H$2),VLOOKUP(J359,Index!B$3:S$228,7),IF((I359=Index!I$2),VLOOKUP(J359,Index!B$3:S$228,8),IF((I359=Index!J$2),VLOOKUP(J359,Index!B$3:S$228,9),IF((I359=Index!K$2),VLOOKUP(J359,Index!B$3:S$228,10),IF((I359=Index!L$2),VLOOKUP(J359,Index!B$3:S$228,11),IF((I359=Index!M$2),VLOOKUP(J359,Index!B$3:S$228,12),IF((I359=Index!N$2),VLOOKUP(J359,Index!B$3:S$228,13),IF((I359=Index!O$2),VLOOKUP(J359,Index!B$3:S$228,14),IF((I359=Index!P$2),VLOOKUP(J359,Index!B$3:S$228,15),IF((I359=Index!Q$2),VLOOKUP(J359,Index!B$3:S$228,16),IF((I359=Index!R$2),VLOOKUP(J359,Index!B$3:S$228,17),IF((I359=Index!S$2),VLOOKUP(J359,Index!B$3:S$228,18),IF((I359=""),CONCATENATE("Custom (",K359,")"),IF((I359="No index"),CONCATENATE("Custom (",Index!T351,")"),"")))))))))))))))))))</f>
        <v>Custom (CCTAAGAC-GCGTAAGA)</v>
      </c>
      <c r="M359" s="32" t="s">
        <v>5</v>
      </c>
      <c r="N359" s="10" t="s">
        <v>87</v>
      </c>
      <c r="O359" s="136">
        <f>IF(Table1[[#This Row],[VOLUME]]="","",Table1[[#This Row],[VOLUME]])</f>
        <v>50</v>
      </c>
      <c r="P359" s="110" t="str">
        <f>IF(Table1[[#This Row],[SNP&amp;SEQ SAMPLE ID]]="","",CONCATENATE('Sample information'!$B$16,"_PL1_org_",Table1[[#This Row],[DATE SAMPLE DELIVERY]]))</f>
        <v>TC2486_PL1_org_</v>
      </c>
      <c r="Q359" s="32" t="str">
        <f>IF(Table1[[#This Row],[SNP&amp;SEQ SAMPLE ID]]="","",IF('Sample information'!$B$21="","",'Sample information'!$B$21))</f>
        <v>danio rerio (zebrafish)</v>
      </c>
      <c r="R359" s="10"/>
      <c r="S359" s="32"/>
      <c r="T359" s="55"/>
      <c r="U359" s="25"/>
      <c r="W359" s="30"/>
      <c r="Y359" s="91"/>
      <c r="Z359" s="32"/>
      <c r="AA359" s="28"/>
      <c r="AB359" s="55"/>
      <c r="AC359" s="28" t="str">
        <f>IF(Table1[[#This Row],[DATE SAMPLE DELIVERY]]="","",(CONCATENATE(20,LEFT(Table1[[#This Row],[DATE SAMPLE DELIVERY]],2),"-",(MID(Table1[[#This Row],[DATE SAMPLE DELIVERY]],3,2)),"-",(RIGHT(Table1[[#This Row],[DATE SAMPLE DELIVERY]],2)))))</f>
        <v/>
      </c>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row>
    <row r="360" spans="1:54" s="4" customFormat="1" x14ac:dyDescent="0.2">
      <c r="A360" s="112" t="str">
        <f>IF(D360="","",CONCATENATE('Sample information'!B$16," #1"," ",Table1[[#This Row],[DATE SAMPLE DELIVERY]]))</f>
        <v xml:space="preserve">TC2486 #1 </v>
      </c>
      <c r="B360" s="112" t="str">
        <f>IF(Table1[[#This Row],[LIBRARY ID]]="","",CONCATENATE('Sample information'!B$16,"-",Table1[[#This Row],[LIBRARY ID]]))</f>
        <v>TC2486-TC2486-1350</v>
      </c>
      <c r="C360" s="228" t="s">
        <v>141</v>
      </c>
      <c r="D360" s="228" t="s">
        <v>2096</v>
      </c>
      <c r="E360" s="99" t="s">
        <v>27</v>
      </c>
      <c r="F360" s="113" t="s">
        <v>1711</v>
      </c>
      <c r="G360" s="113">
        <v>14.80654</v>
      </c>
      <c r="H360" s="113">
        <v>50</v>
      </c>
      <c r="I360" s="98"/>
      <c r="J360" s="228"/>
      <c r="K360" s="230" t="s">
        <v>2794</v>
      </c>
      <c r="L360" s="112" t="str">
        <f>IF((I360=Index!C$2),VLOOKUP(J360,Index!B$3:S$228,2),IF((I360=Index!D$2),VLOOKUP(J360,Index!B$3:S$228,3),IF((I360=Index!E$2),VLOOKUP(J360,Index!B$3:S$228,4),IF((I360=Index!F$2),VLOOKUP(J360,Index!B$3:S$228,5),IF((I360=Index!G$2),VLOOKUP(J360,Index!B$3:S$228,6),IF((I360=Index!H$2),VLOOKUP(J360,Index!B$3:S$228,7),IF((I360=Index!I$2),VLOOKUP(J360,Index!B$3:S$228,8),IF((I360=Index!J$2),VLOOKUP(J360,Index!B$3:S$228,9),IF((I360=Index!K$2),VLOOKUP(J360,Index!B$3:S$228,10),IF((I360=Index!L$2),VLOOKUP(J360,Index!B$3:S$228,11),IF((I360=Index!M$2),VLOOKUP(J360,Index!B$3:S$228,12),IF((I360=Index!N$2),VLOOKUP(J360,Index!B$3:S$228,13),IF((I360=Index!O$2),VLOOKUP(J360,Index!B$3:S$228,14),IF((I360=Index!P$2),VLOOKUP(J360,Index!B$3:S$228,15),IF((I360=Index!Q$2),VLOOKUP(J360,Index!B$3:S$228,16),IF((I360=Index!R$2),VLOOKUP(J360,Index!B$3:S$228,17),IF((I360=Index!S$2),VLOOKUP(J360,Index!B$3:S$228,18),IF((I360=""),CONCATENATE("Custom (",K360,")"),IF((I360="No index"),CONCATENATE("Custom (",Index!T352,")"),"")))))))))))))))))))</f>
        <v>Custom (CGATCAGT-CTCTCTAT)</v>
      </c>
      <c r="M360" s="32" t="s">
        <v>5</v>
      </c>
      <c r="N360" s="10" t="s">
        <v>88</v>
      </c>
      <c r="O360" s="136">
        <f>IF(Table1[[#This Row],[VOLUME]]="","",Table1[[#This Row],[VOLUME]])</f>
        <v>50</v>
      </c>
      <c r="P360" s="110" t="str">
        <f>IF(Table1[[#This Row],[SNP&amp;SEQ SAMPLE ID]]="","",CONCATENATE('Sample information'!$B$16,"_PL1_org_",Table1[[#This Row],[DATE SAMPLE DELIVERY]]))</f>
        <v>TC2486_PL1_org_</v>
      </c>
      <c r="Q360" s="32" t="str">
        <f>IF(Table1[[#This Row],[SNP&amp;SEQ SAMPLE ID]]="","",IF('Sample information'!$B$21="","",'Sample information'!$B$21))</f>
        <v>danio rerio (zebrafish)</v>
      </c>
      <c r="R360" s="10"/>
      <c r="S360" s="32"/>
      <c r="T360" s="55"/>
      <c r="U360" s="25"/>
      <c r="W360" s="30"/>
      <c r="Y360" s="91"/>
      <c r="Z360" s="32"/>
      <c r="AA360" s="28"/>
      <c r="AB360" s="55"/>
      <c r="AC360" s="28" t="str">
        <f>IF(Table1[[#This Row],[DATE SAMPLE DELIVERY]]="","",(CONCATENATE(20,LEFT(Table1[[#This Row],[DATE SAMPLE DELIVERY]],2),"-",(MID(Table1[[#This Row],[DATE SAMPLE DELIVERY]],3,2)),"-",(RIGHT(Table1[[#This Row],[DATE SAMPLE DELIVERY]],2)))))</f>
        <v/>
      </c>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row>
    <row r="361" spans="1:54" s="4" customFormat="1" x14ac:dyDescent="0.2">
      <c r="A361" s="112" t="str">
        <f>IF(D361="","",CONCATENATE('Sample information'!B$16," #1"," ",Table1[[#This Row],[DATE SAMPLE DELIVERY]]))</f>
        <v xml:space="preserve">TC2486 #1 </v>
      </c>
      <c r="B361" s="112" t="str">
        <f>IF(Table1[[#This Row],[LIBRARY ID]]="","",CONCATENATE('Sample information'!B$16,"-",Table1[[#This Row],[LIBRARY ID]]))</f>
        <v>TC2486-TC2486-1351</v>
      </c>
      <c r="C361" s="228" t="s">
        <v>141</v>
      </c>
      <c r="D361" s="228" t="s">
        <v>2097</v>
      </c>
      <c r="E361" s="99" t="s">
        <v>27</v>
      </c>
      <c r="F361" s="113" t="s">
        <v>1711</v>
      </c>
      <c r="G361" s="113">
        <v>14.80654</v>
      </c>
      <c r="H361" s="113">
        <v>50</v>
      </c>
      <c r="I361" s="98"/>
      <c r="J361" s="228"/>
      <c r="K361" s="230" t="s">
        <v>2795</v>
      </c>
      <c r="L361" s="112" t="str">
        <f>IF((I361=Index!C$2),VLOOKUP(J361,Index!B$3:S$228,2),IF((I361=Index!D$2),VLOOKUP(J361,Index!B$3:S$228,3),IF((I361=Index!E$2),VLOOKUP(J361,Index!B$3:S$228,4),IF((I361=Index!F$2),VLOOKUP(J361,Index!B$3:S$228,5),IF((I361=Index!G$2),VLOOKUP(J361,Index!B$3:S$228,6),IF((I361=Index!H$2),VLOOKUP(J361,Index!B$3:S$228,7),IF((I361=Index!I$2),VLOOKUP(J361,Index!B$3:S$228,8),IF((I361=Index!J$2),VLOOKUP(J361,Index!B$3:S$228,9),IF((I361=Index!K$2),VLOOKUP(J361,Index!B$3:S$228,10),IF((I361=Index!L$2),VLOOKUP(J361,Index!B$3:S$228,11),IF((I361=Index!M$2),VLOOKUP(J361,Index!B$3:S$228,12),IF((I361=Index!N$2),VLOOKUP(J361,Index!B$3:S$228,13),IF((I361=Index!O$2),VLOOKUP(J361,Index!B$3:S$228,14),IF((I361=Index!P$2),VLOOKUP(J361,Index!B$3:S$228,15),IF((I361=Index!Q$2),VLOOKUP(J361,Index!B$3:S$228,16),IF((I361=Index!R$2),VLOOKUP(J361,Index!B$3:S$228,17),IF((I361=Index!S$2),VLOOKUP(J361,Index!B$3:S$228,18),IF((I361=""),CONCATENATE("Custom (",K361,")"),IF((I361="No index"),CONCATENATE("Custom (",Index!T353,")"),"")))))))))))))))))))</f>
        <v>Custom (CGATCAGT-TATCCTCT)</v>
      </c>
      <c r="M361" s="32" t="s">
        <v>5</v>
      </c>
      <c r="N361" s="10" t="s">
        <v>89</v>
      </c>
      <c r="O361" s="136">
        <f>IF(Table1[[#This Row],[VOLUME]]="","",Table1[[#This Row],[VOLUME]])</f>
        <v>50</v>
      </c>
      <c r="P361" s="110" t="str">
        <f>IF(Table1[[#This Row],[SNP&amp;SEQ SAMPLE ID]]="","",CONCATENATE('Sample information'!$B$16,"_PL1_org_",Table1[[#This Row],[DATE SAMPLE DELIVERY]]))</f>
        <v>TC2486_PL1_org_</v>
      </c>
      <c r="Q361" s="32" t="str">
        <f>IF(Table1[[#This Row],[SNP&amp;SEQ SAMPLE ID]]="","",IF('Sample information'!$B$21="","",'Sample information'!$B$21))</f>
        <v>danio rerio (zebrafish)</v>
      </c>
      <c r="R361" s="10"/>
      <c r="S361" s="32"/>
      <c r="T361" s="55"/>
      <c r="U361" s="25"/>
      <c r="W361" s="30"/>
      <c r="Y361" s="91"/>
      <c r="Z361" s="32"/>
      <c r="AA361" s="28"/>
      <c r="AB361" s="55"/>
      <c r="AC361" s="28" t="str">
        <f>IF(Table1[[#This Row],[DATE SAMPLE DELIVERY]]="","",(CONCATENATE(20,LEFT(Table1[[#This Row],[DATE SAMPLE DELIVERY]],2),"-",(MID(Table1[[#This Row],[DATE SAMPLE DELIVERY]],3,2)),"-",(RIGHT(Table1[[#This Row],[DATE SAMPLE DELIVERY]],2)))))</f>
        <v/>
      </c>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row>
    <row r="362" spans="1:54" s="4" customFormat="1" x14ac:dyDescent="0.2">
      <c r="A362" s="112" t="str">
        <f>IF(D362="","",CONCATENATE('Sample information'!B$16," #1"," ",Table1[[#This Row],[DATE SAMPLE DELIVERY]]))</f>
        <v xml:space="preserve">TC2486 #1 </v>
      </c>
      <c r="B362" s="112" t="str">
        <f>IF(Table1[[#This Row],[LIBRARY ID]]="","",CONCATENATE('Sample information'!B$16,"-",Table1[[#This Row],[LIBRARY ID]]))</f>
        <v>TC2486-TC2486-1352</v>
      </c>
      <c r="C362" s="228" t="s">
        <v>141</v>
      </c>
      <c r="D362" s="228" t="s">
        <v>2098</v>
      </c>
      <c r="E362" s="99" t="s">
        <v>27</v>
      </c>
      <c r="F362" s="113" t="s">
        <v>1711</v>
      </c>
      <c r="G362" s="113">
        <v>14.80654</v>
      </c>
      <c r="H362" s="113">
        <v>50</v>
      </c>
      <c r="I362" s="98"/>
      <c r="J362" s="228"/>
      <c r="K362" s="230" t="s">
        <v>2796</v>
      </c>
      <c r="L362" s="112" t="str">
        <f>IF((I362=Index!C$2),VLOOKUP(J362,Index!B$3:S$228,2),IF((I362=Index!D$2),VLOOKUP(J362,Index!B$3:S$228,3),IF((I362=Index!E$2),VLOOKUP(J362,Index!B$3:S$228,4),IF((I362=Index!F$2),VLOOKUP(J362,Index!B$3:S$228,5),IF((I362=Index!G$2),VLOOKUP(J362,Index!B$3:S$228,6),IF((I362=Index!H$2),VLOOKUP(J362,Index!B$3:S$228,7),IF((I362=Index!I$2),VLOOKUP(J362,Index!B$3:S$228,8),IF((I362=Index!J$2),VLOOKUP(J362,Index!B$3:S$228,9),IF((I362=Index!K$2),VLOOKUP(J362,Index!B$3:S$228,10),IF((I362=Index!L$2),VLOOKUP(J362,Index!B$3:S$228,11),IF((I362=Index!M$2),VLOOKUP(J362,Index!B$3:S$228,12),IF((I362=Index!N$2),VLOOKUP(J362,Index!B$3:S$228,13),IF((I362=Index!O$2),VLOOKUP(J362,Index!B$3:S$228,14),IF((I362=Index!P$2),VLOOKUP(J362,Index!B$3:S$228,15),IF((I362=Index!Q$2),VLOOKUP(J362,Index!B$3:S$228,16),IF((I362=Index!R$2),VLOOKUP(J362,Index!B$3:S$228,17),IF((I362=Index!S$2),VLOOKUP(J362,Index!B$3:S$228,18),IF((I362=""),CONCATENATE("Custom (",K362,")"),IF((I362="No index"),CONCATENATE("Custom (",Index!T354,")"),"")))))))))))))))))))</f>
        <v>Custom (CGATCAGT-GTAAGGAG)</v>
      </c>
      <c r="M362" s="32" t="s">
        <v>5</v>
      </c>
      <c r="N362" s="10" t="s">
        <v>90</v>
      </c>
      <c r="O362" s="136">
        <f>IF(Table1[[#This Row],[VOLUME]]="","",Table1[[#This Row],[VOLUME]])</f>
        <v>50</v>
      </c>
      <c r="P362" s="110" t="str">
        <f>IF(Table1[[#This Row],[SNP&amp;SEQ SAMPLE ID]]="","",CONCATENATE('Sample information'!$B$16,"_PL1_org_",Table1[[#This Row],[DATE SAMPLE DELIVERY]]))</f>
        <v>TC2486_PL1_org_</v>
      </c>
      <c r="Q362" s="32" t="str">
        <f>IF(Table1[[#This Row],[SNP&amp;SEQ SAMPLE ID]]="","",IF('Sample information'!$B$21="","",'Sample information'!$B$21))</f>
        <v>danio rerio (zebrafish)</v>
      </c>
      <c r="R362" s="10"/>
      <c r="S362" s="32"/>
      <c r="T362" s="55"/>
      <c r="U362" s="25"/>
      <c r="W362" s="30"/>
      <c r="Y362" s="91"/>
      <c r="Z362" s="32"/>
      <c r="AA362" s="28"/>
      <c r="AB362" s="55"/>
      <c r="AC362" s="28" t="str">
        <f>IF(Table1[[#This Row],[DATE SAMPLE DELIVERY]]="","",(CONCATENATE(20,LEFT(Table1[[#This Row],[DATE SAMPLE DELIVERY]],2),"-",(MID(Table1[[#This Row],[DATE SAMPLE DELIVERY]],3,2)),"-",(RIGHT(Table1[[#This Row],[DATE SAMPLE DELIVERY]],2)))))</f>
        <v/>
      </c>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row>
    <row r="363" spans="1:54" s="4" customFormat="1" x14ac:dyDescent="0.2">
      <c r="A363" s="112" t="str">
        <f>IF(D363="","",CONCATENATE('Sample information'!B$16," #1"," ",Table1[[#This Row],[DATE SAMPLE DELIVERY]]))</f>
        <v xml:space="preserve">TC2486 #1 </v>
      </c>
      <c r="B363" s="112" t="str">
        <f>IF(Table1[[#This Row],[LIBRARY ID]]="","",CONCATENATE('Sample information'!B$16,"-",Table1[[#This Row],[LIBRARY ID]]))</f>
        <v>TC2486-TC2486-1353</v>
      </c>
      <c r="C363" s="228" t="s">
        <v>141</v>
      </c>
      <c r="D363" s="228" t="s">
        <v>2099</v>
      </c>
      <c r="E363" s="99" t="s">
        <v>27</v>
      </c>
      <c r="F363" s="113" t="s">
        <v>1711</v>
      </c>
      <c r="G363" s="113">
        <v>14.80654</v>
      </c>
      <c r="H363" s="113">
        <v>50</v>
      </c>
      <c r="I363" s="98"/>
      <c r="J363" s="228"/>
      <c r="K363" s="230" t="s">
        <v>2797</v>
      </c>
      <c r="L363" s="112" t="str">
        <f>IF((I363=Index!C$2),VLOOKUP(J363,Index!B$3:S$228,2),IF((I363=Index!D$2),VLOOKUP(J363,Index!B$3:S$228,3),IF((I363=Index!E$2),VLOOKUP(J363,Index!B$3:S$228,4),IF((I363=Index!F$2),VLOOKUP(J363,Index!B$3:S$228,5),IF((I363=Index!G$2),VLOOKUP(J363,Index!B$3:S$228,6),IF((I363=Index!H$2),VLOOKUP(J363,Index!B$3:S$228,7),IF((I363=Index!I$2),VLOOKUP(J363,Index!B$3:S$228,8),IF((I363=Index!J$2),VLOOKUP(J363,Index!B$3:S$228,9),IF((I363=Index!K$2),VLOOKUP(J363,Index!B$3:S$228,10),IF((I363=Index!L$2),VLOOKUP(J363,Index!B$3:S$228,11),IF((I363=Index!M$2),VLOOKUP(J363,Index!B$3:S$228,12),IF((I363=Index!N$2),VLOOKUP(J363,Index!B$3:S$228,13),IF((I363=Index!O$2),VLOOKUP(J363,Index!B$3:S$228,14),IF((I363=Index!P$2),VLOOKUP(J363,Index!B$3:S$228,15),IF((I363=Index!Q$2),VLOOKUP(J363,Index!B$3:S$228,16),IF((I363=Index!R$2),VLOOKUP(J363,Index!B$3:S$228,17),IF((I363=Index!S$2),VLOOKUP(J363,Index!B$3:S$228,18),IF((I363=""),CONCATENATE("Custom (",K363,")"),IF((I363="No index"),CONCATENATE("Custom (",Index!T355,")"),"")))))))))))))))))))</f>
        <v>Custom (CGATCAGT-ACTGCATA)</v>
      </c>
      <c r="M363" s="32" t="s">
        <v>5</v>
      </c>
      <c r="N363" s="10" t="s">
        <v>91</v>
      </c>
      <c r="O363" s="136">
        <f>IF(Table1[[#This Row],[VOLUME]]="","",Table1[[#This Row],[VOLUME]])</f>
        <v>50</v>
      </c>
      <c r="P363" s="110" t="str">
        <f>IF(Table1[[#This Row],[SNP&amp;SEQ SAMPLE ID]]="","",CONCATENATE('Sample information'!$B$16,"_PL1_org_",Table1[[#This Row],[DATE SAMPLE DELIVERY]]))</f>
        <v>TC2486_PL1_org_</v>
      </c>
      <c r="Q363" s="32" t="str">
        <f>IF(Table1[[#This Row],[SNP&amp;SEQ SAMPLE ID]]="","",IF('Sample information'!$B$21="","",'Sample information'!$B$21))</f>
        <v>danio rerio (zebrafish)</v>
      </c>
      <c r="R363" s="10"/>
      <c r="S363" s="32"/>
      <c r="T363" s="55"/>
      <c r="U363" s="25"/>
      <c r="W363" s="30"/>
      <c r="Y363" s="91"/>
      <c r="Z363" s="32"/>
      <c r="AA363" s="28"/>
      <c r="AB363" s="55"/>
      <c r="AC363" s="28" t="str">
        <f>IF(Table1[[#This Row],[DATE SAMPLE DELIVERY]]="","",(CONCATENATE(20,LEFT(Table1[[#This Row],[DATE SAMPLE DELIVERY]],2),"-",(MID(Table1[[#This Row],[DATE SAMPLE DELIVERY]],3,2)),"-",(RIGHT(Table1[[#This Row],[DATE SAMPLE DELIVERY]],2)))))</f>
        <v/>
      </c>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row>
    <row r="364" spans="1:54" s="4" customFormat="1" x14ac:dyDescent="0.2">
      <c r="A364" s="112" t="str">
        <f>IF(D364="","",CONCATENATE('Sample information'!B$16," #1"," ",Table1[[#This Row],[DATE SAMPLE DELIVERY]]))</f>
        <v xml:space="preserve">TC2486 #1 </v>
      </c>
      <c r="B364" s="112" t="str">
        <f>IF(Table1[[#This Row],[LIBRARY ID]]="","",CONCATENATE('Sample information'!B$16,"-",Table1[[#This Row],[LIBRARY ID]]))</f>
        <v>TC2486-TC2486-1354</v>
      </c>
      <c r="C364" s="228" t="s">
        <v>141</v>
      </c>
      <c r="D364" s="228" t="s">
        <v>2100</v>
      </c>
      <c r="E364" s="99" t="s">
        <v>27</v>
      </c>
      <c r="F364" s="113" t="s">
        <v>1711</v>
      </c>
      <c r="G364" s="113">
        <v>14.80654</v>
      </c>
      <c r="H364" s="113">
        <v>50</v>
      </c>
      <c r="I364" s="98"/>
      <c r="J364" s="228"/>
      <c r="K364" s="230" t="s">
        <v>2798</v>
      </c>
      <c r="L364" s="112" t="str">
        <f>IF((I364=Index!C$2),VLOOKUP(J364,Index!B$3:S$228,2),IF((I364=Index!D$2),VLOOKUP(J364,Index!B$3:S$228,3),IF((I364=Index!E$2),VLOOKUP(J364,Index!B$3:S$228,4),IF((I364=Index!F$2),VLOOKUP(J364,Index!B$3:S$228,5),IF((I364=Index!G$2),VLOOKUP(J364,Index!B$3:S$228,6),IF((I364=Index!H$2),VLOOKUP(J364,Index!B$3:S$228,7),IF((I364=Index!I$2),VLOOKUP(J364,Index!B$3:S$228,8),IF((I364=Index!J$2),VLOOKUP(J364,Index!B$3:S$228,9),IF((I364=Index!K$2),VLOOKUP(J364,Index!B$3:S$228,10),IF((I364=Index!L$2),VLOOKUP(J364,Index!B$3:S$228,11),IF((I364=Index!M$2),VLOOKUP(J364,Index!B$3:S$228,12),IF((I364=Index!N$2),VLOOKUP(J364,Index!B$3:S$228,13),IF((I364=Index!O$2),VLOOKUP(J364,Index!B$3:S$228,14),IF((I364=Index!P$2),VLOOKUP(J364,Index!B$3:S$228,15),IF((I364=Index!Q$2),VLOOKUP(J364,Index!B$3:S$228,16),IF((I364=Index!R$2),VLOOKUP(J364,Index!B$3:S$228,17),IF((I364=Index!S$2),VLOOKUP(J364,Index!B$3:S$228,18),IF((I364=""),CONCATENATE("Custom (",K364,")"),IF((I364="No index"),CONCATENATE("Custom (",Index!T356,")"),"")))))))))))))))))))</f>
        <v>Custom (CGATCAGT-AAGGAGTA)</v>
      </c>
      <c r="M364" s="32" t="s">
        <v>5</v>
      </c>
      <c r="N364" s="10" t="s">
        <v>92</v>
      </c>
      <c r="O364" s="136">
        <f>IF(Table1[[#This Row],[VOLUME]]="","",Table1[[#This Row],[VOLUME]])</f>
        <v>50</v>
      </c>
      <c r="P364" s="110" t="str">
        <f>IF(Table1[[#This Row],[SNP&amp;SEQ SAMPLE ID]]="","",CONCATENATE('Sample information'!$B$16,"_PL1_org_",Table1[[#This Row],[DATE SAMPLE DELIVERY]]))</f>
        <v>TC2486_PL1_org_</v>
      </c>
      <c r="Q364" s="32" t="str">
        <f>IF(Table1[[#This Row],[SNP&amp;SEQ SAMPLE ID]]="","",IF('Sample information'!$B$21="","",'Sample information'!$B$21))</f>
        <v>danio rerio (zebrafish)</v>
      </c>
      <c r="R364" s="10"/>
      <c r="S364" s="32"/>
      <c r="T364" s="55"/>
      <c r="U364" s="25"/>
      <c r="W364" s="30"/>
      <c r="Y364" s="91"/>
      <c r="Z364" s="32"/>
      <c r="AA364" s="28"/>
      <c r="AB364" s="55"/>
      <c r="AC364" s="28" t="str">
        <f>IF(Table1[[#This Row],[DATE SAMPLE DELIVERY]]="","",(CONCATENATE(20,LEFT(Table1[[#This Row],[DATE SAMPLE DELIVERY]],2),"-",(MID(Table1[[#This Row],[DATE SAMPLE DELIVERY]],3,2)),"-",(RIGHT(Table1[[#This Row],[DATE SAMPLE DELIVERY]],2)))))</f>
        <v/>
      </c>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row>
    <row r="365" spans="1:54" s="4" customFormat="1" x14ac:dyDescent="0.2">
      <c r="A365" s="112" t="str">
        <f>IF(D365="","",CONCATENATE('Sample information'!B$16," #1"," ",Table1[[#This Row],[DATE SAMPLE DELIVERY]]))</f>
        <v xml:space="preserve">TC2486 #1 </v>
      </c>
      <c r="B365" s="112" t="str">
        <f>IF(Table1[[#This Row],[LIBRARY ID]]="","",CONCATENATE('Sample information'!B$16,"-",Table1[[#This Row],[LIBRARY ID]]))</f>
        <v>TC2486-TC2486-1355</v>
      </c>
      <c r="C365" s="228" t="s">
        <v>141</v>
      </c>
      <c r="D365" s="228" t="s">
        <v>2101</v>
      </c>
      <c r="E365" s="99" t="s">
        <v>27</v>
      </c>
      <c r="F365" s="113" t="s">
        <v>1711</v>
      </c>
      <c r="G365" s="113">
        <v>14.80654</v>
      </c>
      <c r="H365" s="113">
        <v>50</v>
      </c>
      <c r="I365" s="98"/>
      <c r="J365" s="228"/>
      <c r="K365" s="230" t="s">
        <v>2799</v>
      </c>
      <c r="L365" s="112" t="str">
        <f>IF((I365=Index!C$2),VLOOKUP(J365,Index!B$3:S$228,2),IF((I365=Index!D$2),VLOOKUP(J365,Index!B$3:S$228,3),IF((I365=Index!E$2),VLOOKUP(J365,Index!B$3:S$228,4),IF((I365=Index!F$2),VLOOKUP(J365,Index!B$3:S$228,5),IF((I365=Index!G$2),VLOOKUP(J365,Index!B$3:S$228,6),IF((I365=Index!H$2),VLOOKUP(J365,Index!B$3:S$228,7),IF((I365=Index!I$2),VLOOKUP(J365,Index!B$3:S$228,8),IF((I365=Index!J$2),VLOOKUP(J365,Index!B$3:S$228,9),IF((I365=Index!K$2),VLOOKUP(J365,Index!B$3:S$228,10),IF((I365=Index!L$2),VLOOKUP(J365,Index!B$3:S$228,11),IF((I365=Index!M$2),VLOOKUP(J365,Index!B$3:S$228,12),IF((I365=Index!N$2),VLOOKUP(J365,Index!B$3:S$228,13),IF((I365=Index!O$2),VLOOKUP(J365,Index!B$3:S$228,14),IF((I365=Index!P$2),VLOOKUP(J365,Index!B$3:S$228,15),IF((I365=Index!Q$2),VLOOKUP(J365,Index!B$3:S$228,16),IF((I365=Index!R$2),VLOOKUP(J365,Index!B$3:S$228,17),IF((I365=Index!S$2),VLOOKUP(J365,Index!B$3:S$228,18),IF((I365=""),CONCATENATE("Custom (",K365,")"),IF((I365="No index"),CONCATENATE("Custom (",Index!T357,")"),"")))))))))))))))))))</f>
        <v>Custom (CGATCAGT-CTAAGCCT)</v>
      </c>
      <c r="M365" s="32" t="s">
        <v>5</v>
      </c>
      <c r="N365" s="10" t="s">
        <v>93</v>
      </c>
      <c r="O365" s="136">
        <f>IF(Table1[[#This Row],[VOLUME]]="","",Table1[[#This Row],[VOLUME]])</f>
        <v>50</v>
      </c>
      <c r="P365" s="110" t="str">
        <f>IF(Table1[[#This Row],[SNP&amp;SEQ SAMPLE ID]]="","",CONCATENATE('Sample information'!$B$16,"_PL1_org_",Table1[[#This Row],[DATE SAMPLE DELIVERY]]))</f>
        <v>TC2486_PL1_org_</v>
      </c>
      <c r="Q365" s="32" t="str">
        <f>IF(Table1[[#This Row],[SNP&amp;SEQ SAMPLE ID]]="","",IF('Sample information'!$B$21="","",'Sample information'!$B$21))</f>
        <v>danio rerio (zebrafish)</v>
      </c>
      <c r="R365" s="10"/>
      <c r="S365" s="32"/>
      <c r="T365" s="55"/>
      <c r="U365" s="25"/>
      <c r="W365" s="30"/>
      <c r="Y365" s="91"/>
      <c r="Z365" s="32"/>
      <c r="AA365" s="28"/>
      <c r="AB365" s="55"/>
      <c r="AC365" s="28" t="str">
        <f>IF(Table1[[#This Row],[DATE SAMPLE DELIVERY]]="","",(CONCATENATE(20,LEFT(Table1[[#This Row],[DATE SAMPLE DELIVERY]],2),"-",(MID(Table1[[#This Row],[DATE SAMPLE DELIVERY]],3,2)),"-",(RIGHT(Table1[[#This Row],[DATE SAMPLE DELIVERY]],2)))))</f>
        <v/>
      </c>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row>
    <row r="366" spans="1:54" s="4" customFormat="1" x14ac:dyDescent="0.2">
      <c r="A366" s="112" t="str">
        <f>IF(D366="","",CONCATENATE('Sample information'!B$16," #1"," ",Table1[[#This Row],[DATE SAMPLE DELIVERY]]))</f>
        <v xml:space="preserve">TC2486 #1 </v>
      </c>
      <c r="B366" s="112" t="str">
        <f>IF(Table1[[#This Row],[LIBRARY ID]]="","",CONCATENATE('Sample information'!B$16,"-",Table1[[#This Row],[LIBRARY ID]]))</f>
        <v>TC2486-TC2486-1356</v>
      </c>
      <c r="C366" s="228" t="s">
        <v>141</v>
      </c>
      <c r="D366" s="228" t="s">
        <v>2102</v>
      </c>
      <c r="E366" s="99" t="s">
        <v>27</v>
      </c>
      <c r="F366" s="113" t="s">
        <v>1711</v>
      </c>
      <c r="G366" s="113">
        <v>14.80654</v>
      </c>
      <c r="H366" s="113">
        <v>50</v>
      </c>
      <c r="I366" s="98"/>
      <c r="J366" s="228"/>
      <c r="K366" s="230" t="s">
        <v>2800</v>
      </c>
      <c r="L366" s="112" t="str">
        <f>IF((I366=Index!C$2),VLOOKUP(J366,Index!B$3:S$228,2),IF((I366=Index!D$2),VLOOKUP(J366,Index!B$3:S$228,3),IF((I366=Index!E$2),VLOOKUP(J366,Index!B$3:S$228,4),IF((I366=Index!F$2),VLOOKUP(J366,Index!B$3:S$228,5),IF((I366=Index!G$2),VLOOKUP(J366,Index!B$3:S$228,6),IF((I366=Index!H$2),VLOOKUP(J366,Index!B$3:S$228,7),IF((I366=Index!I$2),VLOOKUP(J366,Index!B$3:S$228,8),IF((I366=Index!J$2),VLOOKUP(J366,Index!B$3:S$228,9),IF((I366=Index!K$2),VLOOKUP(J366,Index!B$3:S$228,10),IF((I366=Index!L$2),VLOOKUP(J366,Index!B$3:S$228,11),IF((I366=Index!M$2),VLOOKUP(J366,Index!B$3:S$228,12),IF((I366=Index!N$2),VLOOKUP(J366,Index!B$3:S$228,13),IF((I366=Index!O$2),VLOOKUP(J366,Index!B$3:S$228,14),IF((I366=Index!P$2),VLOOKUP(J366,Index!B$3:S$228,15),IF((I366=Index!Q$2),VLOOKUP(J366,Index!B$3:S$228,16),IF((I366=Index!R$2),VLOOKUP(J366,Index!B$3:S$228,17),IF((I366=Index!S$2),VLOOKUP(J366,Index!B$3:S$228,18),IF((I366=""),CONCATENATE("Custom (",K366,")"),IF((I366="No index"),CONCATENATE("Custom (",Index!T358,")"),"")))))))))))))))))))</f>
        <v>Custom (CGATCAGT-GCGTAAGA)</v>
      </c>
      <c r="M366" s="32" t="s">
        <v>5</v>
      </c>
      <c r="N366" s="10" t="s">
        <v>94</v>
      </c>
      <c r="O366" s="136">
        <f>IF(Table1[[#This Row],[VOLUME]]="","",Table1[[#This Row],[VOLUME]])</f>
        <v>50</v>
      </c>
      <c r="P366" s="110" t="str">
        <f>IF(Table1[[#This Row],[SNP&amp;SEQ SAMPLE ID]]="","",CONCATENATE('Sample information'!$B$16,"_PL1_org_",Table1[[#This Row],[DATE SAMPLE DELIVERY]]))</f>
        <v>TC2486_PL1_org_</v>
      </c>
      <c r="Q366" s="32" t="str">
        <f>IF(Table1[[#This Row],[SNP&amp;SEQ SAMPLE ID]]="","",IF('Sample information'!$B$21="","",'Sample information'!$B$21))</f>
        <v>danio rerio (zebrafish)</v>
      </c>
      <c r="R366" s="10"/>
      <c r="S366" s="32"/>
      <c r="T366" s="55"/>
      <c r="U366" s="25"/>
      <c r="W366" s="30"/>
      <c r="Y366" s="91"/>
      <c r="Z366" s="32"/>
      <c r="AA366" s="28"/>
      <c r="AB366" s="55"/>
      <c r="AC366" s="28" t="str">
        <f>IF(Table1[[#This Row],[DATE SAMPLE DELIVERY]]="","",(CONCATENATE(20,LEFT(Table1[[#This Row],[DATE SAMPLE DELIVERY]],2),"-",(MID(Table1[[#This Row],[DATE SAMPLE DELIVERY]],3,2)),"-",(RIGHT(Table1[[#This Row],[DATE SAMPLE DELIVERY]],2)))))</f>
        <v/>
      </c>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row>
    <row r="367" spans="1:54" s="4" customFormat="1" x14ac:dyDescent="0.2">
      <c r="A367" s="112" t="str">
        <f>IF(D367="","",CONCATENATE('Sample information'!B$16," #1"," ",Table1[[#This Row],[DATE SAMPLE DELIVERY]]))</f>
        <v xml:space="preserve">TC2486 #1 </v>
      </c>
      <c r="B367" s="112" t="str">
        <f>IF(Table1[[#This Row],[LIBRARY ID]]="","",CONCATENATE('Sample information'!B$16,"-",Table1[[#This Row],[LIBRARY ID]]))</f>
        <v>TC2486-TC2486-1357</v>
      </c>
      <c r="C367" s="228" t="s">
        <v>141</v>
      </c>
      <c r="D367" s="228" t="s">
        <v>2103</v>
      </c>
      <c r="E367" s="99" t="s">
        <v>27</v>
      </c>
      <c r="F367" s="113" t="s">
        <v>1711</v>
      </c>
      <c r="G367" s="113">
        <v>14.80654</v>
      </c>
      <c r="H367" s="113">
        <v>50</v>
      </c>
      <c r="I367" s="98"/>
      <c r="J367" s="228"/>
      <c r="K367" s="230" t="s">
        <v>2801</v>
      </c>
      <c r="L367" s="112" t="str">
        <f>IF((I367=Index!C$2),VLOOKUP(J367,Index!B$3:S$228,2),IF((I367=Index!D$2),VLOOKUP(J367,Index!B$3:S$228,3),IF((I367=Index!E$2),VLOOKUP(J367,Index!B$3:S$228,4),IF((I367=Index!F$2),VLOOKUP(J367,Index!B$3:S$228,5),IF((I367=Index!G$2),VLOOKUP(J367,Index!B$3:S$228,6),IF((I367=Index!H$2),VLOOKUP(J367,Index!B$3:S$228,7),IF((I367=Index!I$2),VLOOKUP(J367,Index!B$3:S$228,8),IF((I367=Index!J$2),VLOOKUP(J367,Index!B$3:S$228,9),IF((I367=Index!K$2),VLOOKUP(J367,Index!B$3:S$228,10),IF((I367=Index!L$2),VLOOKUP(J367,Index!B$3:S$228,11),IF((I367=Index!M$2),VLOOKUP(J367,Index!B$3:S$228,12),IF((I367=Index!N$2),VLOOKUP(J367,Index!B$3:S$228,13),IF((I367=Index!O$2),VLOOKUP(J367,Index!B$3:S$228,14),IF((I367=Index!P$2),VLOOKUP(J367,Index!B$3:S$228,15),IF((I367=Index!Q$2),VLOOKUP(J367,Index!B$3:S$228,16),IF((I367=Index!R$2),VLOOKUP(J367,Index!B$3:S$228,17),IF((I367=Index!S$2),VLOOKUP(J367,Index!B$3:S$228,18),IF((I367=""),CONCATENATE("Custom (",K367,")"),IF((I367="No index"),CONCATENATE("Custom (",Index!T359,")"),"")))))))))))))))))))</f>
        <v>Custom (TGCAGCTA-CTCTCTAT)</v>
      </c>
      <c r="M367" s="32" t="s">
        <v>5</v>
      </c>
      <c r="N367" s="10" t="s">
        <v>95</v>
      </c>
      <c r="O367" s="136">
        <f>IF(Table1[[#This Row],[VOLUME]]="","",Table1[[#This Row],[VOLUME]])</f>
        <v>50</v>
      </c>
      <c r="P367" s="110" t="str">
        <f>IF(Table1[[#This Row],[SNP&amp;SEQ SAMPLE ID]]="","",CONCATENATE('Sample information'!$B$16,"_PL1_org_",Table1[[#This Row],[DATE SAMPLE DELIVERY]]))</f>
        <v>TC2486_PL1_org_</v>
      </c>
      <c r="Q367" s="32" t="str">
        <f>IF(Table1[[#This Row],[SNP&amp;SEQ SAMPLE ID]]="","",IF('Sample information'!$B$21="","",'Sample information'!$B$21))</f>
        <v>danio rerio (zebrafish)</v>
      </c>
      <c r="R367" s="10"/>
      <c r="S367" s="32"/>
      <c r="T367" s="55"/>
      <c r="U367" s="25"/>
      <c r="W367" s="30"/>
      <c r="Y367" s="91"/>
      <c r="Z367" s="32"/>
      <c r="AA367" s="28"/>
      <c r="AB367" s="55"/>
      <c r="AC367" s="28" t="str">
        <f>IF(Table1[[#This Row],[DATE SAMPLE DELIVERY]]="","",(CONCATENATE(20,LEFT(Table1[[#This Row],[DATE SAMPLE DELIVERY]],2),"-",(MID(Table1[[#This Row],[DATE SAMPLE DELIVERY]],3,2)),"-",(RIGHT(Table1[[#This Row],[DATE SAMPLE DELIVERY]],2)))))</f>
        <v/>
      </c>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row>
    <row r="368" spans="1:54" s="4" customFormat="1" x14ac:dyDescent="0.2">
      <c r="A368" s="112" t="str">
        <f>IF(D368="","",CONCATENATE('Sample information'!B$16," #1"," ",Table1[[#This Row],[DATE SAMPLE DELIVERY]]))</f>
        <v xml:space="preserve">TC2486 #1 </v>
      </c>
      <c r="B368" s="112" t="str">
        <f>IF(Table1[[#This Row],[LIBRARY ID]]="","",CONCATENATE('Sample information'!B$16,"-",Table1[[#This Row],[LIBRARY ID]]))</f>
        <v>TC2486-TC2486-1358</v>
      </c>
      <c r="C368" s="228" t="s">
        <v>141</v>
      </c>
      <c r="D368" s="228" t="s">
        <v>2104</v>
      </c>
      <c r="E368" s="99" t="s">
        <v>27</v>
      </c>
      <c r="F368" s="113" t="s">
        <v>1711</v>
      </c>
      <c r="G368" s="113">
        <v>14.80654</v>
      </c>
      <c r="H368" s="113">
        <v>50</v>
      </c>
      <c r="I368" s="98"/>
      <c r="J368" s="228"/>
      <c r="K368" s="230" t="s">
        <v>2802</v>
      </c>
      <c r="L368" s="112" t="str">
        <f>IF((I368=Index!C$2),VLOOKUP(J368,Index!B$3:S$228,2),IF((I368=Index!D$2),VLOOKUP(J368,Index!B$3:S$228,3),IF((I368=Index!E$2),VLOOKUP(J368,Index!B$3:S$228,4),IF((I368=Index!F$2),VLOOKUP(J368,Index!B$3:S$228,5),IF((I368=Index!G$2),VLOOKUP(J368,Index!B$3:S$228,6),IF((I368=Index!H$2),VLOOKUP(J368,Index!B$3:S$228,7),IF((I368=Index!I$2),VLOOKUP(J368,Index!B$3:S$228,8),IF((I368=Index!J$2),VLOOKUP(J368,Index!B$3:S$228,9),IF((I368=Index!K$2),VLOOKUP(J368,Index!B$3:S$228,10),IF((I368=Index!L$2),VLOOKUP(J368,Index!B$3:S$228,11),IF((I368=Index!M$2),VLOOKUP(J368,Index!B$3:S$228,12),IF((I368=Index!N$2),VLOOKUP(J368,Index!B$3:S$228,13),IF((I368=Index!O$2),VLOOKUP(J368,Index!B$3:S$228,14),IF((I368=Index!P$2),VLOOKUP(J368,Index!B$3:S$228,15),IF((I368=Index!Q$2),VLOOKUP(J368,Index!B$3:S$228,16),IF((I368=Index!R$2),VLOOKUP(J368,Index!B$3:S$228,17),IF((I368=Index!S$2),VLOOKUP(J368,Index!B$3:S$228,18),IF((I368=""),CONCATENATE("Custom (",K368,")"),IF((I368="No index"),CONCATENATE("Custom (",Index!T360,")"),"")))))))))))))))))))</f>
        <v>Custom (TGCAGCTA-TATCCTCT)</v>
      </c>
      <c r="M368" s="32" t="s">
        <v>5</v>
      </c>
      <c r="N368" s="10" t="s">
        <v>96</v>
      </c>
      <c r="O368" s="136">
        <f>IF(Table1[[#This Row],[VOLUME]]="","",Table1[[#This Row],[VOLUME]])</f>
        <v>50</v>
      </c>
      <c r="P368" s="110" t="str">
        <f>IF(Table1[[#This Row],[SNP&amp;SEQ SAMPLE ID]]="","",CONCATENATE('Sample information'!$B$16,"_PL1_org_",Table1[[#This Row],[DATE SAMPLE DELIVERY]]))</f>
        <v>TC2486_PL1_org_</v>
      </c>
      <c r="Q368" s="32" t="str">
        <f>IF(Table1[[#This Row],[SNP&amp;SEQ SAMPLE ID]]="","",IF('Sample information'!$B$21="","",'Sample information'!$B$21))</f>
        <v>danio rerio (zebrafish)</v>
      </c>
      <c r="R368" s="10"/>
      <c r="S368" s="32"/>
      <c r="T368" s="55"/>
      <c r="U368" s="25"/>
      <c r="W368" s="30"/>
      <c r="Y368" s="91"/>
      <c r="Z368" s="32"/>
      <c r="AA368" s="28"/>
      <c r="AB368" s="55"/>
      <c r="AC368" s="28" t="str">
        <f>IF(Table1[[#This Row],[DATE SAMPLE DELIVERY]]="","",(CONCATENATE(20,LEFT(Table1[[#This Row],[DATE SAMPLE DELIVERY]],2),"-",(MID(Table1[[#This Row],[DATE SAMPLE DELIVERY]],3,2)),"-",(RIGHT(Table1[[#This Row],[DATE SAMPLE DELIVERY]],2)))))</f>
        <v/>
      </c>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row>
    <row r="369" spans="1:54" s="4" customFormat="1" x14ac:dyDescent="0.2">
      <c r="A369" s="112" t="str">
        <f>IF(D369="","",CONCATENATE('Sample information'!B$16," #1"," ",Table1[[#This Row],[DATE SAMPLE DELIVERY]]))</f>
        <v xml:space="preserve">TC2486 #1 </v>
      </c>
      <c r="B369" s="112" t="str">
        <f>IF(Table1[[#This Row],[LIBRARY ID]]="","",CONCATENATE('Sample information'!B$16,"-",Table1[[#This Row],[LIBRARY ID]]))</f>
        <v>TC2486-TC2486-1359</v>
      </c>
      <c r="C369" s="228" t="s">
        <v>141</v>
      </c>
      <c r="D369" s="228" t="s">
        <v>2105</v>
      </c>
      <c r="E369" s="99" t="s">
        <v>27</v>
      </c>
      <c r="F369" s="113" t="s">
        <v>1711</v>
      </c>
      <c r="G369" s="113">
        <v>14.80654</v>
      </c>
      <c r="H369" s="113">
        <v>50</v>
      </c>
      <c r="I369" s="98"/>
      <c r="J369" s="228"/>
      <c r="K369" s="230" t="s">
        <v>2803</v>
      </c>
      <c r="L369" s="112" t="str">
        <f>IF((I369=Index!C$2),VLOOKUP(J369,Index!B$3:S$228,2),IF((I369=Index!D$2),VLOOKUP(J369,Index!B$3:S$228,3),IF((I369=Index!E$2),VLOOKUP(J369,Index!B$3:S$228,4),IF((I369=Index!F$2),VLOOKUP(J369,Index!B$3:S$228,5),IF((I369=Index!G$2),VLOOKUP(J369,Index!B$3:S$228,6),IF((I369=Index!H$2),VLOOKUP(J369,Index!B$3:S$228,7),IF((I369=Index!I$2),VLOOKUP(J369,Index!B$3:S$228,8),IF((I369=Index!J$2),VLOOKUP(J369,Index!B$3:S$228,9),IF((I369=Index!K$2),VLOOKUP(J369,Index!B$3:S$228,10),IF((I369=Index!L$2),VLOOKUP(J369,Index!B$3:S$228,11),IF((I369=Index!M$2),VLOOKUP(J369,Index!B$3:S$228,12),IF((I369=Index!N$2),VLOOKUP(J369,Index!B$3:S$228,13),IF((I369=Index!O$2),VLOOKUP(J369,Index!B$3:S$228,14),IF((I369=Index!P$2),VLOOKUP(J369,Index!B$3:S$228,15),IF((I369=Index!Q$2),VLOOKUP(J369,Index!B$3:S$228,16),IF((I369=Index!R$2),VLOOKUP(J369,Index!B$3:S$228,17),IF((I369=Index!S$2),VLOOKUP(J369,Index!B$3:S$228,18),IF((I369=""),CONCATENATE("Custom (",K369,")"),IF((I369="No index"),CONCATENATE("Custom (",Index!T361,")"),"")))))))))))))))))))</f>
        <v>Custom (TGCAGCTA-GTAAGGAG)</v>
      </c>
      <c r="M369" s="32" t="s">
        <v>5</v>
      </c>
      <c r="N369" s="10" t="s">
        <v>97</v>
      </c>
      <c r="O369" s="136">
        <f>IF(Table1[[#This Row],[VOLUME]]="","",Table1[[#This Row],[VOLUME]])</f>
        <v>50</v>
      </c>
      <c r="P369" s="110" t="str">
        <f>IF(Table1[[#This Row],[SNP&amp;SEQ SAMPLE ID]]="","",CONCATENATE('Sample information'!$B$16,"_PL1_org_",Table1[[#This Row],[DATE SAMPLE DELIVERY]]))</f>
        <v>TC2486_PL1_org_</v>
      </c>
      <c r="Q369" s="32" t="str">
        <f>IF(Table1[[#This Row],[SNP&amp;SEQ SAMPLE ID]]="","",IF('Sample information'!$B$21="","",'Sample information'!$B$21))</f>
        <v>danio rerio (zebrafish)</v>
      </c>
      <c r="R369" s="10"/>
      <c r="S369" s="32"/>
      <c r="T369" s="55"/>
      <c r="U369" s="25"/>
      <c r="W369" s="30"/>
      <c r="Y369" s="91"/>
      <c r="Z369" s="32"/>
      <c r="AA369" s="28"/>
      <c r="AB369" s="55"/>
      <c r="AC369" s="28" t="str">
        <f>IF(Table1[[#This Row],[DATE SAMPLE DELIVERY]]="","",(CONCATENATE(20,LEFT(Table1[[#This Row],[DATE SAMPLE DELIVERY]],2),"-",(MID(Table1[[#This Row],[DATE SAMPLE DELIVERY]],3,2)),"-",(RIGHT(Table1[[#This Row],[DATE SAMPLE DELIVERY]],2)))))</f>
        <v/>
      </c>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row>
    <row r="370" spans="1:54" s="4" customFormat="1" x14ac:dyDescent="0.2">
      <c r="A370" s="112" t="str">
        <f>IF(D370="","",CONCATENATE('Sample information'!B$16," #1"," ",Table1[[#This Row],[DATE SAMPLE DELIVERY]]))</f>
        <v xml:space="preserve">TC2486 #1 </v>
      </c>
      <c r="B370" s="112" t="str">
        <f>IF(Table1[[#This Row],[LIBRARY ID]]="","",CONCATENATE('Sample information'!B$16,"-",Table1[[#This Row],[LIBRARY ID]]))</f>
        <v>TC2486-TC2486-1360</v>
      </c>
      <c r="C370" s="228" t="s">
        <v>141</v>
      </c>
      <c r="D370" s="228" t="s">
        <v>2106</v>
      </c>
      <c r="E370" s="99" t="s">
        <v>27</v>
      </c>
      <c r="F370" s="113" t="s">
        <v>1711</v>
      </c>
      <c r="G370" s="113">
        <v>14.80654</v>
      </c>
      <c r="H370" s="113">
        <v>50</v>
      </c>
      <c r="I370" s="98"/>
      <c r="J370" s="228"/>
      <c r="K370" s="230" t="s">
        <v>2804</v>
      </c>
      <c r="L370" s="112" t="str">
        <f>IF((I370=Index!C$2),VLOOKUP(J370,Index!B$3:S$228,2),IF((I370=Index!D$2),VLOOKUP(J370,Index!B$3:S$228,3),IF((I370=Index!E$2),VLOOKUP(J370,Index!B$3:S$228,4),IF((I370=Index!F$2),VLOOKUP(J370,Index!B$3:S$228,5),IF((I370=Index!G$2),VLOOKUP(J370,Index!B$3:S$228,6),IF((I370=Index!H$2),VLOOKUP(J370,Index!B$3:S$228,7),IF((I370=Index!I$2),VLOOKUP(J370,Index!B$3:S$228,8),IF((I370=Index!J$2),VLOOKUP(J370,Index!B$3:S$228,9),IF((I370=Index!K$2),VLOOKUP(J370,Index!B$3:S$228,10),IF((I370=Index!L$2),VLOOKUP(J370,Index!B$3:S$228,11),IF((I370=Index!M$2),VLOOKUP(J370,Index!B$3:S$228,12),IF((I370=Index!N$2),VLOOKUP(J370,Index!B$3:S$228,13),IF((I370=Index!O$2),VLOOKUP(J370,Index!B$3:S$228,14),IF((I370=Index!P$2),VLOOKUP(J370,Index!B$3:S$228,15),IF((I370=Index!Q$2),VLOOKUP(J370,Index!B$3:S$228,16),IF((I370=Index!R$2),VLOOKUP(J370,Index!B$3:S$228,17),IF((I370=Index!S$2),VLOOKUP(J370,Index!B$3:S$228,18),IF((I370=""),CONCATENATE("Custom (",K370,")"),IF((I370="No index"),CONCATENATE("Custom (",Index!T362,")"),"")))))))))))))))))))</f>
        <v>Custom (TGCAGCTA-ACTGCATA)</v>
      </c>
      <c r="M370" s="32" t="s">
        <v>5</v>
      </c>
      <c r="N370" s="10" t="s">
        <v>98</v>
      </c>
      <c r="O370" s="136">
        <f>IF(Table1[[#This Row],[VOLUME]]="","",Table1[[#This Row],[VOLUME]])</f>
        <v>50</v>
      </c>
      <c r="P370" s="110" t="str">
        <f>IF(Table1[[#This Row],[SNP&amp;SEQ SAMPLE ID]]="","",CONCATENATE('Sample information'!$B$16,"_PL1_org_",Table1[[#This Row],[DATE SAMPLE DELIVERY]]))</f>
        <v>TC2486_PL1_org_</v>
      </c>
      <c r="Q370" s="32" t="str">
        <f>IF(Table1[[#This Row],[SNP&amp;SEQ SAMPLE ID]]="","",IF('Sample information'!$B$21="","",'Sample information'!$B$21))</f>
        <v>danio rerio (zebrafish)</v>
      </c>
      <c r="R370" s="10"/>
      <c r="S370" s="32"/>
      <c r="T370" s="55"/>
      <c r="U370" s="25"/>
      <c r="W370" s="30"/>
      <c r="Y370" s="91"/>
      <c r="Z370" s="32"/>
      <c r="AA370" s="28"/>
      <c r="AB370" s="55"/>
      <c r="AC370" s="28" t="str">
        <f>IF(Table1[[#This Row],[DATE SAMPLE DELIVERY]]="","",(CONCATENATE(20,LEFT(Table1[[#This Row],[DATE SAMPLE DELIVERY]],2),"-",(MID(Table1[[#This Row],[DATE SAMPLE DELIVERY]],3,2)),"-",(RIGHT(Table1[[#This Row],[DATE SAMPLE DELIVERY]],2)))))</f>
        <v/>
      </c>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row>
    <row r="371" spans="1:54" s="4" customFormat="1" x14ac:dyDescent="0.2">
      <c r="A371" s="112" t="str">
        <f>IF(D371="","",CONCATENATE('Sample information'!B$16," #1"," ",Table1[[#This Row],[DATE SAMPLE DELIVERY]]))</f>
        <v xml:space="preserve">TC2486 #1 </v>
      </c>
      <c r="B371" s="112" t="str">
        <f>IF(Table1[[#This Row],[LIBRARY ID]]="","",CONCATENATE('Sample information'!B$16,"-",Table1[[#This Row],[LIBRARY ID]]))</f>
        <v>TC2486-TC2486-1361</v>
      </c>
      <c r="C371" s="228" t="s">
        <v>141</v>
      </c>
      <c r="D371" s="228" t="s">
        <v>2107</v>
      </c>
      <c r="E371" s="99" t="s">
        <v>27</v>
      </c>
      <c r="F371" s="113" t="s">
        <v>1711</v>
      </c>
      <c r="G371" s="113">
        <v>14.80654</v>
      </c>
      <c r="H371" s="113">
        <v>50</v>
      </c>
      <c r="I371" s="98"/>
      <c r="J371" s="228"/>
      <c r="K371" s="230" t="s">
        <v>2805</v>
      </c>
      <c r="L371" s="112" t="str">
        <f>IF((I371=Index!C$2),VLOOKUP(J371,Index!B$3:S$228,2),IF((I371=Index!D$2),VLOOKUP(J371,Index!B$3:S$228,3),IF((I371=Index!E$2),VLOOKUP(J371,Index!B$3:S$228,4),IF((I371=Index!F$2),VLOOKUP(J371,Index!B$3:S$228,5),IF((I371=Index!G$2),VLOOKUP(J371,Index!B$3:S$228,6),IF((I371=Index!H$2),VLOOKUP(J371,Index!B$3:S$228,7),IF((I371=Index!I$2),VLOOKUP(J371,Index!B$3:S$228,8),IF((I371=Index!J$2),VLOOKUP(J371,Index!B$3:S$228,9),IF((I371=Index!K$2),VLOOKUP(J371,Index!B$3:S$228,10),IF((I371=Index!L$2),VLOOKUP(J371,Index!B$3:S$228,11),IF((I371=Index!M$2),VLOOKUP(J371,Index!B$3:S$228,12),IF((I371=Index!N$2),VLOOKUP(J371,Index!B$3:S$228,13),IF((I371=Index!O$2),VLOOKUP(J371,Index!B$3:S$228,14),IF((I371=Index!P$2),VLOOKUP(J371,Index!B$3:S$228,15),IF((I371=Index!Q$2),VLOOKUP(J371,Index!B$3:S$228,16),IF((I371=Index!R$2),VLOOKUP(J371,Index!B$3:S$228,17),IF((I371=Index!S$2),VLOOKUP(J371,Index!B$3:S$228,18),IF((I371=""),CONCATENATE("Custom (",K371,")"),IF((I371="No index"),CONCATENATE("Custom (",Index!T363,")"),"")))))))))))))))))))</f>
        <v>Custom (TGCAGCTA-AAGGAGTA)</v>
      </c>
      <c r="M371" s="32" t="s">
        <v>5</v>
      </c>
      <c r="N371" s="10" t="s">
        <v>99</v>
      </c>
      <c r="O371" s="136">
        <f>IF(Table1[[#This Row],[VOLUME]]="","",Table1[[#This Row],[VOLUME]])</f>
        <v>50</v>
      </c>
      <c r="P371" s="110" t="str">
        <f>IF(Table1[[#This Row],[SNP&amp;SEQ SAMPLE ID]]="","",CONCATENATE('Sample information'!$B$16,"_PL1_org_",Table1[[#This Row],[DATE SAMPLE DELIVERY]]))</f>
        <v>TC2486_PL1_org_</v>
      </c>
      <c r="Q371" s="32" t="str">
        <f>IF(Table1[[#This Row],[SNP&amp;SEQ SAMPLE ID]]="","",IF('Sample information'!$B$21="","",'Sample information'!$B$21))</f>
        <v>danio rerio (zebrafish)</v>
      </c>
      <c r="R371" s="10"/>
      <c r="S371" s="32"/>
      <c r="T371" s="55"/>
      <c r="U371" s="25"/>
      <c r="W371" s="30"/>
      <c r="Y371" s="91"/>
      <c r="Z371" s="32"/>
      <c r="AA371" s="28"/>
      <c r="AB371" s="55"/>
      <c r="AC371" s="28" t="str">
        <f>IF(Table1[[#This Row],[DATE SAMPLE DELIVERY]]="","",(CONCATENATE(20,LEFT(Table1[[#This Row],[DATE SAMPLE DELIVERY]],2),"-",(MID(Table1[[#This Row],[DATE SAMPLE DELIVERY]],3,2)),"-",(RIGHT(Table1[[#This Row],[DATE SAMPLE DELIVERY]],2)))))</f>
        <v/>
      </c>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row>
    <row r="372" spans="1:54" s="4" customFormat="1" x14ac:dyDescent="0.2">
      <c r="A372" s="112" t="str">
        <f>IF(D372="","",CONCATENATE('Sample information'!B$16," #1"," ",Table1[[#This Row],[DATE SAMPLE DELIVERY]]))</f>
        <v xml:space="preserve">TC2486 #1 </v>
      </c>
      <c r="B372" s="112" t="str">
        <f>IF(Table1[[#This Row],[LIBRARY ID]]="","",CONCATENATE('Sample information'!B$16,"-",Table1[[#This Row],[LIBRARY ID]]))</f>
        <v>TC2486-TC2486-1362</v>
      </c>
      <c r="C372" s="228" t="s">
        <v>141</v>
      </c>
      <c r="D372" s="228" t="s">
        <v>2108</v>
      </c>
      <c r="E372" s="99" t="s">
        <v>27</v>
      </c>
      <c r="F372" s="113" t="s">
        <v>1711</v>
      </c>
      <c r="G372" s="113">
        <v>14.80654</v>
      </c>
      <c r="H372" s="113">
        <v>50</v>
      </c>
      <c r="I372" s="98"/>
      <c r="J372" s="228"/>
      <c r="K372" s="230" t="s">
        <v>2806</v>
      </c>
      <c r="L372" s="112" t="str">
        <f>IF((I372=Index!C$2),VLOOKUP(J372,Index!B$3:S$228,2),IF((I372=Index!D$2),VLOOKUP(J372,Index!B$3:S$228,3),IF((I372=Index!E$2),VLOOKUP(J372,Index!B$3:S$228,4),IF((I372=Index!F$2),VLOOKUP(J372,Index!B$3:S$228,5),IF((I372=Index!G$2),VLOOKUP(J372,Index!B$3:S$228,6),IF((I372=Index!H$2),VLOOKUP(J372,Index!B$3:S$228,7),IF((I372=Index!I$2),VLOOKUP(J372,Index!B$3:S$228,8),IF((I372=Index!J$2),VLOOKUP(J372,Index!B$3:S$228,9),IF((I372=Index!K$2),VLOOKUP(J372,Index!B$3:S$228,10),IF((I372=Index!L$2),VLOOKUP(J372,Index!B$3:S$228,11),IF((I372=Index!M$2),VLOOKUP(J372,Index!B$3:S$228,12),IF((I372=Index!N$2),VLOOKUP(J372,Index!B$3:S$228,13),IF((I372=Index!O$2),VLOOKUP(J372,Index!B$3:S$228,14),IF((I372=Index!P$2),VLOOKUP(J372,Index!B$3:S$228,15),IF((I372=Index!Q$2),VLOOKUP(J372,Index!B$3:S$228,16),IF((I372=Index!R$2),VLOOKUP(J372,Index!B$3:S$228,17),IF((I372=Index!S$2),VLOOKUP(J372,Index!B$3:S$228,18),IF((I372=""),CONCATENATE("Custom (",K372,")"),IF((I372="No index"),CONCATENATE("Custom (",Index!T364,")"),"")))))))))))))))))))</f>
        <v>Custom (TGCAGCTA-CTAAGCCT)</v>
      </c>
      <c r="M372" s="32" t="s">
        <v>5</v>
      </c>
      <c r="N372" s="10" t="s">
        <v>100</v>
      </c>
      <c r="O372" s="136">
        <f>IF(Table1[[#This Row],[VOLUME]]="","",Table1[[#This Row],[VOLUME]])</f>
        <v>50</v>
      </c>
      <c r="P372" s="110" t="str">
        <f>IF(Table1[[#This Row],[SNP&amp;SEQ SAMPLE ID]]="","",CONCATENATE('Sample information'!$B$16,"_PL1_org_",Table1[[#This Row],[DATE SAMPLE DELIVERY]]))</f>
        <v>TC2486_PL1_org_</v>
      </c>
      <c r="Q372" s="32" t="str">
        <f>IF(Table1[[#This Row],[SNP&amp;SEQ SAMPLE ID]]="","",IF('Sample information'!$B$21="","",'Sample information'!$B$21))</f>
        <v>danio rerio (zebrafish)</v>
      </c>
      <c r="R372" s="10"/>
      <c r="S372" s="32"/>
      <c r="T372" s="55"/>
      <c r="U372" s="25"/>
      <c r="W372" s="30"/>
      <c r="Y372" s="91"/>
      <c r="Z372" s="32"/>
      <c r="AA372" s="28"/>
      <c r="AB372" s="55"/>
      <c r="AC372" s="28" t="str">
        <f>IF(Table1[[#This Row],[DATE SAMPLE DELIVERY]]="","",(CONCATENATE(20,LEFT(Table1[[#This Row],[DATE SAMPLE DELIVERY]],2),"-",(MID(Table1[[#This Row],[DATE SAMPLE DELIVERY]],3,2)),"-",(RIGHT(Table1[[#This Row],[DATE SAMPLE DELIVERY]],2)))))</f>
        <v/>
      </c>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row>
    <row r="373" spans="1:54" s="4" customFormat="1" x14ac:dyDescent="0.2">
      <c r="A373" s="112" t="str">
        <f>IF(D373="","",CONCATENATE('Sample information'!B$16," #1"," ",Table1[[#This Row],[DATE SAMPLE DELIVERY]]))</f>
        <v xml:space="preserve">TC2486 #1 </v>
      </c>
      <c r="B373" s="112" t="str">
        <f>IF(Table1[[#This Row],[LIBRARY ID]]="","",CONCATENATE('Sample information'!B$16,"-",Table1[[#This Row],[LIBRARY ID]]))</f>
        <v>TC2486-TC2486-1363</v>
      </c>
      <c r="C373" s="228" t="s">
        <v>141</v>
      </c>
      <c r="D373" s="228" t="s">
        <v>2109</v>
      </c>
      <c r="E373" s="99" t="s">
        <v>27</v>
      </c>
      <c r="F373" s="113" t="s">
        <v>1711</v>
      </c>
      <c r="G373" s="113">
        <v>14.80654</v>
      </c>
      <c r="H373" s="113">
        <v>50</v>
      </c>
      <c r="I373" s="98"/>
      <c r="J373" s="228"/>
      <c r="K373" s="230" t="s">
        <v>2807</v>
      </c>
      <c r="L373" s="112" t="str">
        <f>IF((I373=Index!C$2),VLOOKUP(J373,Index!B$3:S$228,2),IF((I373=Index!D$2),VLOOKUP(J373,Index!B$3:S$228,3),IF((I373=Index!E$2),VLOOKUP(J373,Index!B$3:S$228,4),IF((I373=Index!F$2),VLOOKUP(J373,Index!B$3:S$228,5),IF((I373=Index!G$2),VLOOKUP(J373,Index!B$3:S$228,6),IF((I373=Index!H$2),VLOOKUP(J373,Index!B$3:S$228,7),IF((I373=Index!I$2),VLOOKUP(J373,Index!B$3:S$228,8),IF((I373=Index!J$2),VLOOKUP(J373,Index!B$3:S$228,9),IF((I373=Index!K$2),VLOOKUP(J373,Index!B$3:S$228,10),IF((I373=Index!L$2),VLOOKUP(J373,Index!B$3:S$228,11),IF((I373=Index!M$2),VLOOKUP(J373,Index!B$3:S$228,12),IF((I373=Index!N$2),VLOOKUP(J373,Index!B$3:S$228,13),IF((I373=Index!O$2),VLOOKUP(J373,Index!B$3:S$228,14),IF((I373=Index!P$2),VLOOKUP(J373,Index!B$3:S$228,15),IF((I373=Index!Q$2),VLOOKUP(J373,Index!B$3:S$228,16),IF((I373=Index!R$2),VLOOKUP(J373,Index!B$3:S$228,17),IF((I373=Index!S$2),VLOOKUP(J373,Index!B$3:S$228,18),IF((I373=""),CONCATENATE("Custom (",K373,")"),IF((I373="No index"),CONCATENATE("Custom (",Index!T365,")"),"")))))))))))))))))))</f>
        <v>Custom (TGCAGCTA-GCGTAAGA)</v>
      </c>
      <c r="M373" s="32" t="s">
        <v>5</v>
      </c>
      <c r="N373" s="10" t="s">
        <v>101</v>
      </c>
      <c r="O373" s="136">
        <f>IF(Table1[[#This Row],[VOLUME]]="","",Table1[[#This Row],[VOLUME]])</f>
        <v>50</v>
      </c>
      <c r="P373" s="110" t="str">
        <f>IF(Table1[[#This Row],[SNP&amp;SEQ SAMPLE ID]]="","",CONCATENATE('Sample information'!$B$16,"_PL1_org_",Table1[[#This Row],[DATE SAMPLE DELIVERY]]))</f>
        <v>TC2486_PL1_org_</v>
      </c>
      <c r="Q373" s="32" t="str">
        <f>IF(Table1[[#This Row],[SNP&amp;SEQ SAMPLE ID]]="","",IF('Sample information'!$B$21="","",'Sample information'!$B$21))</f>
        <v>danio rerio (zebrafish)</v>
      </c>
      <c r="R373" s="10"/>
      <c r="S373" s="32"/>
      <c r="T373" s="55"/>
      <c r="U373" s="25"/>
      <c r="W373" s="30"/>
      <c r="Y373" s="91"/>
      <c r="Z373" s="32"/>
      <c r="AA373" s="28"/>
      <c r="AB373" s="55"/>
      <c r="AC373" s="28" t="str">
        <f>IF(Table1[[#This Row],[DATE SAMPLE DELIVERY]]="","",(CONCATENATE(20,LEFT(Table1[[#This Row],[DATE SAMPLE DELIVERY]],2),"-",(MID(Table1[[#This Row],[DATE SAMPLE DELIVERY]],3,2)),"-",(RIGHT(Table1[[#This Row],[DATE SAMPLE DELIVERY]],2)))))</f>
        <v/>
      </c>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row>
    <row r="374" spans="1:54" s="4" customFormat="1" x14ac:dyDescent="0.2">
      <c r="A374" s="112" t="str">
        <f>IF(D374="","",CONCATENATE('Sample information'!B$16," #1"," ",Table1[[#This Row],[DATE SAMPLE DELIVERY]]))</f>
        <v xml:space="preserve">TC2486 #1 </v>
      </c>
      <c r="B374" s="112" t="str">
        <f>IF(Table1[[#This Row],[LIBRARY ID]]="","",CONCATENATE('Sample information'!B$16,"-",Table1[[#This Row],[LIBRARY ID]]))</f>
        <v>TC2486-TC2486-1364</v>
      </c>
      <c r="C374" s="228" t="s">
        <v>141</v>
      </c>
      <c r="D374" s="228" t="s">
        <v>2110</v>
      </c>
      <c r="E374" s="99" t="s">
        <v>27</v>
      </c>
      <c r="F374" s="113" t="s">
        <v>1711</v>
      </c>
      <c r="G374" s="113">
        <v>14.80654</v>
      </c>
      <c r="H374" s="113">
        <v>50</v>
      </c>
      <c r="I374" s="98"/>
      <c r="J374" s="228"/>
      <c r="K374" s="230" t="s">
        <v>2808</v>
      </c>
      <c r="L374" s="112" t="str">
        <f>IF((I374=Index!C$2),VLOOKUP(J374,Index!B$3:S$228,2),IF((I374=Index!D$2),VLOOKUP(J374,Index!B$3:S$228,3),IF((I374=Index!E$2),VLOOKUP(J374,Index!B$3:S$228,4),IF((I374=Index!F$2),VLOOKUP(J374,Index!B$3:S$228,5),IF((I374=Index!G$2),VLOOKUP(J374,Index!B$3:S$228,6),IF((I374=Index!H$2),VLOOKUP(J374,Index!B$3:S$228,7),IF((I374=Index!I$2),VLOOKUP(J374,Index!B$3:S$228,8),IF((I374=Index!J$2),VLOOKUP(J374,Index!B$3:S$228,9),IF((I374=Index!K$2),VLOOKUP(J374,Index!B$3:S$228,10),IF((I374=Index!L$2),VLOOKUP(J374,Index!B$3:S$228,11),IF((I374=Index!M$2),VLOOKUP(J374,Index!B$3:S$228,12),IF((I374=Index!N$2),VLOOKUP(J374,Index!B$3:S$228,13),IF((I374=Index!O$2),VLOOKUP(J374,Index!B$3:S$228,14),IF((I374=Index!P$2),VLOOKUP(J374,Index!B$3:S$228,15),IF((I374=Index!Q$2),VLOOKUP(J374,Index!B$3:S$228,16),IF((I374=Index!R$2),VLOOKUP(J374,Index!B$3:S$228,17),IF((I374=Index!S$2),VLOOKUP(J374,Index!B$3:S$228,18),IF((I374=""),CONCATENATE("Custom (",K374,")"),IF((I374="No index"),CONCATENATE("Custom (",Index!T366,")"),"")))))))))))))))))))</f>
        <v>Custom (TCGACGTC-CTCTCTAT)</v>
      </c>
      <c r="M374" s="32" t="s">
        <v>5</v>
      </c>
      <c r="N374" s="10" t="s">
        <v>102</v>
      </c>
      <c r="O374" s="136">
        <f>IF(Table1[[#This Row],[VOLUME]]="","",Table1[[#This Row],[VOLUME]])</f>
        <v>50</v>
      </c>
      <c r="P374" s="110" t="str">
        <f>IF(Table1[[#This Row],[SNP&amp;SEQ SAMPLE ID]]="","",CONCATENATE('Sample information'!$B$16,"_PL1_org_",Table1[[#This Row],[DATE SAMPLE DELIVERY]]))</f>
        <v>TC2486_PL1_org_</v>
      </c>
      <c r="Q374" s="32" t="str">
        <f>IF(Table1[[#This Row],[SNP&amp;SEQ SAMPLE ID]]="","",IF('Sample information'!$B$21="","",'Sample information'!$B$21))</f>
        <v>danio rerio (zebrafish)</v>
      </c>
      <c r="R374" s="10"/>
      <c r="S374" s="32"/>
      <c r="T374" s="55"/>
      <c r="U374" s="25"/>
      <c r="W374" s="30"/>
      <c r="Y374" s="91"/>
      <c r="Z374" s="32"/>
      <c r="AA374" s="28"/>
      <c r="AB374" s="55"/>
      <c r="AC374" s="28" t="str">
        <f>IF(Table1[[#This Row],[DATE SAMPLE DELIVERY]]="","",(CONCATENATE(20,LEFT(Table1[[#This Row],[DATE SAMPLE DELIVERY]],2),"-",(MID(Table1[[#This Row],[DATE SAMPLE DELIVERY]],3,2)),"-",(RIGHT(Table1[[#This Row],[DATE SAMPLE DELIVERY]],2)))))</f>
        <v/>
      </c>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row>
    <row r="375" spans="1:54" s="4" customFormat="1" x14ac:dyDescent="0.2">
      <c r="A375" s="112" t="str">
        <f>IF(D375="","",CONCATENATE('Sample information'!B$16," #1"," ",Table1[[#This Row],[DATE SAMPLE DELIVERY]]))</f>
        <v xml:space="preserve">TC2486 #1 </v>
      </c>
      <c r="B375" s="112" t="str">
        <f>IF(Table1[[#This Row],[LIBRARY ID]]="","",CONCATENATE('Sample information'!B$16,"-",Table1[[#This Row],[LIBRARY ID]]))</f>
        <v>TC2486-TC2486-1365</v>
      </c>
      <c r="C375" s="228" t="s">
        <v>141</v>
      </c>
      <c r="D375" s="228" t="s">
        <v>2111</v>
      </c>
      <c r="E375" s="99" t="s">
        <v>27</v>
      </c>
      <c r="F375" s="113" t="s">
        <v>1711</v>
      </c>
      <c r="G375" s="113">
        <v>14.80654</v>
      </c>
      <c r="H375" s="113">
        <v>50</v>
      </c>
      <c r="I375" s="98"/>
      <c r="J375" s="228"/>
      <c r="K375" s="230" t="s">
        <v>2809</v>
      </c>
      <c r="L375" s="112" t="str">
        <f>IF((I375=Index!C$2),VLOOKUP(J375,Index!B$3:S$228,2),IF((I375=Index!D$2),VLOOKUP(J375,Index!B$3:S$228,3),IF((I375=Index!E$2),VLOOKUP(J375,Index!B$3:S$228,4),IF((I375=Index!F$2),VLOOKUP(J375,Index!B$3:S$228,5),IF((I375=Index!G$2),VLOOKUP(J375,Index!B$3:S$228,6),IF((I375=Index!H$2),VLOOKUP(J375,Index!B$3:S$228,7),IF((I375=Index!I$2),VLOOKUP(J375,Index!B$3:S$228,8),IF((I375=Index!J$2),VLOOKUP(J375,Index!B$3:S$228,9),IF((I375=Index!K$2),VLOOKUP(J375,Index!B$3:S$228,10),IF((I375=Index!L$2),VLOOKUP(J375,Index!B$3:S$228,11),IF((I375=Index!M$2),VLOOKUP(J375,Index!B$3:S$228,12),IF((I375=Index!N$2),VLOOKUP(J375,Index!B$3:S$228,13),IF((I375=Index!O$2),VLOOKUP(J375,Index!B$3:S$228,14),IF((I375=Index!P$2),VLOOKUP(J375,Index!B$3:S$228,15),IF((I375=Index!Q$2),VLOOKUP(J375,Index!B$3:S$228,16),IF((I375=Index!R$2),VLOOKUP(J375,Index!B$3:S$228,17),IF((I375=Index!S$2),VLOOKUP(J375,Index!B$3:S$228,18),IF((I375=""),CONCATENATE("Custom (",K375,")"),IF((I375="No index"),CONCATENATE("Custom (",Index!T367,")"),"")))))))))))))))))))</f>
        <v>Custom (TCGACGTC-TATCCTCT)</v>
      </c>
      <c r="M375" s="32" t="s">
        <v>5</v>
      </c>
      <c r="N375" s="10" t="s">
        <v>103</v>
      </c>
      <c r="O375" s="136">
        <f>IF(Table1[[#This Row],[VOLUME]]="","",Table1[[#This Row],[VOLUME]])</f>
        <v>50</v>
      </c>
      <c r="P375" s="110" t="str">
        <f>IF(Table1[[#This Row],[SNP&amp;SEQ SAMPLE ID]]="","",CONCATENATE('Sample information'!$B$16,"_PL1_org_",Table1[[#This Row],[DATE SAMPLE DELIVERY]]))</f>
        <v>TC2486_PL1_org_</v>
      </c>
      <c r="Q375" s="32" t="str">
        <f>IF(Table1[[#This Row],[SNP&amp;SEQ SAMPLE ID]]="","",IF('Sample information'!$B$21="","",'Sample information'!$B$21))</f>
        <v>danio rerio (zebrafish)</v>
      </c>
      <c r="R375" s="10"/>
      <c r="S375" s="32"/>
      <c r="T375" s="55"/>
      <c r="U375" s="25"/>
      <c r="W375" s="30"/>
      <c r="Y375" s="91"/>
      <c r="Z375" s="32"/>
      <c r="AA375" s="28"/>
      <c r="AB375" s="55"/>
      <c r="AC375" s="28" t="str">
        <f>IF(Table1[[#This Row],[DATE SAMPLE DELIVERY]]="","",(CONCATENATE(20,LEFT(Table1[[#This Row],[DATE SAMPLE DELIVERY]],2),"-",(MID(Table1[[#This Row],[DATE SAMPLE DELIVERY]],3,2)),"-",(RIGHT(Table1[[#This Row],[DATE SAMPLE DELIVERY]],2)))))</f>
        <v/>
      </c>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row>
    <row r="376" spans="1:54" s="4" customFormat="1" x14ac:dyDescent="0.2">
      <c r="A376" s="112" t="str">
        <f>IF(D376="","",CONCATENATE('Sample information'!B$16," #1"," ",Table1[[#This Row],[DATE SAMPLE DELIVERY]]))</f>
        <v xml:space="preserve">TC2486 #1 </v>
      </c>
      <c r="B376" s="112" t="str">
        <f>IF(Table1[[#This Row],[LIBRARY ID]]="","",CONCATENATE('Sample information'!B$16,"-",Table1[[#This Row],[LIBRARY ID]]))</f>
        <v>TC2486-TC2486-1366</v>
      </c>
      <c r="C376" s="228" t="s">
        <v>141</v>
      </c>
      <c r="D376" s="228" t="s">
        <v>2112</v>
      </c>
      <c r="E376" s="99" t="s">
        <v>27</v>
      </c>
      <c r="F376" s="113" t="s">
        <v>1711</v>
      </c>
      <c r="G376" s="113">
        <v>14.80654</v>
      </c>
      <c r="H376" s="113">
        <v>50</v>
      </c>
      <c r="I376" s="98"/>
      <c r="J376" s="228"/>
      <c r="K376" s="230" t="s">
        <v>2810</v>
      </c>
      <c r="L376" s="112" t="str">
        <f>IF((I376=Index!C$2),VLOOKUP(J376,Index!B$3:S$228,2),IF((I376=Index!D$2),VLOOKUP(J376,Index!B$3:S$228,3),IF((I376=Index!E$2),VLOOKUP(J376,Index!B$3:S$228,4),IF((I376=Index!F$2),VLOOKUP(J376,Index!B$3:S$228,5),IF((I376=Index!G$2),VLOOKUP(J376,Index!B$3:S$228,6),IF((I376=Index!H$2),VLOOKUP(J376,Index!B$3:S$228,7),IF((I376=Index!I$2),VLOOKUP(J376,Index!B$3:S$228,8),IF((I376=Index!J$2),VLOOKUP(J376,Index!B$3:S$228,9),IF((I376=Index!K$2),VLOOKUP(J376,Index!B$3:S$228,10),IF((I376=Index!L$2),VLOOKUP(J376,Index!B$3:S$228,11),IF((I376=Index!M$2),VLOOKUP(J376,Index!B$3:S$228,12),IF((I376=Index!N$2),VLOOKUP(J376,Index!B$3:S$228,13),IF((I376=Index!O$2),VLOOKUP(J376,Index!B$3:S$228,14),IF((I376=Index!P$2),VLOOKUP(J376,Index!B$3:S$228,15),IF((I376=Index!Q$2),VLOOKUP(J376,Index!B$3:S$228,16),IF((I376=Index!R$2),VLOOKUP(J376,Index!B$3:S$228,17),IF((I376=Index!S$2),VLOOKUP(J376,Index!B$3:S$228,18),IF((I376=""),CONCATENATE("Custom (",K376,")"),IF((I376="No index"),CONCATENATE("Custom (",Index!T368,")"),"")))))))))))))))))))</f>
        <v>Custom (TCGACGTC-GTAAGGAG)</v>
      </c>
      <c r="M376" s="32" t="s">
        <v>5</v>
      </c>
      <c r="N376" s="10" t="s">
        <v>104</v>
      </c>
      <c r="O376" s="136">
        <f>IF(Table1[[#This Row],[VOLUME]]="","",Table1[[#This Row],[VOLUME]])</f>
        <v>50</v>
      </c>
      <c r="P376" s="110" t="str">
        <f>IF(Table1[[#This Row],[SNP&amp;SEQ SAMPLE ID]]="","",CONCATENATE('Sample information'!$B$16,"_PL1_org_",Table1[[#This Row],[DATE SAMPLE DELIVERY]]))</f>
        <v>TC2486_PL1_org_</v>
      </c>
      <c r="Q376" s="32" t="str">
        <f>IF(Table1[[#This Row],[SNP&amp;SEQ SAMPLE ID]]="","",IF('Sample information'!$B$21="","",'Sample information'!$B$21))</f>
        <v>danio rerio (zebrafish)</v>
      </c>
      <c r="R376" s="10"/>
      <c r="S376" s="32"/>
      <c r="T376" s="55"/>
      <c r="U376" s="25"/>
      <c r="W376" s="30"/>
      <c r="Y376" s="91"/>
      <c r="Z376" s="32"/>
      <c r="AA376" s="28"/>
      <c r="AB376" s="55"/>
      <c r="AC376" s="28" t="str">
        <f>IF(Table1[[#This Row],[DATE SAMPLE DELIVERY]]="","",(CONCATENATE(20,LEFT(Table1[[#This Row],[DATE SAMPLE DELIVERY]],2),"-",(MID(Table1[[#This Row],[DATE SAMPLE DELIVERY]],3,2)),"-",(RIGHT(Table1[[#This Row],[DATE SAMPLE DELIVERY]],2)))))</f>
        <v/>
      </c>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row>
    <row r="377" spans="1:54" s="4" customFormat="1" x14ac:dyDescent="0.2">
      <c r="A377" s="112" t="str">
        <f>IF(D377="","",CONCATENATE('Sample information'!B$16," #1"," ",Table1[[#This Row],[DATE SAMPLE DELIVERY]]))</f>
        <v xml:space="preserve">TC2486 #1 </v>
      </c>
      <c r="B377" s="112" t="str">
        <f>IF(Table1[[#This Row],[LIBRARY ID]]="","",CONCATENATE('Sample information'!B$16,"-",Table1[[#This Row],[LIBRARY ID]]))</f>
        <v>TC2486-TC2486-1367</v>
      </c>
      <c r="C377" s="228" t="s">
        <v>141</v>
      </c>
      <c r="D377" s="228" t="s">
        <v>2113</v>
      </c>
      <c r="E377" s="99" t="s">
        <v>27</v>
      </c>
      <c r="F377" s="113" t="s">
        <v>1711</v>
      </c>
      <c r="G377" s="113">
        <v>14.80654</v>
      </c>
      <c r="H377" s="113">
        <v>50</v>
      </c>
      <c r="I377" s="98"/>
      <c r="J377" s="228"/>
      <c r="K377" s="230" t="s">
        <v>2811</v>
      </c>
      <c r="L377" s="112" t="str">
        <f>IF((I377=Index!C$2),VLOOKUP(J377,Index!B$3:S$228,2),IF((I377=Index!D$2),VLOOKUP(J377,Index!B$3:S$228,3),IF((I377=Index!E$2),VLOOKUP(J377,Index!B$3:S$228,4),IF((I377=Index!F$2),VLOOKUP(J377,Index!B$3:S$228,5),IF((I377=Index!G$2),VLOOKUP(J377,Index!B$3:S$228,6),IF((I377=Index!H$2),VLOOKUP(J377,Index!B$3:S$228,7),IF((I377=Index!I$2),VLOOKUP(J377,Index!B$3:S$228,8),IF((I377=Index!J$2),VLOOKUP(J377,Index!B$3:S$228,9),IF((I377=Index!K$2),VLOOKUP(J377,Index!B$3:S$228,10),IF((I377=Index!L$2),VLOOKUP(J377,Index!B$3:S$228,11),IF((I377=Index!M$2),VLOOKUP(J377,Index!B$3:S$228,12),IF((I377=Index!N$2),VLOOKUP(J377,Index!B$3:S$228,13),IF((I377=Index!O$2),VLOOKUP(J377,Index!B$3:S$228,14),IF((I377=Index!P$2),VLOOKUP(J377,Index!B$3:S$228,15),IF((I377=Index!Q$2),VLOOKUP(J377,Index!B$3:S$228,16),IF((I377=Index!R$2),VLOOKUP(J377,Index!B$3:S$228,17),IF((I377=Index!S$2),VLOOKUP(J377,Index!B$3:S$228,18),IF((I377=""),CONCATENATE("Custom (",K377,")"),IF((I377="No index"),CONCATENATE("Custom (",Index!T369,")"),"")))))))))))))))))))</f>
        <v>Custom (TCGACGTC-ACTGCATA)</v>
      </c>
      <c r="M377" s="32" t="s">
        <v>5</v>
      </c>
      <c r="N377" s="10" t="s">
        <v>105</v>
      </c>
      <c r="O377" s="136">
        <f>IF(Table1[[#This Row],[VOLUME]]="","",Table1[[#This Row],[VOLUME]])</f>
        <v>50</v>
      </c>
      <c r="P377" s="110" t="str">
        <f>IF(Table1[[#This Row],[SNP&amp;SEQ SAMPLE ID]]="","",CONCATENATE('Sample information'!$B$16,"_PL1_org_",Table1[[#This Row],[DATE SAMPLE DELIVERY]]))</f>
        <v>TC2486_PL1_org_</v>
      </c>
      <c r="Q377" s="32" t="str">
        <f>IF(Table1[[#This Row],[SNP&amp;SEQ SAMPLE ID]]="","",IF('Sample information'!$B$21="","",'Sample information'!$B$21))</f>
        <v>danio rerio (zebrafish)</v>
      </c>
      <c r="R377" s="10"/>
      <c r="S377" s="32"/>
      <c r="T377" s="55"/>
      <c r="U377" s="25"/>
      <c r="W377" s="30"/>
      <c r="Y377" s="91"/>
      <c r="Z377" s="32"/>
      <c r="AA377" s="28"/>
      <c r="AB377" s="55"/>
      <c r="AC377" s="28" t="str">
        <f>IF(Table1[[#This Row],[DATE SAMPLE DELIVERY]]="","",(CONCATENATE(20,LEFT(Table1[[#This Row],[DATE SAMPLE DELIVERY]],2),"-",(MID(Table1[[#This Row],[DATE SAMPLE DELIVERY]],3,2)),"-",(RIGHT(Table1[[#This Row],[DATE SAMPLE DELIVERY]],2)))))</f>
        <v/>
      </c>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row>
    <row r="378" spans="1:54" s="4" customFormat="1" x14ac:dyDescent="0.2">
      <c r="A378" s="112" t="str">
        <f>IF(D378="","",CONCATENATE('Sample information'!B$16," #1"," ",Table1[[#This Row],[DATE SAMPLE DELIVERY]]))</f>
        <v xml:space="preserve">TC2486 #1 </v>
      </c>
      <c r="B378" s="112" t="str">
        <f>IF(Table1[[#This Row],[LIBRARY ID]]="","",CONCATENATE('Sample information'!B$16,"-",Table1[[#This Row],[LIBRARY ID]]))</f>
        <v>TC2486-TC2486-1368</v>
      </c>
      <c r="C378" s="228" t="s">
        <v>141</v>
      </c>
      <c r="D378" s="228" t="s">
        <v>2114</v>
      </c>
      <c r="E378" s="99" t="s">
        <v>27</v>
      </c>
      <c r="F378" s="113" t="s">
        <v>1711</v>
      </c>
      <c r="G378" s="113">
        <v>14.80654</v>
      </c>
      <c r="H378" s="113">
        <v>50</v>
      </c>
      <c r="I378" s="98"/>
      <c r="J378" s="228"/>
      <c r="K378" s="230" t="s">
        <v>2812</v>
      </c>
      <c r="L378" s="112" t="str">
        <f>IF((I378=Index!C$2),VLOOKUP(J378,Index!B$3:S$228,2),IF((I378=Index!D$2),VLOOKUP(J378,Index!B$3:S$228,3),IF((I378=Index!E$2),VLOOKUP(J378,Index!B$3:S$228,4),IF((I378=Index!F$2),VLOOKUP(J378,Index!B$3:S$228,5),IF((I378=Index!G$2),VLOOKUP(J378,Index!B$3:S$228,6),IF((I378=Index!H$2),VLOOKUP(J378,Index!B$3:S$228,7),IF((I378=Index!I$2),VLOOKUP(J378,Index!B$3:S$228,8),IF((I378=Index!J$2),VLOOKUP(J378,Index!B$3:S$228,9),IF((I378=Index!K$2),VLOOKUP(J378,Index!B$3:S$228,10),IF((I378=Index!L$2),VLOOKUP(J378,Index!B$3:S$228,11),IF((I378=Index!M$2),VLOOKUP(J378,Index!B$3:S$228,12),IF((I378=Index!N$2),VLOOKUP(J378,Index!B$3:S$228,13),IF((I378=Index!O$2),VLOOKUP(J378,Index!B$3:S$228,14),IF((I378=Index!P$2),VLOOKUP(J378,Index!B$3:S$228,15),IF((I378=Index!Q$2),VLOOKUP(J378,Index!B$3:S$228,16),IF((I378=Index!R$2),VLOOKUP(J378,Index!B$3:S$228,17),IF((I378=Index!S$2),VLOOKUP(J378,Index!B$3:S$228,18),IF((I378=""),CONCATENATE("Custom (",K378,")"),IF((I378="No index"),CONCATENATE("Custom (",Index!T370,")"),"")))))))))))))))))))</f>
        <v>Custom (TCGACGTC-AAGGAGTA)</v>
      </c>
      <c r="M378" s="32" t="s">
        <v>5</v>
      </c>
      <c r="N378" s="10" t="s">
        <v>106</v>
      </c>
      <c r="O378" s="136">
        <f>IF(Table1[[#This Row],[VOLUME]]="","",Table1[[#This Row],[VOLUME]])</f>
        <v>50</v>
      </c>
      <c r="P378" s="110" t="str">
        <f>IF(Table1[[#This Row],[SNP&amp;SEQ SAMPLE ID]]="","",CONCATENATE('Sample information'!$B$16,"_PL1_org_",Table1[[#This Row],[DATE SAMPLE DELIVERY]]))</f>
        <v>TC2486_PL1_org_</v>
      </c>
      <c r="Q378" s="32" t="str">
        <f>IF(Table1[[#This Row],[SNP&amp;SEQ SAMPLE ID]]="","",IF('Sample information'!$B$21="","",'Sample information'!$B$21))</f>
        <v>danio rerio (zebrafish)</v>
      </c>
      <c r="R378" s="10"/>
      <c r="S378" s="32"/>
      <c r="T378" s="55"/>
      <c r="U378" s="25"/>
      <c r="W378" s="30"/>
      <c r="Y378" s="91"/>
      <c r="Z378" s="32"/>
      <c r="AA378" s="28"/>
      <c r="AB378" s="55"/>
      <c r="AC378" s="28" t="str">
        <f>IF(Table1[[#This Row],[DATE SAMPLE DELIVERY]]="","",(CONCATENATE(20,LEFT(Table1[[#This Row],[DATE SAMPLE DELIVERY]],2),"-",(MID(Table1[[#This Row],[DATE SAMPLE DELIVERY]],3,2)),"-",(RIGHT(Table1[[#This Row],[DATE SAMPLE DELIVERY]],2)))))</f>
        <v/>
      </c>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row>
    <row r="379" spans="1:54" s="4" customFormat="1" x14ac:dyDescent="0.2">
      <c r="A379" s="112" t="str">
        <f>IF(D379="","",CONCATENATE('Sample information'!B$16," #1"," ",Table1[[#This Row],[DATE SAMPLE DELIVERY]]))</f>
        <v xml:space="preserve">TC2486 #1 </v>
      </c>
      <c r="B379" s="112" t="str">
        <f>IF(Table1[[#This Row],[LIBRARY ID]]="","",CONCATENATE('Sample information'!B$16,"-",Table1[[#This Row],[LIBRARY ID]]))</f>
        <v>TC2486-TC2486-1369</v>
      </c>
      <c r="C379" s="228" t="s">
        <v>141</v>
      </c>
      <c r="D379" s="228" t="s">
        <v>2115</v>
      </c>
      <c r="E379" s="99" t="s">
        <v>27</v>
      </c>
      <c r="F379" s="113" t="s">
        <v>1711</v>
      </c>
      <c r="G379" s="113">
        <v>14.80654</v>
      </c>
      <c r="H379" s="113">
        <v>50</v>
      </c>
      <c r="I379" s="98"/>
      <c r="J379" s="228"/>
      <c r="K379" s="230" t="s">
        <v>2813</v>
      </c>
      <c r="L379" s="112" t="str">
        <f>IF((I379=Index!C$2),VLOOKUP(J379,Index!B$3:S$228,2),IF((I379=Index!D$2),VLOOKUP(J379,Index!B$3:S$228,3),IF((I379=Index!E$2),VLOOKUP(J379,Index!B$3:S$228,4),IF((I379=Index!F$2),VLOOKUP(J379,Index!B$3:S$228,5),IF((I379=Index!G$2),VLOOKUP(J379,Index!B$3:S$228,6),IF((I379=Index!H$2),VLOOKUP(J379,Index!B$3:S$228,7),IF((I379=Index!I$2),VLOOKUP(J379,Index!B$3:S$228,8),IF((I379=Index!J$2),VLOOKUP(J379,Index!B$3:S$228,9),IF((I379=Index!K$2),VLOOKUP(J379,Index!B$3:S$228,10),IF((I379=Index!L$2),VLOOKUP(J379,Index!B$3:S$228,11),IF((I379=Index!M$2),VLOOKUP(J379,Index!B$3:S$228,12),IF((I379=Index!N$2),VLOOKUP(J379,Index!B$3:S$228,13),IF((I379=Index!O$2),VLOOKUP(J379,Index!B$3:S$228,14),IF((I379=Index!P$2),VLOOKUP(J379,Index!B$3:S$228,15),IF((I379=Index!Q$2),VLOOKUP(J379,Index!B$3:S$228,16),IF((I379=Index!R$2),VLOOKUP(J379,Index!B$3:S$228,17),IF((I379=Index!S$2),VLOOKUP(J379,Index!B$3:S$228,18),IF((I379=""),CONCATENATE("Custom (",K379,")"),IF((I379="No index"),CONCATENATE("Custom (",Index!T371,")"),"")))))))))))))))))))</f>
        <v>Custom (TCGACGTC-CTAAGCCT)</v>
      </c>
      <c r="M379" s="32" t="s">
        <v>5</v>
      </c>
      <c r="N379" s="10" t="s">
        <v>107</v>
      </c>
      <c r="O379" s="136">
        <f>IF(Table1[[#This Row],[VOLUME]]="","",Table1[[#This Row],[VOLUME]])</f>
        <v>50</v>
      </c>
      <c r="P379" s="110" t="str">
        <f>IF(Table1[[#This Row],[SNP&amp;SEQ SAMPLE ID]]="","",CONCATENATE('Sample information'!$B$16,"_PL1_org_",Table1[[#This Row],[DATE SAMPLE DELIVERY]]))</f>
        <v>TC2486_PL1_org_</v>
      </c>
      <c r="Q379" s="32" t="str">
        <f>IF(Table1[[#This Row],[SNP&amp;SEQ SAMPLE ID]]="","",IF('Sample information'!$B$21="","",'Sample information'!$B$21))</f>
        <v>danio rerio (zebrafish)</v>
      </c>
      <c r="R379" s="10"/>
      <c r="S379" s="32"/>
      <c r="T379" s="55"/>
      <c r="U379" s="25"/>
      <c r="W379" s="30"/>
      <c r="Y379" s="91"/>
      <c r="Z379" s="32"/>
      <c r="AA379" s="28"/>
      <c r="AB379" s="55"/>
      <c r="AC379" s="28" t="str">
        <f>IF(Table1[[#This Row],[DATE SAMPLE DELIVERY]]="","",(CONCATENATE(20,LEFT(Table1[[#This Row],[DATE SAMPLE DELIVERY]],2),"-",(MID(Table1[[#This Row],[DATE SAMPLE DELIVERY]],3,2)),"-",(RIGHT(Table1[[#This Row],[DATE SAMPLE DELIVERY]],2)))))</f>
        <v/>
      </c>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row>
    <row r="380" spans="1:54" s="4" customFormat="1" x14ac:dyDescent="0.2">
      <c r="A380" s="112" t="str">
        <f>IF(D380="","",CONCATENATE('Sample information'!B$16," #1"," ",Table1[[#This Row],[DATE SAMPLE DELIVERY]]))</f>
        <v xml:space="preserve">TC2486 #1 </v>
      </c>
      <c r="B380" s="112" t="str">
        <f>IF(Table1[[#This Row],[LIBRARY ID]]="","",CONCATENATE('Sample information'!B$16,"-",Table1[[#This Row],[LIBRARY ID]]))</f>
        <v>TC2486-TC2486-1370</v>
      </c>
      <c r="C380" s="228" t="s">
        <v>141</v>
      </c>
      <c r="D380" s="228" t="s">
        <v>2116</v>
      </c>
      <c r="E380" s="99" t="s">
        <v>27</v>
      </c>
      <c r="F380" s="113" t="s">
        <v>1711</v>
      </c>
      <c r="G380" s="113">
        <v>14.80654</v>
      </c>
      <c r="H380" s="113">
        <v>50</v>
      </c>
      <c r="I380" s="98"/>
      <c r="J380" s="228"/>
      <c r="K380" s="230" t="s">
        <v>2814</v>
      </c>
      <c r="L380" s="112" t="str">
        <f>IF((I380=Index!C$2),VLOOKUP(J380,Index!B$3:S$228,2),IF((I380=Index!D$2),VLOOKUP(J380,Index!B$3:S$228,3),IF((I380=Index!E$2),VLOOKUP(J380,Index!B$3:S$228,4),IF((I380=Index!F$2),VLOOKUP(J380,Index!B$3:S$228,5),IF((I380=Index!G$2),VLOOKUP(J380,Index!B$3:S$228,6),IF((I380=Index!H$2),VLOOKUP(J380,Index!B$3:S$228,7),IF((I380=Index!I$2),VLOOKUP(J380,Index!B$3:S$228,8),IF((I380=Index!J$2),VLOOKUP(J380,Index!B$3:S$228,9),IF((I380=Index!K$2),VLOOKUP(J380,Index!B$3:S$228,10),IF((I380=Index!L$2),VLOOKUP(J380,Index!B$3:S$228,11),IF((I380=Index!M$2),VLOOKUP(J380,Index!B$3:S$228,12),IF((I380=Index!N$2),VLOOKUP(J380,Index!B$3:S$228,13),IF((I380=Index!O$2),VLOOKUP(J380,Index!B$3:S$228,14),IF((I380=Index!P$2),VLOOKUP(J380,Index!B$3:S$228,15),IF((I380=Index!Q$2),VLOOKUP(J380,Index!B$3:S$228,16),IF((I380=Index!R$2),VLOOKUP(J380,Index!B$3:S$228,17),IF((I380=Index!S$2),VLOOKUP(J380,Index!B$3:S$228,18),IF((I380=""),CONCATENATE("Custom (",K380,")"),IF((I380="No index"),CONCATENATE("Custom (",Index!T372,")"),"")))))))))))))))))))</f>
        <v>Custom (TCGACGTC-GCGTAAGA)</v>
      </c>
      <c r="M380" s="32" t="s">
        <v>5</v>
      </c>
      <c r="N380" s="10" t="s">
        <v>108</v>
      </c>
      <c r="O380" s="136">
        <f>IF(Table1[[#This Row],[VOLUME]]="","",Table1[[#This Row],[VOLUME]])</f>
        <v>50</v>
      </c>
      <c r="P380" s="110" t="str">
        <f>IF(Table1[[#This Row],[SNP&amp;SEQ SAMPLE ID]]="","",CONCATENATE('Sample information'!$B$16,"_PL1_org_",Table1[[#This Row],[DATE SAMPLE DELIVERY]]))</f>
        <v>TC2486_PL1_org_</v>
      </c>
      <c r="Q380" s="32" t="str">
        <f>IF(Table1[[#This Row],[SNP&amp;SEQ SAMPLE ID]]="","",IF('Sample information'!$B$21="","",'Sample information'!$B$21))</f>
        <v>danio rerio (zebrafish)</v>
      </c>
      <c r="R380" s="10"/>
      <c r="S380" s="32"/>
      <c r="T380" s="55"/>
      <c r="U380" s="25"/>
      <c r="W380" s="30"/>
      <c r="Y380" s="91"/>
      <c r="Z380" s="32"/>
      <c r="AA380" s="28"/>
      <c r="AB380" s="55"/>
      <c r="AC380" s="28" t="str">
        <f>IF(Table1[[#This Row],[DATE SAMPLE DELIVERY]]="","",(CONCATENATE(20,LEFT(Table1[[#This Row],[DATE SAMPLE DELIVERY]],2),"-",(MID(Table1[[#This Row],[DATE SAMPLE DELIVERY]],3,2)),"-",(RIGHT(Table1[[#This Row],[DATE SAMPLE DELIVERY]],2)))))</f>
        <v/>
      </c>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row>
    <row r="381" spans="1:54" s="4" customFormat="1" x14ac:dyDescent="0.2">
      <c r="A381" s="112" t="str">
        <f>IF(D381="","",CONCATENATE('Sample information'!B$16," #1"," ",Table1[[#This Row],[DATE SAMPLE DELIVERY]]))</f>
        <v xml:space="preserve">TC2486 #1 </v>
      </c>
      <c r="B381" s="112" t="str">
        <f>IF(Table1[[#This Row],[LIBRARY ID]]="","",CONCATENATE('Sample information'!B$16,"-",Table1[[#This Row],[LIBRARY ID]]))</f>
        <v>TC2486-TC2486-1371</v>
      </c>
      <c r="C381" s="228" t="s">
        <v>141</v>
      </c>
      <c r="D381" s="228" t="s">
        <v>2117</v>
      </c>
      <c r="E381" s="99" t="s">
        <v>27</v>
      </c>
      <c r="F381" s="113" t="s">
        <v>1711</v>
      </c>
      <c r="G381" s="113">
        <v>14.80654</v>
      </c>
      <c r="H381" s="113">
        <v>50</v>
      </c>
      <c r="I381" s="98"/>
      <c r="J381" s="228"/>
      <c r="K381" s="230" t="s">
        <v>2815</v>
      </c>
      <c r="L381" s="112" t="str">
        <f>IF((I381=Index!C$2),VLOOKUP(J381,Index!B$3:S$228,2),IF((I381=Index!D$2),VLOOKUP(J381,Index!B$3:S$228,3),IF((I381=Index!E$2),VLOOKUP(J381,Index!B$3:S$228,4),IF((I381=Index!F$2),VLOOKUP(J381,Index!B$3:S$228,5),IF((I381=Index!G$2),VLOOKUP(J381,Index!B$3:S$228,6),IF((I381=Index!H$2),VLOOKUP(J381,Index!B$3:S$228,7),IF((I381=Index!I$2),VLOOKUP(J381,Index!B$3:S$228,8),IF((I381=Index!J$2),VLOOKUP(J381,Index!B$3:S$228,9),IF((I381=Index!K$2),VLOOKUP(J381,Index!B$3:S$228,10),IF((I381=Index!L$2),VLOOKUP(J381,Index!B$3:S$228,11),IF((I381=Index!M$2),VLOOKUP(J381,Index!B$3:S$228,12),IF((I381=Index!N$2),VLOOKUP(J381,Index!B$3:S$228,13),IF((I381=Index!O$2),VLOOKUP(J381,Index!B$3:S$228,14),IF((I381=Index!P$2),VLOOKUP(J381,Index!B$3:S$228,15),IF((I381=Index!Q$2),VLOOKUP(J381,Index!B$3:S$228,16),IF((I381=Index!R$2),VLOOKUP(J381,Index!B$3:S$228,17),IF((I381=Index!S$2),VLOOKUP(J381,Index!B$3:S$228,18),IF((I381=""),CONCATENATE("Custom (",K381,")"),IF((I381="No index"),CONCATENATE("Custom (",Index!T373,")"),"")))))))))))))))))))</f>
        <v>Custom (GCTCATGA-CTCTCTAT)</v>
      </c>
      <c r="M381" s="32" t="s">
        <v>5</v>
      </c>
      <c r="N381" s="10" t="s">
        <v>109</v>
      </c>
      <c r="O381" s="136">
        <f>IF(Table1[[#This Row],[VOLUME]]="","",Table1[[#This Row],[VOLUME]])</f>
        <v>50</v>
      </c>
      <c r="P381" s="110" t="str">
        <f>IF(Table1[[#This Row],[SNP&amp;SEQ SAMPLE ID]]="","",CONCATENATE('Sample information'!$B$16,"_PL1_org_",Table1[[#This Row],[DATE SAMPLE DELIVERY]]))</f>
        <v>TC2486_PL1_org_</v>
      </c>
      <c r="Q381" s="32" t="str">
        <f>IF(Table1[[#This Row],[SNP&amp;SEQ SAMPLE ID]]="","",IF('Sample information'!$B$21="","",'Sample information'!$B$21))</f>
        <v>danio rerio (zebrafish)</v>
      </c>
      <c r="R381" s="10"/>
      <c r="S381" s="32"/>
      <c r="T381" s="55"/>
      <c r="U381" s="25"/>
      <c r="W381" s="30"/>
      <c r="Y381" s="91"/>
      <c r="Z381" s="32"/>
      <c r="AA381" s="28"/>
      <c r="AB381" s="55"/>
      <c r="AC381" s="28" t="str">
        <f>IF(Table1[[#This Row],[DATE SAMPLE DELIVERY]]="","",(CONCATENATE(20,LEFT(Table1[[#This Row],[DATE SAMPLE DELIVERY]],2),"-",(MID(Table1[[#This Row],[DATE SAMPLE DELIVERY]],3,2)),"-",(RIGHT(Table1[[#This Row],[DATE SAMPLE DELIVERY]],2)))))</f>
        <v/>
      </c>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row>
    <row r="382" spans="1:54" s="4" customFormat="1" x14ac:dyDescent="0.2">
      <c r="A382" s="112" t="str">
        <f>IF(D382="","",CONCATENATE('Sample information'!B$16," #1"," ",Table1[[#This Row],[DATE SAMPLE DELIVERY]]))</f>
        <v xml:space="preserve">TC2486 #1 </v>
      </c>
      <c r="B382" s="112" t="str">
        <f>IF(Table1[[#This Row],[LIBRARY ID]]="","",CONCATENATE('Sample information'!B$16,"-",Table1[[#This Row],[LIBRARY ID]]))</f>
        <v>TC2486-TC2486-1372</v>
      </c>
      <c r="C382" s="228" t="s">
        <v>141</v>
      </c>
      <c r="D382" s="228" t="s">
        <v>2118</v>
      </c>
      <c r="E382" s="99" t="s">
        <v>27</v>
      </c>
      <c r="F382" s="113" t="s">
        <v>1711</v>
      </c>
      <c r="G382" s="113">
        <v>14.80654</v>
      </c>
      <c r="H382" s="113">
        <v>50</v>
      </c>
      <c r="I382" s="98"/>
      <c r="J382" s="228"/>
      <c r="K382" s="230" t="s">
        <v>2816</v>
      </c>
      <c r="L382" s="112" t="str">
        <f>IF((I382=Index!C$2),VLOOKUP(J382,Index!B$3:S$228,2),IF((I382=Index!D$2),VLOOKUP(J382,Index!B$3:S$228,3),IF((I382=Index!E$2),VLOOKUP(J382,Index!B$3:S$228,4),IF((I382=Index!F$2),VLOOKUP(J382,Index!B$3:S$228,5),IF((I382=Index!G$2),VLOOKUP(J382,Index!B$3:S$228,6),IF((I382=Index!H$2),VLOOKUP(J382,Index!B$3:S$228,7),IF((I382=Index!I$2),VLOOKUP(J382,Index!B$3:S$228,8),IF((I382=Index!J$2),VLOOKUP(J382,Index!B$3:S$228,9),IF((I382=Index!K$2),VLOOKUP(J382,Index!B$3:S$228,10),IF((I382=Index!L$2),VLOOKUP(J382,Index!B$3:S$228,11),IF((I382=Index!M$2),VLOOKUP(J382,Index!B$3:S$228,12),IF((I382=Index!N$2),VLOOKUP(J382,Index!B$3:S$228,13),IF((I382=Index!O$2),VLOOKUP(J382,Index!B$3:S$228,14),IF((I382=Index!P$2),VLOOKUP(J382,Index!B$3:S$228,15),IF((I382=Index!Q$2),VLOOKUP(J382,Index!B$3:S$228,16),IF((I382=Index!R$2),VLOOKUP(J382,Index!B$3:S$228,17),IF((I382=Index!S$2),VLOOKUP(J382,Index!B$3:S$228,18),IF((I382=""),CONCATENATE("Custom (",K382,")"),IF((I382="No index"),CONCATENATE("Custom (",Index!T374,")"),"")))))))))))))))))))</f>
        <v>Custom (GCTCATGA-TATCCTCT)</v>
      </c>
      <c r="M382" s="32" t="s">
        <v>5</v>
      </c>
      <c r="N382" s="10" t="s">
        <v>110</v>
      </c>
      <c r="O382" s="136">
        <f>IF(Table1[[#This Row],[VOLUME]]="","",Table1[[#This Row],[VOLUME]])</f>
        <v>50</v>
      </c>
      <c r="P382" s="110" t="str">
        <f>IF(Table1[[#This Row],[SNP&amp;SEQ SAMPLE ID]]="","",CONCATENATE('Sample information'!$B$16,"_PL1_org_",Table1[[#This Row],[DATE SAMPLE DELIVERY]]))</f>
        <v>TC2486_PL1_org_</v>
      </c>
      <c r="Q382" s="32" t="str">
        <f>IF(Table1[[#This Row],[SNP&amp;SEQ SAMPLE ID]]="","",IF('Sample information'!$B$21="","",'Sample information'!$B$21))</f>
        <v>danio rerio (zebrafish)</v>
      </c>
      <c r="R382" s="10"/>
      <c r="S382" s="32"/>
      <c r="T382" s="55"/>
      <c r="U382" s="25"/>
      <c r="W382" s="30"/>
      <c r="Y382" s="91"/>
      <c r="Z382" s="32"/>
      <c r="AA382" s="28"/>
      <c r="AB382" s="55"/>
      <c r="AC382" s="28" t="str">
        <f>IF(Table1[[#This Row],[DATE SAMPLE DELIVERY]]="","",(CONCATENATE(20,LEFT(Table1[[#This Row],[DATE SAMPLE DELIVERY]],2),"-",(MID(Table1[[#This Row],[DATE SAMPLE DELIVERY]],3,2)),"-",(RIGHT(Table1[[#This Row],[DATE SAMPLE DELIVERY]],2)))))</f>
        <v/>
      </c>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row>
    <row r="383" spans="1:54" s="4" customFormat="1" x14ac:dyDescent="0.2">
      <c r="A383" s="112" t="str">
        <f>IF(D383="","",CONCATENATE('Sample information'!B$16," #1"," ",Table1[[#This Row],[DATE SAMPLE DELIVERY]]))</f>
        <v xml:space="preserve">TC2486 #1 </v>
      </c>
      <c r="B383" s="112" t="str">
        <f>IF(Table1[[#This Row],[LIBRARY ID]]="","",CONCATENATE('Sample information'!B$16,"-",Table1[[#This Row],[LIBRARY ID]]))</f>
        <v>TC2486-TC2486-1373</v>
      </c>
      <c r="C383" s="228" t="s">
        <v>141</v>
      </c>
      <c r="D383" s="228" t="s">
        <v>2119</v>
      </c>
      <c r="E383" s="99" t="s">
        <v>27</v>
      </c>
      <c r="F383" s="113" t="s">
        <v>1711</v>
      </c>
      <c r="G383" s="113">
        <v>14.80654</v>
      </c>
      <c r="H383" s="113">
        <v>50</v>
      </c>
      <c r="I383" s="98"/>
      <c r="J383" s="228"/>
      <c r="K383" s="230" t="s">
        <v>2817</v>
      </c>
      <c r="L383" s="112" t="str">
        <f>IF((I383=Index!C$2),VLOOKUP(J383,Index!B$3:S$228,2),IF((I383=Index!D$2),VLOOKUP(J383,Index!B$3:S$228,3),IF((I383=Index!E$2),VLOOKUP(J383,Index!B$3:S$228,4),IF((I383=Index!F$2),VLOOKUP(J383,Index!B$3:S$228,5),IF((I383=Index!G$2),VLOOKUP(J383,Index!B$3:S$228,6),IF((I383=Index!H$2),VLOOKUP(J383,Index!B$3:S$228,7),IF((I383=Index!I$2),VLOOKUP(J383,Index!B$3:S$228,8),IF((I383=Index!J$2),VLOOKUP(J383,Index!B$3:S$228,9),IF((I383=Index!K$2),VLOOKUP(J383,Index!B$3:S$228,10),IF((I383=Index!L$2),VLOOKUP(J383,Index!B$3:S$228,11),IF((I383=Index!M$2),VLOOKUP(J383,Index!B$3:S$228,12),IF((I383=Index!N$2),VLOOKUP(J383,Index!B$3:S$228,13),IF((I383=Index!O$2),VLOOKUP(J383,Index!B$3:S$228,14),IF((I383=Index!P$2),VLOOKUP(J383,Index!B$3:S$228,15),IF((I383=Index!Q$2),VLOOKUP(J383,Index!B$3:S$228,16),IF((I383=Index!R$2),VLOOKUP(J383,Index!B$3:S$228,17),IF((I383=Index!S$2),VLOOKUP(J383,Index!B$3:S$228,18),IF((I383=""),CONCATENATE("Custom (",K383,")"),IF((I383="No index"),CONCATENATE("Custom (",Index!T375,")"),"")))))))))))))))))))</f>
        <v>Custom (GCTCATGA-GTAAGGAG)</v>
      </c>
      <c r="M383" s="32" t="s">
        <v>5</v>
      </c>
      <c r="N383" s="10" t="s">
        <v>111</v>
      </c>
      <c r="O383" s="136">
        <f>IF(Table1[[#This Row],[VOLUME]]="","",Table1[[#This Row],[VOLUME]])</f>
        <v>50</v>
      </c>
      <c r="P383" s="110" t="str">
        <f>IF(Table1[[#This Row],[SNP&amp;SEQ SAMPLE ID]]="","",CONCATENATE('Sample information'!$B$16,"_PL1_org_",Table1[[#This Row],[DATE SAMPLE DELIVERY]]))</f>
        <v>TC2486_PL1_org_</v>
      </c>
      <c r="Q383" s="32" t="str">
        <f>IF(Table1[[#This Row],[SNP&amp;SEQ SAMPLE ID]]="","",IF('Sample information'!$B$21="","",'Sample information'!$B$21))</f>
        <v>danio rerio (zebrafish)</v>
      </c>
      <c r="R383" s="10"/>
      <c r="S383" s="32"/>
      <c r="T383" s="55"/>
      <c r="U383" s="25"/>
      <c r="W383" s="30"/>
      <c r="Y383" s="91"/>
      <c r="Z383" s="32"/>
      <c r="AA383" s="28"/>
      <c r="AB383" s="55"/>
      <c r="AC383" s="28" t="str">
        <f>IF(Table1[[#This Row],[DATE SAMPLE DELIVERY]]="","",(CONCATENATE(20,LEFT(Table1[[#This Row],[DATE SAMPLE DELIVERY]],2),"-",(MID(Table1[[#This Row],[DATE SAMPLE DELIVERY]],3,2)),"-",(RIGHT(Table1[[#This Row],[DATE SAMPLE DELIVERY]],2)))))</f>
        <v/>
      </c>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row>
    <row r="384" spans="1:54" s="4" customFormat="1" x14ac:dyDescent="0.2">
      <c r="A384" s="112" t="str">
        <f>IF(D384="","",CONCATENATE('Sample information'!B$16," #1"," ",Table1[[#This Row],[DATE SAMPLE DELIVERY]]))</f>
        <v xml:space="preserve">TC2486 #1 </v>
      </c>
      <c r="B384" s="112" t="str">
        <f>IF(Table1[[#This Row],[LIBRARY ID]]="","",CONCATENATE('Sample information'!B$16,"-",Table1[[#This Row],[LIBRARY ID]]))</f>
        <v>TC2486-TC2486-1374</v>
      </c>
      <c r="C384" s="228" t="s">
        <v>141</v>
      </c>
      <c r="D384" s="228" t="s">
        <v>2120</v>
      </c>
      <c r="E384" s="99" t="s">
        <v>27</v>
      </c>
      <c r="F384" s="113" t="s">
        <v>1711</v>
      </c>
      <c r="G384" s="113">
        <v>14.80654</v>
      </c>
      <c r="H384" s="113">
        <v>50</v>
      </c>
      <c r="I384" s="98"/>
      <c r="J384" s="228"/>
      <c r="K384" s="230" t="s">
        <v>2818</v>
      </c>
      <c r="L384" s="112" t="str">
        <f>IF((I384=Index!C$2),VLOOKUP(J384,Index!B$3:S$228,2),IF((I384=Index!D$2),VLOOKUP(J384,Index!B$3:S$228,3),IF((I384=Index!E$2),VLOOKUP(J384,Index!B$3:S$228,4),IF((I384=Index!F$2),VLOOKUP(J384,Index!B$3:S$228,5),IF((I384=Index!G$2),VLOOKUP(J384,Index!B$3:S$228,6),IF((I384=Index!H$2),VLOOKUP(J384,Index!B$3:S$228,7),IF((I384=Index!I$2),VLOOKUP(J384,Index!B$3:S$228,8),IF((I384=Index!J$2),VLOOKUP(J384,Index!B$3:S$228,9),IF((I384=Index!K$2),VLOOKUP(J384,Index!B$3:S$228,10),IF((I384=Index!L$2),VLOOKUP(J384,Index!B$3:S$228,11),IF((I384=Index!M$2),VLOOKUP(J384,Index!B$3:S$228,12),IF((I384=Index!N$2),VLOOKUP(J384,Index!B$3:S$228,13),IF((I384=Index!O$2),VLOOKUP(J384,Index!B$3:S$228,14),IF((I384=Index!P$2),VLOOKUP(J384,Index!B$3:S$228,15),IF((I384=Index!Q$2),VLOOKUP(J384,Index!B$3:S$228,16),IF((I384=Index!R$2),VLOOKUP(J384,Index!B$3:S$228,17),IF((I384=Index!S$2),VLOOKUP(J384,Index!B$3:S$228,18),IF((I384=""),CONCATENATE("Custom (",K384,")"),IF((I384="No index"),CONCATENATE("Custom (",Index!T376,")"),"")))))))))))))))))))</f>
        <v>Custom (GCTCATGA-ACTGCATA)</v>
      </c>
      <c r="M384" s="32" t="s">
        <v>5</v>
      </c>
      <c r="N384" s="10" t="s">
        <v>112</v>
      </c>
      <c r="O384" s="136">
        <f>IF(Table1[[#This Row],[VOLUME]]="","",Table1[[#This Row],[VOLUME]])</f>
        <v>50</v>
      </c>
      <c r="P384" s="110" t="str">
        <f>IF(Table1[[#This Row],[SNP&amp;SEQ SAMPLE ID]]="","",CONCATENATE('Sample information'!$B$16,"_PL1_org_",Table1[[#This Row],[DATE SAMPLE DELIVERY]]))</f>
        <v>TC2486_PL1_org_</v>
      </c>
      <c r="Q384" s="32" t="str">
        <f>IF(Table1[[#This Row],[SNP&amp;SEQ SAMPLE ID]]="","",IF('Sample information'!$B$21="","",'Sample information'!$B$21))</f>
        <v>danio rerio (zebrafish)</v>
      </c>
      <c r="R384" s="10"/>
      <c r="S384" s="32"/>
      <c r="T384" s="55"/>
      <c r="U384" s="25"/>
      <c r="W384" s="30"/>
      <c r="Y384" s="91"/>
      <c r="Z384" s="32"/>
      <c r="AA384" s="28"/>
      <c r="AB384" s="55"/>
      <c r="AC384" s="28" t="str">
        <f>IF(Table1[[#This Row],[DATE SAMPLE DELIVERY]]="","",(CONCATENATE(20,LEFT(Table1[[#This Row],[DATE SAMPLE DELIVERY]],2),"-",(MID(Table1[[#This Row],[DATE SAMPLE DELIVERY]],3,2)),"-",(RIGHT(Table1[[#This Row],[DATE SAMPLE DELIVERY]],2)))))</f>
        <v/>
      </c>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row>
    <row r="385" spans="1:54" s="4" customFormat="1" x14ac:dyDescent="0.2">
      <c r="A385" s="112" t="str">
        <f>IF(D385="","",CONCATENATE('Sample information'!B$16," #1"," ",Table1[[#This Row],[DATE SAMPLE DELIVERY]]))</f>
        <v xml:space="preserve">TC2486 #1 </v>
      </c>
      <c r="B385" s="112" t="str">
        <f>IF(Table1[[#This Row],[LIBRARY ID]]="","",CONCATENATE('Sample information'!B$16,"-",Table1[[#This Row],[LIBRARY ID]]))</f>
        <v>TC2486-TC2486-1375</v>
      </c>
      <c r="C385" s="228" t="s">
        <v>141</v>
      </c>
      <c r="D385" s="228" t="s">
        <v>2121</v>
      </c>
      <c r="E385" s="99" t="s">
        <v>27</v>
      </c>
      <c r="F385" s="113" t="s">
        <v>1711</v>
      </c>
      <c r="G385" s="113">
        <v>14.80654</v>
      </c>
      <c r="H385" s="113">
        <v>50</v>
      </c>
      <c r="I385" s="98"/>
      <c r="J385" s="228"/>
      <c r="K385" s="230" t="s">
        <v>2819</v>
      </c>
      <c r="L385" s="112" t="str">
        <f>IF((I385=Index!C$2),VLOOKUP(J385,Index!B$3:S$228,2),IF((I385=Index!D$2),VLOOKUP(J385,Index!B$3:S$228,3),IF((I385=Index!E$2),VLOOKUP(J385,Index!B$3:S$228,4),IF((I385=Index!F$2),VLOOKUP(J385,Index!B$3:S$228,5),IF((I385=Index!G$2),VLOOKUP(J385,Index!B$3:S$228,6),IF((I385=Index!H$2),VLOOKUP(J385,Index!B$3:S$228,7),IF((I385=Index!I$2),VLOOKUP(J385,Index!B$3:S$228,8),IF((I385=Index!J$2),VLOOKUP(J385,Index!B$3:S$228,9),IF((I385=Index!K$2),VLOOKUP(J385,Index!B$3:S$228,10),IF((I385=Index!L$2),VLOOKUP(J385,Index!B$3:S$228,11),IF((I385=Index!M$2),VLOOKUP(J385,Index!B$3:S$228,12),IF((I385=Index!N$2),VLOOKUP(J385,Index!B$3:S$228,13),IF((I385=Index!O$2),VLOOKUP(J385,Index!B$3:S$228,14),IF((I385=Index!P$2),VLOOKUP(J385,Index!B$3:S$228,15),IF((I385=Index!Q$2),VLOOKUP(J385,Index!B$3:S$228,16),IF((I385=Index!R$2),VLOOKUP(J385,Index!B$3:S$228,17),IF((I385=Index!S$2),VLOOKUP(J385,Index!B$3:S$228,18),IF((I385=""),CONCATENATE("Custom (",K385,")"),IF((I385="No index"),CONCATENATE("Custom (",Index!T377,")"),"")))))))))))))))))))</f>
        <v>Custom (GCTCATGA-AAGGAGTA)</v>
      </c>
      <c r="M385" s="32" t="s">
        <v>5</v>
      </c>
      <c r="N385" s="10" t="s">
        <v>113</v>
      </c>
      <c r="O385" s="136">
        <f>IF(Table1[[#This Row],[VOLUME]]="","",Table1[[#This Row],[VOLUME]])</f>
        <v>50</v>
      </c>
      <c r="P385" s="110" t="str">
        <f>IF(Table1[[#This Row],[SNP&amp;SEQ SAMPLE ID]]="","",CONCATENATE('Sample information'!$B$16,"_PL1_org_",Table1[[#This Row],[DATE SAMPLE DELIVERY]]))</f>
        <v>TC2486_PL1_org_</v>
      </c>
      <c r="Q385" s="32" t="str">
        <f>IF(Table1[[#This Row],[SNP&amp;SEQ SAMPLE ID]]="","",IF('Sample information'!$B$21="","",'Sample information'!$B$21))</f>
        <v>danio rerio (zebrafish)</v>
      </c>
      <c r="R385" s="10"/>
      <c r="S385" s="32"/>
      <c r="T385" s="55"/>
      <c r="U385" s="25"/>
      <c r="W385" s="30"/>
      <c r="Y385" s="91"/>
      <c r="Z385" s="32"/>
      <c r="AA385" s="28"/>
      <c r="AB385" s="55"/>
      <c r="AC385" s="28" t="str">
        <f>IF(Table1[[#This Row],[DATE SAMPLE DELIVERY]]="","",(CONCATENATE(20,LEFT(Table1[[#This Row],[DATE SAMPLE DELIVERY]],2),"-",(MID(Table1[[#This Row],[DATE SAMPLE DELIVERY]],3,2)),"-",(RIGHT(Table1[[#This Row],[DATE SAMPLE DELIVERY]],2)))))</f>
        <v/>
      </c>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row>
    <row r="386" spans="1:54" s="4" customFormat="1" x14ac:dyDescent="0.2">
      <c r="A386" s="112" t="str">
        <f>IF(D386="","",CONCATENATE('Sample information'!B$16," #1"," ",Table1[[#This Row],[DATE SAMPLE DELIVERY]]))</f>
        <v xml:space="preserve">TC2486 #1 </v>
      </c>
      <c r="B386" s="112" t="str">
        <f>IF(Table1[[#This Row],[LIBRARY ID]]="","",CONCATENATE('Sample information'!B$16,"-",Table1[[#This Row],[LIBRARY ID]]))</f>
        <v>TC2486-TC2486-1376</v>
      </c>
      <c r="C386" s="228" t="s">
        <v>141</v>
      </c>
      <c r="D386" s="228" t="s">
        <v>2122</v>
      </c>
      <c r="E386" s="99" t="s">
        <v>27</v>
      </c>
      <c r="F386" s="113" t="s">
        <v>1711</v>
      </c>
      <c r="G386" s="113">
        <v>14.80654</v>
      </c>
      <c r="H386" s="113">
        <v>50</v>
      </c>
      <c r="I386" s="98"/>
      <c r="J386" s="228"/>
      <c r="K386" s="230" t="s">
        <v>2820</v>
      </c>
      <c r="L386" s="112" t="str">
        <f>IF((I386=Index!C$2),VLOOKUP(J386,Index!B$3:S$228,2),IF((I386=Index!D$2),VLOOKUP(J386,Index!B$3:S$228,3),IF((I386=Index!E$2),VLOOKUP(J386,Index!B$3:S$228,4),IF((I386=Index!F$2),VLOOKUP(J386,Index!B$3:S$228,5),IF((I386=Index!G$2),VLOOKUP(J386,Index!B$3:S$228,6),IF((I386=Index!H$2),VLOOKUP(J386,Index!B$3:S$228,7),IF((I386=Index!I$2),VLOOKUP(J386,Index!B$3:S$228,8),IF((I386=Index!J$2),VLOOKUP(J386,Index!B$3:S$228,9),IF((I386=Index!K$2),VLOOKUP(J386,Index!B$3:S$228,10),IF((I386=Index!L$2),VLOOKUP(J386,Index!B$3:S$228,11),IF((I386=Index!M$2),VLOOKUP(J386,Index!B$3:S$228,12),IF((I386=Index!N$2),VLOOKUP(J386,Index!B$3:S$228,13),IF((I386=Index!O$2),VLOOKUP(J386,Index!B$3:S$228,14),IF((I386=Index!P$2),VLOOKUP(J386,Index!B$3:S$228,15),IF((I386=Index!Q$2),VLOOKUP(J386,Index!B$3:S$228,16),IF((I386=Index!R$2),VLOOKUP(J386,Index!B$3:S$228,17),IF((I386=Index!S$2),VLOOKUP(J386,Index!B$3:S$228,18),IF((I386=""),CONCATENATE("Custom (",K386,")"),IF((I386="No index"),CONCATENATE("Custom (",Index!T378,")"),"")))))))))))))))))))</f>
        <v>Custom (GCTCATGA-CTAAGCCT)</v>
      </c>
      <c r="M386" s="32" t="s">
        <v>5</v>
      </c>
      <c r="N386" s="10" t="s">
        <v>114</v>
      </c>
      <c r="O386" s="136">
        <f>IF(Table1[[#This Row],[VOLUME]]="","",Table1[[#This Row],[VOLUME]])</f>
        <v>50</v>
      </c>
      <c r="P386" s="110" t="str">
        <f>IF(Table1[[#This Row],[SNP&amp;SEQ SAMPLE ID]]="","",CONCATENATE('Sample information'!$B$16,"_PL1_org_",Table1[[#This Row],[DATE SAMPLE DELIVERY]]))</f>
        <v>TC2486_PL1_org_</v>
      </c>
      <c r="Q386" s="32" t="str">
        <f>IF(Table1[[#This Row],[SNP&amp;SEQ SAMPLE ID]]="","",IF('Sample information'!$B$21="","",'Sample information'!$B$21))</f>
        <v>danio rerio (zebrafish)</v>
      </c>
      <c r="R386" s="10"/>
      <c r="S386" s="32"/>
      <c r="T386" s="55"/>
      <c r="U386" s="25"/>
      <c r="W386" s="30"/>
      <c r="Y386" s="91"/>
      <c r="Z386" s="32"/>
      <c r="AA386" s="28"/>
      <c r="AB386" s="55"/>
      <c r="AC386" s="28" t="str">
        <f>IF(Table1[[#This Row],[DATE SAMPLE DELIVERY]]="","",(CONCATENATE(20,LEFT(Table1[[#This Row],[DATE SAMPLE DELIVERY]],2),"-",(MID(Table1[[#This Row],[DATE SAMPLE DELIVERY]],3,2)),"-",(RIGHT(Table1[[#This Row],[DATE SAMPLE DELIVERY]],2)))))</f>
        <v/>
      </c>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row>
    <row r="387" spans="1:54" s="4" customFormat="1" x14ac:dyDescent="0.2">
      <c r="A387" s="112" t="str">
        <f>IF(D387="","",CONCATENATE('Sample information'!B$16," #1"," ",Table1[[#This Row],[DATE SAMPLE DELIVERY]]))</f>
        <v xml:space="preserve">TC2486 #1 </v>
      </c>
      <c r="B387" s="112" t="str">
        <f>IF(Table1[[#This Row],[LIBRARY ID]]="","",CONCATENATE('Sample information'!B$16,"-",Table1[[#This Row],[LIBRARY ID]]))</f>
        <v>TC2486-TC2486-1377</v>
      </c>
      <c r="C387" s="228" t="s">
        <v>141</v>
      </c>
      <c r="D387" s="228" t="s">
        <v>2123</v>
      </c>
      <c r="E387" s="99" t="s">
        <v>27</v>
      </c>
      <c r="F387" s="113" t="s">
        <v>1711</v>
      </c>
      <c r="G387" s="113">
        <v>14.80654</v>
      </c>
      <c r="H387" s="113">
        <v>50</v>
      </c>
      <c r="I387" s="98"/>
      <c r="J387" s="228"/>
      <c r="K387" s="230" t="s">
        <v>2821</v>
      </c>
      <c r="L387" s="112" t="str">
        <f>IF((I387=Index!C$2),VLOOKUP(J387,Index!B$3:S$228,2),IF((I387=Index!D$2),VLOOKUP(J387,Index!B$3:S$228,3),IF((I387=Index!E$2),VLOOKUP(J387,Index!B$3:S$228,4),IF((I387=Index!F$2),VLOOKUP(J387,Index!B$3:S$228,5),IF((I387=Index!G$2),VLOOKUP(J387,Index!B$3:S$228,6),IF((I387=Index!H$2),VLOOKUP(J387,Index!B$3:S$228,7),IF((I387=Index!I$2),VLOOKUP(J387,Index!B$3:S$228,8),IF((I387=Index!J$2),VLOOKUP(J387,Index!B$3:S$228,9),IF((I387=Index!K$2),VLOOKUP(J387,Index!B$3:S$228,10),IF((I387=Index!L$2),VLOOKUP(J387,Index!B$3:S$228,11),IF((I387=Index!M$2),VLOOKUP(J387,Index!B$3:S$228,12),IF((I387=Index!N$2),VLOOKUP(J387,Index!B$3:S$228,13),IF((I387=Index!O$2),VLOOKUP(J387,Index!B$3:S$228,14),IF((I387=Index!P$2),VLOOKUP(J387,Index!B$3:S$228,15),IF((I387=Index!Q$2),VLOOKUP(J387,Index!B$3:S$228,16),IF((I387=Index!R$2),VLOOKUP(J387,Index!B$3:S$228,17),IF((I387=Index!S$2),VLOOKUP(J387,Index!B$3:S$228,18),IF((I387=""),CONCATENATE("Custom (",K387,")"),IF((I387="No index"),CONCATENATE("Custom (",Index!T379,")"),"")))))))))))))))))))</f>
        <v>Custom (GCTCATGA-GCGTAAGA)</v>
      </c>
      <c r="M387" s="32" t="s">
        <v>5</v>
      </c>
      <c r="N387" s="10" t="s">
        <v>115</v>
      </c>
      <c r="O387" s="136">
        <f>IF(Table1[[#This Row],[VOLUME]]="","",Table1[[#This Row],[VOLUME]])</f>
        <v>50</v>
      </c>
      <c r="P387" s="110" t="str">
        <f>IF(Table1[[#This Row],[SNP&amp;SEQ SAMPLE ID]]="","",CONCATENATE('Sample information'!$B$16,"_PL1_org_",Table1[[#This Row],[DATE SAMPLE DELIVERY]]))</f>
        <v>TC2486_PL1_org_</v>
      </c>
      <c r="Q387" s="32" t="str">
        <f>IF(Table1[[#This Row],[SNP&amp;SEQ SAMPLE ID]]="","",IF('Sample information'!$B$21="","",'Sample information'!$B$21))</f>
        <v>danio rerio (zebrafish)</v>
      </c>
      <c r="R387" s="10"/>
      <c r="S387" s="32"/>
      <c r="T387" s="55"/>
      <c r="U387" s="25"/>
      <c r="W387" s="30"/>
      <c r="Y387" s="91"/>
      <c r="Z387" s="32"/>
      <c r="AA387" s="28"/>
      <c r="AB387" s="55"/>
      <c r="AC387" s="28" t="str">
        <f>IF(Table1[[#This Row],[DATE SAMPLE DELIVERY]]="","",(CONCATENATE(20,LEFT(Table1[[#This Row],[DATE SAMPLE DELIVERY]],2),"-",(MID(Table1[[#This Row],[DATE SAMPLE DELIVERY]],3,2)),"-",(RIGHT(Table1[[#This Row],[DATE SAMPLE DELIVERY]],2)))))</f>
        <v/>
      </c>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row>
    <row r="388" spans="1:54" s="4" customFormat="1" x14ac:dyDescent="0.2">
      <c r="A388" s="112" t="str">
        <f>IF(D388="","",CONCATENATE('Sample information'!B$16," #1"," ",Table1[[#This Row],[DATE SAMPLE DELIVERY]]))</f>
        <v xml:space="preserve">TC2486 #1 </v>
      </c>
      <c r="B388" s="112" t="str">
        <f>IF(Table1[[#This Row],[LIBRARY ID]]="","",CONCATENATE('Sample information'!B$16,"-",Table1[[#This Row],[LIBRARY ID]]))</f>
        <v>TC2486-TC2486-1378</v>
      </c>
      <c r="C388" s="228" t="s">
        <v>141</v>
      </c>
      <c r="D388" s="228" t="s">
        <v>2124</v>
      </c>
      <c r="E388" s="99" t="s">
        <v>27</v>
      </c>
      <c r="F388" s="113" t="s">
        <v>1711</v>
      </c>
      <c r="G388" s="113">
        <v>14.80654</v>
      </c>
      <c r="H388" s="113">
        <v>50</v>
      </c>
      <c r="I388" s="98"/>
      <c r="J388" s="228"/>
      <c r="K388" s="230" t="s">
        <v>2822</v>
      </c>
      <c r="L388" s="112" t="str">
        <f>IF((I388=Index!C$2),VLOOKUP(J388,Index!B$3:S$228,2),IF((I388=Index!D$2),VLOOKUP(J388,Index!B$3:S$228,3),IF((I388=Index!E$2),VLOOKUP(J388,Index!B$3:S$228,4),IF((I388=Index!F$2),VLOOKUP(J388,Index!B$3:S$228,5),IF((I388=Index!G$2),VLOOKUP(J388,Index!B$3:S$228,6),IF((I388=Index!H$2),VLOOKUP(J388,Index!B$3:S$228,7),IF((I388=Index!I$2),VLOOKUP(J388,Index!B$3:S$228,8),IF((I388=Index!J$2),VLOOKUP(J388,Index!B$3:S$228,9),IF((I388=Index!K$2),VLOOKUP(J388,Index!B$3:S$228,10),IF((I388=Index!L$2),VLOOKUP(J388,Index!B$3:S$228,11),IF((I388=Index!M$2),VLOOKUP(J388,Index!B$3:S$228,12),IF((I388=Index!N$2),VLOOKUP(J388,Index!B$3:S$228,13),IF((I388=Index!O$2),VLOOKUP(J388,Index!B$3:S$228,14),IF((I388=Index!P$2),VLOOKUP(J388,Index!B$3:S$228,15),IF((I388=Index!Q$2),VLOOKUP(J388,Index!B$3:S$228,16),IF((I388=Index!R$2),VLOOKUP(J388,Index!B$3:S$228,17),IF((I388=Index!S$2),VLOOKUP(J388,Index!B$3:S$228,18),IF((I388=""),CONCATENATE("Custom (",K388,")"),IF((I388="No index"),CONCATENATE("Custom (",Index!T380,")"),"")))))))))))))))))))</f>
        <v>Custom (ATCTCAGG-CTCTCTAT)</v>
      </c>
      <c r="M388" s="32" t="s">
        <v>5</v>
      </c>
      <c r="N388" s="10" t="s">
        <v>116</v>
      </c>
      <c r="O388" s="136">
        <f>IF(Table1[[#This Row],[VOLUME]]="","",Table1[[#This Row],[VOLUME]])</f>
        <v>50</v>
      </c>
      <c r="P388" s="110" t="str">
        <f>IF(Table1[[#This Row],[SNP&amp;SEQ SAMPLE ID]]="","",CONCATENATE('Sample information'!$B$16,"_PL1_org_",Table1[[#This Row],[DATE SAMPLE DELIVERY]]))</f>
        <v>TC2486_PL1_org_</v>
      </c>
      <c r="Q388" s="32" t="str">
        <f>IF(Table1[[#This Row],[SNP&amp;SEQ SAMPLE ID]]="","",IF('Sample information'!$B$21="","",'Sample information'!$B$21))</f>
        <v>danio rerio (zebrafish)</v>
      </c>
      <c r="R388" s="10"/>
      <c r="S388" s="32"/>
      <c r="T388" s="55"/>
      <c r="U388" s="25"/>
      <c r="W388" s="30"/>
      <c r="Y388" s="91"/>
      <c r="Z388" s="32"/>
      <c r="AA388" s="28"/>
      <c r="AB388" s="55"/>
      <c r="AC388" s="28" t="str">
        <f>IF(Table1[[#This Row],[DATE SAMPLE DELIVERY]]="","",(CONCATENATE(20,LEFT(Table1[[#This Row],[DATE SAMPLE DELIVERY]],2),"-",(MID(Table1[[#This Row],[DATE SAMPLE DELIVERY]],3,2)),"-",(RIGHT(Table1[[#This Row],[DATE SAMPLE DELIVERY]],2)))))</f>
        <v/>
      </c>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row>
    <row r="389" spans="1:54" s="4" customFormat="1" x14ac:dyDescent="0.2">
      <c r="A389" s="112" t="str">
        <f>IF(D389="","",CONCATENATE('Sample information'!B$16," #1"," ",Table1[[#This Row],[DATE SAMPLE DELIVERY]]))</f>
        <v xml:space="preserve">TC2486 #1 </v>
      </c>
      <c r="B389" s="112" t="str">
        <f>IF(Table1[[#This Row],[LIBRARY ID]]="","",CONCATENATE('Sample information'!B$16,"-",Table1[[#This Row],[LIBRARY ID]]))</f>
        <v>TC2486-TC2486-1379</v>
      </c>
      <c r="C389" s="228" t="s">
        <v>141</v>
      </c>
      <c r="D389" s="228" t="s">
        <v>2125</v>
      </c>
      <c r="E389" s="99" t="s">
        <v>27</v>
      </c>
      <c r="F389" s="113" t="s">
        <v>1711</v>
      </c>
      <c r="G389" s="113">
        <v>14.80654</v>
      </c>
      <c r="H389" s="113">
        <v>50</v>
      </c>
      <c r="I389" s="98"/>
      <c r="J389" s="228"/>
      <c r="K389" s="230" t="s">
        <v>2823</v>
      </c>
      <c r="L389" s="112" t="str">
        <f>IF((I389=Index!C$2),VLOOKUP(J389,Index!B$3:S$228,2),IF((I389=Index!D$2),VLOOKUP(J389,Index!B$3:S$228,3),IF((I389=Index!E$2),VLOOKUP(J389,Index!B$3:S$228,4),IF((I389=Index!F$2),VLOOKUP(J389,Index!B$3:S$228,5),IF((I389=Index!G$2),VLOOKUP(J389,Index!B$3:S$228,6),IF((I389=Index!H$2),VLOOKUP(J389,Index!B$3:S$228,7),IF((I389=Index!I$2),VLOOKUP(J389,Index!B$3:S$228,8),IF((I389=Index!J$2),VLOOKUP(J389,Index!B$3:S$228,9),IF((I389=Index!K$2),VLOOKUP(J389,Index!B$3:S$228,10),IF((I389=Index!L$2),VLOOKUP(J389,Index!B$3:S$228,11),IF((I389=Index!M$2),VLOOKUP(J389,Index!B$3:S$228,12),IF((I389=Index!N$2),VLOOKUP(J389,Index!B$3:S$228,13),IF((I389=Index!O$2),VLOOKUP(J389,Index!B$3:S$228,14),IF((I389=Index!P$2),VLOOKUP(J389,Index!B$3:S$228,15),IF((I389=Index!Q$2),VLOOKUP(J389,Index!B$3:S$228,16),IF((I389=Index!R$2),VLOOKUP(J389,Index!B$3:S$228,17),IF((I389=Index!S$2),VLOOKUP(J389,Index!B$3:S$228,18),IF((I389=""),CONCATENATE("Custom (",K389,")"),IF((I389="No index"),CONCATENATE("Custom (",Index!T381,")"),"")))))))))))))))))))</f>
        <v>Custom (ATCTCAGG-TATCCTCT)</v>
      </c>
      <c r="M389" s="32" t="s">
        <v>5</v>
      </c>
      <c r="N389" s="10" t="s">
        <v>117</v>
      </c>
      <c r="O389" s="136">
        <f>IF(Table1[[#This Row],[VOLUME]]="","",Table1[[#This Row],[VOLUME]])</f>
        <v>50</v>
      </c>
      <c r="P389" s="110" t="str">
        <f>IF(Table1[[#This Row],[SNP&amp;SEQ SAMPLE ID]]="","",CONCATENATE('Sample information'!$B$16,"_PL1_org_",Table1[[#This Row],[DATE SAMPLE DELIVERY]]))</f>
        <v>TC2486_PL1_org_</v>
      </c>
      <c r="Q389" s="32" t="str">
        <f>IF(Table1[[#This Row],[SNP&amp;SEQ SAMPLE ID]]="","",IF('Sample information'!$B$21="","",'Sample information'!$B$21))</f>
        <v>danio rerio (zebrafish)</v>
      </c>
      <c r="R389" s="10"/>
      <c r="S389" s="32"/>
      <c r="T389" s="55"/>
      <c r="U389" s="25"/>
      <c r="W389" s="30"/>
      <c r="Y389" s="91"/>
      <c r="Z389" s="32"/>
      <c r="AA389" s="28"/>
      <c r="AB389" s="55"/>
      <c r="AC389" s="28" t="str">
        <f>IF(Table1[[#This Row],[DATE SAMPLE DELIVERY]]="","",(CONCATENATE(20,LEFT(Table1[[#This Row],[DATE SAMPLE DELIVERY]],2),"-",(MID(Table1[[#This Row],[DATE SAMPLE DELIVERY]],3,2)),"-",(RIGHT(Table1[[#This Row],[DATE SAMPLE DELIVERY]],2)))))</f>
        <v/>
      </c>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row>
    <row r="390" spans="1:54" s="4" customFormat="1" x14ac:dyDescent="0.2">
      <c r="A390" s="112" t="str">
        <f>IF(D390="","",CONCATENATE('Sample information'!B$16," #1"," ",Table1[[#This Row],[DATE SAMPLE DELIVERY]]))</f>
        <v xml:space="preserve">TC2486 #1 </v>
      </c>
      <c r="B390" s="112" t="str">
        <f>IF(Table1[[#This Row],[LIBRARY ID]]="","",CONCATENATE('Sample information'!B$16,"-",Table1[[#This Row],[LIBRARY ID]]))</f>
        <v>TC2486-TC2486-1380</v>
      </c>
      <c r="C390" s="228" t="s">
        <v>141</v>
      </c>
      <c r="D390" s="228" t="s">
        <v>2126</v>
      </c>
      <c r="E390" s="99" t="s">
        <v>27</v>
      </c>
      <c r="F390" s="113" t="s">
        <v>1711</v>
      </c>
      <c r="G390" s="113">
        <v>14.80654</v>
      </c>
      <c r="H390" s="113">
        <v>50</v>
      </c>
      <c r="I390" s="98"/>
      <c r="J390" s="228"/>
      <c r="K390" s="230" t="s">
        <v>2824</v>
      </c>
      <c r="L390" s="112" t="str">
        <f>IF((I390=Index!C$2),VLOOKUP(J390,Index!B$3:S$228,2),IF((I390=Index!D$2),VLOOKUP(J390,Index!B$3:S$228,3),IF((I390=Index!E$2),VLOOKUP(J390,Index!B$3:S$228,4),IF((I390=Index!F$2),VLOOKUP(J390,Index!B$3:S$228,5),IF((I390=Index!G$2),VLOOKUP(J390,Index!B$3:S$228,6),IF((I390=Index!H$2),VLOOKUP(J390,Index!B$3:S$228,7),IF((I390=Index!I$2),VLOOKUP(J390,Index!B$3:S$228,8),IF((I390=Index!J$2),VLOOKUP(J390,Index!B$3:S$228,9),IF((I390=Index!K$2),VLOOKUP(J390,Index!B$3:S$228,10),IF((I390=Index!L$2),VLOOKUP(J390,Index!B$3:S$228,11),IF((I390=Index!M$2),VLOOKUP(J390,Index!B$3:S$228,12),IF((I390=Index!N$2),VLOOKUP(J390,Index!B$3:S$228,13),IF((I390=Index!O$2),VLOOKUP(J390,Index!B$3:S$228,14),IF((I390=Index!P$2),VLOOKUP(J390,Index!B$3:S$228,15),IF((I390=Index!Q$2),VLOOKUP(J390,Index!B$3:S$228,16),IF((I390=Index!R$2),VLOOKUP(J390,Index!B$3:S$228,17),IF((I390=Index!S$2),VLOOKUP(J390,Index!B$3:S$228,18),IF((I390=""),CONCATENATE("Custom (",K390,")"),IF((I390="No index"),CONCATENATE("Custom (",Index!T382,")"),"")))))))))))))))))))</f>
        <v>Custom (ATCTCAGG-GTAAGGAG)</v>
      </c>
      <c r="M390" s="32" t="s">
        <v>5</v>
      </c>
      <c r="N390" s="10" t="s">
        <v>118</v>
      </c>
      <c r="O390" s="136">
        <f>IF(Table1[[#This Row],[VOLUME]]="","",Table1[[#This Row],[VOLUME]])</f>
        <v>50</v>
      </c>
      <c r="P390" s="110" t="str">
        <f>IF(Table1[[#This Row],[SNP&amp;SEQ SAMPLE ID]]="","",CONCATENATE('Sample information'!$B$16,"_PL1_org_",Table1[[#This Row],[DATE SAMPLE DELIVERY]]))</f>
        <v>TC2486_PL1_org_</v>
      </c>
      <c r="Q390" s="32" t="str">
        <f>IF(Table1[[#This Row],[SNP&amp;SEQ SAMPLE ID]]="","",IF('Sample information'!$B$21="","",'Sample information'!$B$21))</f>
        <v>danio rerio (zebrafish)</v>
      </c>
      <c r="R390" s="10"/>
      <c r="S390" s="32"/>
      <c r="T390" s="55"/>
      <c r="U390" s="25"/>
      <c r="W390" s="30"/>
      <c r="Y390" s="91"/>
      <c r="Z390" s="32"/>
      <c r="AA390" s="28"/>
      <c r="AB390" s="55"/>
      <c r="AC390" s="28" t="str">
        <f>IF(Table1[[#This Row],[DATE SAMPLE DELIVERY]]="","",(CONCATENATE(20,LEFT(Table1[[#This Row],[DATE SAMPLE DELIVERY]],2),"-",(MID(Table1[[#This Row],[DATE SAMPLE DELIVERY]],3,2)),"-",(RIGHT(Table1[[#This Row],[DATE SAMPLE DELIVERY]],2)))))</f>
        <v/>
      </c>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row>
    <row r="391" spans="1:54" s="4" customFormat="1" x14ac:dyDescent="0.2">
      <c r="A391" s="112" t="str">
        <f>IF(D391="","",CONCATENATE('Sample information'!B$16," #1"," ",Table1[[#This Row],[DATE SAMPLE DELIVERY]]))</f>
        <v xml:space="preserve">TC2486 #1 </v>
      </c>
      <c r="B391" s="112" t="str">
        <f>IF(Table1[[#This Row],[LIBRARY ID]]="","",CONCATENATE('Sample information'!B$16,"-",Table1[[#This Row],[LIBRARY ID]]))</f>
        <v>TC2486-TC2486-1381</v>
      </c>
      <c r="C391" s="228" t="s">
        <v>141</v>
      </c>
      <c r="D391" s="228" t="s">
        <v>2127</v>
      </c>
      <c r="E391" s="99" t="s">
        <v>27</v>
      </c>
      <c r="F391" s="113" t="s">
        <v>1711</v>
      </c>
      <c r="G391" s="113">
        <v>14.80654</v>
      </c>
      <c r="H391" s="113">
        <v>50</v>
      </c>
      <c r="I391" s="98"/>
      <c r="J391" s="228"/>
      <c r="K391" s="230" t="s">
        <v>2825</v>
      </c>
      <c r="L391" s="112" t="str">
        <f>IF((I391=Index!C$2),VLOOKUP(J391,Index!B$3:S$228,2),IF((I391=Index!D$2),VLOOKUP(J391,Index!B$3:S$228,3),IF((I391=Index!E$2),VLOOKUP(J391,Index!B$3:S$228,4),IF((I391=Index!F$2),VLOOKUP(J391,Index!B$3:S$228,5),IF((I391=Index!G$2),VLOOKUP(J391,Index!B$3:S$228,6),IF((I391=Index!H$2),VLOOKUP(J391,Index!B$3:S$228,7),IF((I391=Index!I$2),VLOOKUP(J391,Index!B$3:S$228,8),IF((I391=Index!J$2),VLOOKUP(J391,Index!B$3:S$228,9),IF((I391=Index!K$2),VLOOKUP(J391,Index!B$3:S$228,10),IF((I391=Index!L$2),VLOOKUP(J391,Index!B$3:S$228,11),IF((I391=Index!M$2),VLOOKUP(J391,Index!B$3:S$228,12),IF((I391=Index!N$2),VLOOKUP(J391,Index!B$3:S$228,13),IF((I391=Index!O$2),VLOOKUP(J391,Index!B$3:S$228,14),IF((I391=Index!P$2),VLOOKUP(J391,Index!B$3:S$228,15),IF((I391=Index!Q$2),VLOOKUP(J391,Index!B$3:S$228,16),IF((I391=Index!R$2),VLOOKUP(J391,Index!B$3:S$228,17),IF((I391=Index!S$2),VLOOKUP(J391,Index!B$3:S$228,18),IF((I391=""),CONCATENATE("Custom (",K391,")"),IF((I391="No index"),CONCATENATE("Custom (",Index!T383,")"),"")))))))))))))))))))</f>
        <v>Custom (ATCTCAGG-ACTGCATA)</v>
      </c>
      <c r="M391" s="32" t="s">
        <v>5</v>
      </c>
      <c r="N391" s="10" t="s">
        <v>119</v>
      </c>
      <c r="O391" s="136">
        <f>IF(Table1[[#This Row],[VOLUME]]="","",Table1[[#This Row],[VOLUME]])</f>
        <v>50</v>
      </c>
      <c r="P391" s="110" t="str">
        <f>IF(Table1[[#This Row],[SNP&amp;SEQ SAMPLE ID]]="","",CONCATENATE('Sample information'!$B$16,"_PL1_org_",Table1[[#This Row],[DATE SAMPLE DELIVERY]]))</f>
        <v>TC2486_PL1_org_</v>
      </c>
      <c r="Q391" s="32" t="str">
        <f>IF(Table1[[#This Row],[SNP&amp;SEQ SAMPLE ID]]="","",IF('Sample information'!$B$21="","",'Sample information'!$B$21))</f>
        <v>danio rerio (zebrafish)</v>
      </c>
      <c r="R391" s="10"/>
      <c r="S391" s="32"/>
      <c r="T391" s="55"/>
      <c r="U391" s="25"/>
      <c r="W391" s="30"/>
      <c r="Y391" s="91"/>
      <c r="Z391" s="32"/>
      <c r="AA391" s="28"/>
      <c r="AB391" s="55"/>
      <c r="AC391" s="28" t="str">
        <f>IF(Table1[[#This Row],[DATE SAMPLE DELIVERY]]="","",(CONCATENATE(20,LEFT(Table1[[#This Row],[DATE SAMPLE DELIVERY]],2),"-",(MID(Table1[[#This Row],[DATE SAMPLE DELIVERY]],3,2)),"-",(RIGHT(Table1[[#This Row],[DATE SAMPLE DELIVERY]],2)))))</f>
        <v/>
      </c>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row>
    <row r="392" spans="1:54" s="4" customFormat="1" x14ac:dyDescent="0.2">
      <c r="A392" s="112" t="str">
        <f>IF(D392="","",CONCATENATE('Sample information'!B$16," #1"," ",Table1[[#This Row],[DATE SAMPLE DELIVERY]]))</f>
        <v xml:space="preserve">TC2486 #1 </v>
      </c>
      <c r="B392" s="112" t="str">
        <f>IF(Table1[[#This Row],[LIBRARY ID]]="","",CONCATENATE('Sample information'!B$16,"-",Table1[[#This Row],[LIBRARY ID]]))</f>
        <v>TC2486-TC2486-1382</v>
      </c>
      <c r="C392" s="228" t="s">
        <v>141</v>
      </c>
      <c r="D392" s="228" t="s">
        <v>2128</v>
      </c>
      <c r="E392" s="99" t="s">
        <v>27</v>
      </c>
      <c r="F392" s="113" t="s">
        <v>1711</v>
      </c>
      <c r="G392" s="113">
        <v>14.80654</v>
      </c>
      <c r="H392" s="113">
        <v>50</v>
      </c>
      <c r="I392" s="98"/>
      <c r="J392" s="228"/>
      <c r="K392" s="230" t="s">
        <v>2826</v>
      </c>
      <c r="L392" s="112" t="str">
        <f>IF((I392=Index!C$2),VLOOKUP(J392,Index!B$3:S$228,2),IF((I392=Index!D$2),VLOOKUP(J392,Index!B$3:S$228,3),IF((I392=Index!E$2),VLOOKUP(J392,Index!B$3:S$228,4),IF((I392=Index!F$2),VLOOKUP(J392,Index!B$3:S$228,5),IF((I392=Index!G$2),VLOOKUP(J392,Index!B$3:S$228,6),IF((I392=Index!H$2),VLOOKUP(J392,Index!B$3:S$228,7),IF((I392=Index!I$2),VLOOKUP(J392,Index!B$3:S$228,8),IF((I392=Index!J$2),VLOOKUP(J392,Index!B$3:S$228,9),IF((I392=Index!K$2),VLOOKUP(J392,Index!B$3:S$228,10),IF((I392=Index!L$2),VLOOKUP(J392,Index!B$3:S$228,11),IF((I392=Index!M$2),VLOOKUP(J392,Index!B$3:S$228,12),IF((I392=Index!N$2),VLOOKUP(J392,Index!B$3:S$228,13),IF((I392=Index!O$2),VLOOKUP(J392,Index!B$3:S$228,14),IF((I392=Index!P$2),VLOOKUP(J392,Index!B$3:S$228,15),IF((I392=Index!Q$2),VLOOKUP(J392,Index!B$3:S$228,16),IF((I392=Index!R$2),VLOOKUP(J392,Index!B$3:S$228,17),IF((I392=Index!S$2),VLOOKUP(J392,Index!B$3:S$228,18),IF((I392=""),CONCATENATE("Custom (",K392,")"),IF((I392="No index"),CONCATENATE("Custom (",Index!T384,")"),"")))))))))))))))))))</f>
        <v>Custom (ATCTCAGG-AAGGAGTA)</v>
      </c>
      <c r="M392" s="32" t="s">
        <v>5</v>
      </c>
      <c r="N392" s="10" t="s">
        <v>120</v>
      </c>
      <c r="O392" s="136">
        <f>IF(Table1[[#This Row],[VOLUME]]="","",Table1[[#This Row],[VOLUME]])</f>
        <v>50</v>
      </c>
      <c r="P392" s="110" t="str">
        <f>IF(Table1[[#This Row],[SNP&amp;SEQ SAMPLE ID]]="","",CONCATENATE('Sample information'!$B$16,"_PL1_org_",Table1[[#This Row],[DATE SAMPLE DELIVERY]]))</f>
        <v>TC2486_PL1_org_</v>
      </c>
      <c r="Q392" s="32" t="str">
        <f>IF(Table1[[#This Row],[SNP&amp;SEQ SAMPLE ID]]="","",IF('Sample information'!$B$21="","",'Sample information'!$B$21))</f>
        <v>danio rerio (zebrafish)</v>
      </c>
      <c r="R392" s="10"/>
      <c r="S392" s="32"/>
      <c r="T392" s="55"/>
      <c r="U392" s="25"/>
      <c r="W392" s="30"/>
      <c r="Y392" s="91"/>
      <c r="Z392" s="32"/>
      <c r="AA392" s="28"/>
      <c r="AB392" s="55"/>
      <c r="AC392" s="28" t="str">
        <f>IF(Table1[[#This Row],[DATE SAMPLE DELIVERY]]="","",(CONCATENATE(20,LEFT(Table1[[#This Row],[DATE SAMPLE DELIVERY]],2),"-",(MID(Table1[[#This Row],[DATE SAMPLE DELIVERY]],3,2)),"-",(RIGHT(Table1[[#This Row],[DATE SAMPLE DELIVERY]],2)))))</f>
        <v/>
      </c>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row>
    <row r="393" spans="1:54" s="4" customFormat="1" x14ac:dyDescent="0.2">
      <c r="A393" s="112" t="str">
        <f>IF(D393="","",CONCATENATE('Sample information'!B$16," #1"," ",Table1[[#This Row],[DATE SAMPLE DELIVERY]]))</f>
        <v xml:space="preserve">TC2486 #1 </v>
      </c>
      <c r="B393" s="112" t="str">
        <f>IF(Table1[[#This Row],[LIBRARY ID]]="","",CONCATENATE('Sample information'!B$16,"-",Table1[[#This Row],[LIBRARY ID]]))</f>
        <v>TC2486-TC2486-1383</v>
      </c>
      <c r="C393" s="228" t="s">
        <v>141</v>
      </c>
      <c r="D393" s="228" t="s">
        <v>2129</v>
      </c>
      <c r="E393" s="99" t="s">
        <v>27</v>
      </c>
      <c r="F393" s="113" t="s">
        <v>1711</v>
      </c>
      <c r="G393" s="113">
        <v>14.80654</v>
      </c>
      <c r="H393" s="113">
        <v>50</v>
      </c>
      <c r="I393" s="98"/>
      <c r="J393" s="228"/>
      <c r="K393" s="230" t="s">
        <v>2827</v>
      </c>
      <c r="L393" s="112" t="str">
        <f>IF((I393=Index!C$2),VLOOKUP(J393,Index!B$3:S$228,2),IF((I393=Index!D$2),VLOOKUP(J393,Index!B$3:S$228,3),IF((I393=Index!E$2),VLOOKUP(J393,Index!B$3:S$228,4),IF((I393=Index!F$2),VLOOKUP(J393,Index!B$3:S$228,5),IF((I393=Index!G$2),VLOOKUP(J393,Index!B$3:S$228,6),IF((I393=Index!H$2),VLOOKUP(J393,Index!B$3:S$228,7),IF((I393=Index!I$2),VLOOKUP(J393,Index!B$3:S$228,8),IF((I393=Index!J$2),VLOOKUP(J393,Index!B$3:S$228,9),IF((I393=Index!K$2),VLOOKUP(J393,Index!B$3:S$228,10),IF((I393=Index!L$2),VLOOKUP(J393,Index!B$3:S$228,11),IF((I393=Index!M$2),VLOOKUP(J393,Index!B$3:S$228,12),IF((I393=Index!N$2),VLOOKUP(J393,Index!B$3:S$228,13),IF((I393=Index!O$2),VLOOKUP(J393,Index!B$3:S$228,14),IF((I393=Index!P$2),VLOOKUP(J393,Index!B$3:S$228,15),IF((I393=Index!Q$2),VLOOKUP(J393,Index!B$3:S$228,16),IF((I393=Index!R$2),VLOOKUP(J393,Index!B$3:S$228,17),IF((I393=Index!S$2),VLOOKUP(J393,Index!B$3:S$228,18),IF((I393=""),CONCATENATE("Custom (",K393,")"),IF((I393="No index"),CONCATENATE("Custom (",Index!T385,")"),"")))))))))))))))))))</f>
        <v>Custom (ATCTCAGG-CTAAGCCT)</v>
      </c>
      <c r="M393" s="32" t="s">
        <v>5</v>
      </c>
      <c r="N393" s="10" t="s">
        <v>121</v>
      </c>
      <c r="O393" s="136">
        <f>IF(Table1[[#This Row],[VOLUME]]="","",Table1[[#This Row],[VOLUME]])</f>
        <v>50</v>
      </c>
      <c r="P393" s="110" t="str">
        <f>IF(Table1[[#This Row],[SNP&amp;SEQ SAMPLE ID]]="","",CONCATENATE('Sample information'!$B$16,"_PL1_org_",Table1[[#This Row],[DATE SAMPLE DELIVERY]]))</f>
        <v>TC2486_PL1_org_</v>
      </c>
      <c r="Q393" s="32" t="str">
        <f>IF(Table1[[#This Row],[SNP&amp;SEQ SAMPLE ID]]="","",IF('Sample information'!$B$21="","",'Sample information'!$B$21))</f>
        <v>danio rerio (zebrafish)</v>
      </c>
      <c r="R393" s="10"/>
      <c r="S393" s="32"/>
      <c r="T393" s="55"/>
      <c r="U393" s="25"/>
      <c r="W393" s="30"/>
      <c r="Y393" s="91"/>
      <c r="Z393" s="32"/>
      <c r="AA393" s="28"/>
      <c r="AB393" s="55"/>
      <c r="AC393" s="28" t="str">
        <f>IF(Table1[[#This Row],[DATE SAMPLE DELIVERY]]="","",(CONCATENATE(20,LEFT(Table1[[#This Row],[DATE SAMPLE DELIVERY]],2),"-",(MID(Table1[[#This Row],[DATE SAMPLE DELIVERY]],3,2)),"-",(RIGHT(Table1[[#This Row],[DATE SAMPLE DELIVERY]],2)))))</f>
        <v/>
      </c>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row>
    <row r="394" spans="1:54" s="4" customFormat="1" x14ac:dyDescent="0.2">
      <c r="A394" s="112" t="str">
        <f>IF(D394="","",CONCATENATE('Sample information'!B$16," #1"," ",Table1[[#This Row],[DATE SAMPLE DELIVERY]]))</f>
        <v xml:space="preserve">TC2486 #1 </v>
      </c>
      <c r="B394" s="112" t="str">
        <f>IF(Table1[[#This Row],[LIBRARY ID]]="","",CONCATENATE('Sample information'!B$16,"-",Table1[[#This Row],[LIBRARY ID]]))</f>
        <v>TC2486-TC2486-1384</v>
      </c>
      <c r="C394" s="228" t="s">
        <v>141</v>
      </c>
      <c r="D394" s="228" t="s">
        <v>2130</v>
      </c>
      <c r="E394" s="99" t="s">
        <v>27</v>
      </c>
      <c r="F394" s="113" t="s">
        <v>1711</v>
      </c>
      <c r="G394" s="113">
        <v>14.80654</v>
      </c>
      <c r="H394" s="113">
        <v>50</v>
      </c>
      <c r="I394" s="98"/>
      <c r="J394" s="228"/>
      <c r="K394" s="230" t="s">
        <v>2828</v>
      </c>
      <c r="L394" s="112" t="str">
        <f>IF((I394=Index!C$2),VLOOKUP(J394,Index!B$3:S$228,2),IF((I394=Index!D$2),VLOOKUP(J394,Index!B$3:S$228,3),IF((I394=Index!E$2),VLOOKUP(J394,Index!B$3:S$228,4),IF((I394=Index!F$2),VLOOKUP(J394,Index!B$3:S$228,5),IF((I394=Index!G$2),VLOOKUP(J394,Index!B$3:S$228,6),IF((I394=Index!H$2),VLOOKUP(J394,Index!B$3:S$228,7),IF((I394=Index!I$2),VLOOKUP(J394,Index!B$3:S$228,8),IF((I394=Index!J$2),VLOOKUP(J394,Index!B$3:S$228,9),IF((I394=Index!K$2),VLOOKUP(J394,Index!B$3:S$228,10),IF((I394=Index!L$2),VLOOKUP(J394,Index!B$3:S$228,11),IF((I394=Index!M$2),VLOOKUP(J394,Index!B$3:S$228,12),IF((I394=Index!N$2),VLOOKUP(J394,Index!B$3:S$228,13),IF((I394=Index!O$2),VLOOKUP(J394,Index!B$3:S$228,14),IF((I394=Index!P$2),VLOOKUP(J394,Index!B$3:S$228,15),IF((I394=Index!Q$2),VLOOKUP(J394,Index!B$3:S$228,16),IF((I394=Index!R$2),VLOOKUP(J394,Index!B$3:S$228,17),IF((I394=Index!S$2),VLOOKUP(J394,Index!B$3:S$228,18),IF((I394=""),CONCATENATE("Custom (",K394,")"),IF((I394="No index"),CONCATENATE("Custom (",Index!T386,")"),"")))))))))))))))))))</f>
        <v>Custom (ATCTCAGG-GCGTAAGA)</v>
      </c>
      <c r="M394" s="32" t="s">
        <v>5</v>
      </c>
      <c r="N394" s="10" t="s">
        <v>122</v>
      </c>
      <c r="O394" s="136">
        <f>IF(Table1[[#This Row],[VOLUME]]="","",Table1[[#This Row],[VOLUME]])</f>
        <v>50</v>
      </c>
      <c r="P394" s="110" t="str">
        <f>IF(Table1[[#This Row],[SNP&amp;SEQ SAMPLE ID]]="","",CONCATENATE('Sample information'!$B$16,"_PL1_org_",Table1[[#This Row],[DATE SAMPLE DELIVERY]]))</f>
        <v>TC2486_PL1_org_</v>
      </c>
      <c r="Q394" s="32" t="str">
        <f>IF(Table1[[#This Row],[SNP&amp;SEQ SAMPLE ID]]="","",IF('Sample information'!$B$21="","",'Sample information'!$B$21))</f>
        <v>danio rerio (zebrafish)</v>
      </c>
      <c r="R394" s="10"/>
      <c r="S394" s="32"/>
      <c r="T394" s="55"/>
      <c r="U394" s="25"/>
      <c r="W394" s="30"/>
      <c r="Y394" s="91"/>
      <c r="Z394" s="32"/>
      <c r="AA394" s="28"/>
      <c r="AB394" s="55"/>
      <c r="AC394" s="28" t="str">
        <f>IF(Table1[[#This Row],[DATE SAMPLE DELIVERY]]="","",(CONCATENATE(20,LEFT(Table1[[#This Row],[DATE SAMPLE DELIVERY]],2),"-",(MID(Table1[[#This Row],[DATE SAMPLE DELIVERY]],3,2)),"-",(RIGHT(Table1[[#This Row],[DATE SAMPLE DELIVERY]],2)))))</f>
        <v/>
      </c>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row>
    <row r="395" spans="1:54" s="4" customFormat="1" x14ac:dyDescent="0.2">
      <c r="A395" s="112" t="str">
        <f>IF(D395="","",CONCATENATE('Sample information'!B$16," #1"," ",Table1[[#This Row],[DATE SAMPLE DELIVERY]]))</f>
        <v xml:space="preserve">TC2486 #1 </v>
      </c>
      <c r="B395" s="112" t="str">
        <f>IF(Table1[[#This Row],[LIBRARY ID]]="","",CONCATENATE('Sample information'!B$16,"-",Table1[[#This Row],[LIBRARY ID]]))</f>
        <v>TC2486-TC2486-1385</v>
      </c>
      <c r="C395" s="228" t="s">
        <v>142</v>
      </c>
      <c r="D395" s="228" t="s">
        <v>2131</v>
      </c>
      <c r="E395" s="228" t="s">
        <v>28</v>
      </c>
      <c r="F395" s="113" t="s">
        <v>1711</v>
      </c>
      <c r="G395" s="98">
        <v>13.536849999999999</v>
      </c>
      <c r="H395" s="113">
        <v>50</v>
      </c>
      <c r="I395" s="98" t="s">
        <v>272</v>
      </c>
      <c r="J395" s="228">
        <v>2</v>
      </c>
      <c r="K395" s="228"/>
      <c r="L395" s="112" t="str">
        <f>IF((I395=Index!C$2),VLOOKUP(J395,Index!B$3:S$228,2),IF((I395=Index!D$2),VLOOKUP(J395,Index!B$3:S$228,3),IF((I395=Index!E$2),VLOOKUP(J395,Index!B$3:S$228,4),IF((I395=Index!F$2),VLOOKUP(J395,Index!B$3:S$228,5),IF((I395=Index!G$2),VLOOKUP(J395,Index!B$3:S$228,6),IF((I395=Index!H$2),VLOOKUP(J395,Index!B$3:S$228,7),IF((I395=Index!I$2),VLOOKUP(J395,Index!B$3:S$228,8),IF((I395=Index!J$2),VLOOKUP(J395,Index!B$3:S$228,9),IF((I395=Index!K$2),VLOOKUP(J395,Index!B$3:S$228,10),IF((I395=Index!L$2),VLOOKUP(J395,Index!B$3:S$228,11),IF((I395=Index!M$2),VLOOKUP(J395,Index!B$3:S$228,12),IF((I395=Index!N$2),VLOOKUP(J395,Index!B$3:S$228,13),IF((I395=Index!O$2),VLOOKUP(J395,Index!B$3:S$228,14),IF((I395=Index!P$2),VLOOKUP(J395,Index!B$3:S$228,15),IF((I395=Index!Q$2),VLOOKUP(J395,Index!B$3:S$228,16),IF((I395=Index!R$2),VLOOKUP(J395,Index!B$3:S$228,17),IF((I395=Index!S$2),VLOOKUP(J395,Index!B$3:S$228,18),IF((I395=""),CONCATENATE("Custom (",K395,")"),IF((I395="No index"),CONCATENATE("Custom (",Index!T387,")"),"")))))))))))))))))))</f>
        <v>N701-N502 (TAAGGCGA-CTCTCTAT)</v>
      </c>
      <c r="M395" s="32" t="s">
        <v>5</v>
      </c>
      <c r="N395" s="10" t="s">
        <v>27</v>
      </c>
      <c r="O395" s="136">
        <f>IF(Table1[[#This Row],[VOLUME]]="","",Table1[[#This Row],[VOLUME]])</f>
        <v>50</v>
      </c>
      <c r="P395" s="110" t="str">
        <f>IF(Table1[[#This Row],[SNP&amp;SEQ SAMPLE ID]]="","",CONCATENATE('Sample information'!$B$16,"_PL1_org_",Table1[[#This Row],[DATE SAMPLE DELIVERY]]))</f>
        <v>TC2486_PL1_org_</v>
      </c>
      <c r="Q395" s="32" t="str">
        <f>IF(Table1[[#This Row],[SNP&amp;SEQ SAMPLE ID]]="","",IF('Sample information'!$B$21="","",'Sample information'!$B$21))</f>
        <v>danio rerio (zebrafish)</v>
      </c>
      <c r="R395" s="10"/>
      <c r="S395" s="32"/>
      <c r="T395" s="55"/>
      <c r="U395" s="25"/>
      <c r="W395" s="30"/>
      <c r="Y395" s="91"/>
      <c r="Z395" s="32"/>
      <c r="AA395" s="28"/>
      <c r="AB395" s="55"/>
      <c r="AC395" s="28" t="str">
        <f>IF(Table1[[#This Row],[DATE SAMPLE DELIVERY]]="","",(CONCATENATE(20,LEFT(Table1[[#This Row],[DATE SAMPLE DELIVERY]],2),"-",(MID(Table1[[#This Row],[DATE SAMPLE DELIVERY]],3,2)),"-",(RIGHT(Table1[[#This Row],[DATE SAMPLE DELIVERY]],2)))))</f>
        <v/>
      </c>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row>
    <row r="396" spans="1:54" s="4" customFormat="1" x14ac:dyDescent="0.2">
      <c r="A396" s="112" t="str">
        <f>IF(D396="","",CONCATENATE('Sample information'!B$16," #1"," ",Table1[[#This Row],[DATE SAMPLE DELIVERY]]))</f>
        <v xml:space="preserve">TC2486 #1 </v>
      </c>
      <c r="B396" s="112" t="str">
        <f>IF(Table1[[#This Row],[LIBRARY ID]]="","",CONCATENATE('Sample information'!B$16,"-",Table1[[#This Row],[LIBRARY ID]]))</f>
        <v>TC2486-TC2486-1386</v>
      </c>
      <c r="C396" s="228" t="s">
        <v>142</v>
      </c>
      <c r="D396" s="228" t="s">
        <v>2132</v>
      </c>
      <c r="E396" s="228" t="s">
        <v>28</v>
      </c>
      <c r="F396" s="113" t="s">
        <v>1711</v>
      </c>
      <c r="G396" s="113">
        <v>13.536849999999999</v>
      </c>
      <c r="H396" s="113">
        <v>50</v>
      </c>
      <c r="I396" s="113" t="s">
        <v>272</v>
      </c>
      <c r="J396" s="228">
        <v>3</v>
      </c>
      <c r="K396" s="228"/>
      <c r="L396" s="112" t="str">
        <f>IF((I396=Index!C$2),VLOOKUP(J396,Index!B$3:S$228,2),IF((I396=Index!D$2),VLOOKUP(J396,Index!B$3:S$228,3),IF((I396=Index!E$2),VLOOKUP(J396,Index!B$3:S$228,4),IF((I396=Index!F$2),VLOOKUP(J396,Index!B$3:S$228,5),IF((I396=Index!G$2),VLOOKUP(J396,Index!B$3:S$228,6),IF((I396=Index!H$2),VLOOKUP(J396,Index!B$3:S$228,7),IF((I396=Index!I$2),VLOOKUP(J396,Index!B$3:S$228,8),IF((I396=Index!J$2),VLOOKUP(J396,Index!B$3:S$228,9),IF((I396=Index!K$2),VLOOKUP(J396,Index!B$3:S$228,10),IF((I396=Index!L$2),VLOOKUP(J396,Index!B$3:S$228,11),IF((I396=Index!M$2),VLOOKUP(J396,Index!B$3:S$228,12),IF((I396=Index!N$2),VLOOKUP(J396,Index!B$3:S$228,13),IF((I396=Index!O$2),VLOOKUP(J396,Index!B$3:S$228,14),IF((I396=Index!P$2),VLOOKUP(J396,Index!B$3:S$228,15),IF((I396=Index!Q$2),VLOOKUP(J396,Index!B$3:S$228,16),IF((I396=Index!R$2),VLOOKUP(J396,Index!B$3:S$228,17),IF((I396=Index!S$2),VLOOKUP(J396,Index!B$3:S$228,18),IF((I396=""),CONCATENATE("Custom (",K396,")"),IF((I396="No index"),CONCATENATE("Custom (",Index!T388,")"),"")))))))))))))))))))</f>
        <v>N701-N503 (TAAGGCGA-TATCCTCT)</v>
      </c>
      <c r="M396" s="32" t="s">
        <v>5</v>
      </c>
      <c r="N396" s="10" t="s">
        <v>28</v>
      </c>
      <c r="O396" s="136">
        <f>IF(Table1[[#This Row],[VOLUME]]="","",Table1[[#This Row],[VOLUME]])</f>
        <v>50</v>
      </c>
      <c r="P396" s="110" t="str">
        <f>IF(Table1[[#This Row],[SNP&amp;SEQ SAMPLE ID]]="","",CONCATENATE('Sample information'!$B$16,"_PL1_org_",Table1[[#This Row],[DATE SAMPLE DELIVERY]]))</f>
        <v>TC2486_PL1_org_</v>
      </c>
      <c r="Q396" s="32" t="str">
        <f>IF(Table1[[#This Row],[SNP&amp;SEQ SAMPLE ID]]="","",IF('Sample information'!$B$21="","",'Sample information'!$B$21))</f>
        <v>danio rerio (zebrafish)</v>
      </c>
      <c r="R396" s="10"/>
      <c r="S396" s="32"/>
      <c r="T396" s="55"/>
      <c r="U396" s="25"/>
      <c r="W396" s="30"/>
      <c r="Y396" s="91"/>
      <c r="Z396" s="32"/>
      <c r="AA396" s="28"/>
      <c r="AB396" s="55"/>
      <c r="AC396" s="28" t="str">
        <f>IF(Table1[[#This Row],[DATE SAMPLE DELIVERY]]="","",(CONCATENATE(20,LEFT(Table1[[#This Row],[DATE SAMPLE DELIVERY]],2),"-",(MID(Table1[[#This Row],[DATE SAMPLE DELIVERY]],3,2)),"-",(RIGHT(Table1[[#This Row],[DATE SAMPLE DELIVERY]],2)))))</f>
        <v/>
      </c>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row>
    <row r="397" spans="1:54" s="4" customFormat="1" x14ac:dyDescent="0.2">
      <c r="A397" s="112" t="str">
        <f>IF(D397="","",CONCATENATE('Sample information'!B$16," #1"," ",Table1[[#This Row],[DATE SAMPLE DELIVERY]]))</f>
        <v xml:space="preserve">TC2486 #1 </v>
      </c>
      <c r="B397" s="112" t="str">
        <f>IF(Table1[[#This Row],[LIBRARY ID]]="","",CONCATENATE('Sample information'!B$16,"-",Table1[[#This Row],[LIBRARY ID]]))</f>
        <v>TC2486-TC2486-1387</v>
      </c>
      <c r="C397" s="228" t="s">
        <v>142</v>
      </c>
      <c r="D397" s="228" t="s">
        <v>2133</v>
      </c>
      <c r="E397" s="228" t="s">
        <v>28</v>
      </c>
      <c r="F397" s="113" t="s">
        <v>1711</v>
      </c>
      <c r="G397" s="113">
        <v>13.536849999999999</v>
      </c>
      <c r="H397" s="113">
        <v>50</v>
      </c>
      <c r="I397" s="113" t="s">
        <v>272</v>
      </c>
      <c r="J397" s="228">
        <v>5</v>
      </c>
      <c r="K397" s="228"/>
      <c r="L397" s="112" t="str">
        <f>IF((I397=Index!C$2),VLOOKUP(J397,Index!B$3:S$228,2),IF((I397=Index!D$2),VLOOKUP(J397,Index!B$3:S$228,3),IF((I397=Index!E$2),VLOOKUP(J397,Index!B$3:S$228,4),IF((I397=Index!F$2),VLOOKUP(J397,Index!B$3:S$228,5),IF((I397=Index!G$2),VLOOKUP(J397,Index!B$3:S$228,6),IF((I397=Index!H$2),VLOOKUP(J397,Index!B$3:S$228,7),IF((I397=Index!I$2),VLOOKUP(J397,Index!B$3:S$228,8),IF((I397=Index!J$2),VLOOKUP(J397,Index!B$3:S$228,9),IF((I397=Index!K$2),VLOOKUP(J397,Index!B$3:S$228,10),IF((I397=Index!L$2),VLOOKUP(J397,Index!B$3:S$228,11),IF((I397=Index!M$2),VLOOKUP(J397,Index!B$3:S$228,12),IF((I397=Index!N$2),VLOOKUP(J397,Index!B$3:S$228,13),IF((I397=Index!O$2),VLOOKUP(J397,Index!B$3:S$228,14),IF((I397=Index!P$2),VLOOKUP(J397,Index!B$3:S$228,15),IF((I397=Index!Q$2),VLOOKUP(J397,Index!B$3:S$228,16),IF((I397=Index!R$2),VLOOKUP(J397,Index!B$3:S$228,17),IF((I397=Index!S$2),VLOOKUP(J397,Index!B$3:S$228,18),IF((I397=""),CONCATENATE("Custom (",K397,")"),IF((I397="No index"),CONCATENATE("Custom (",Index!T389,")"),"")))))))))))))))))))</f>
        <v>N701-N505 (TAAGGCGA-GTAAGGAG)</v>
      </c>
      <c r="M397" s="32" t="s">
        <v>5</v>
      </c>
      <c r="N397" s="10" t="s">
        <v>29</v>
      </c>
      <c r="O397" s="136">
        <f>IF(Table1[[#This Row],[VOLUME]]="","",Table1[[#This Row],[VOLUME]])</f>
        <v>50</v>
      </c>
      <c r="P397" s="110" t="str">
        <f>IF(Table1[[#This Row],[SNP&amp;SEQ SAMPLE ID]]="","",CONCATENATE('Sample information'!$B$16,"_PL1_org_",Table1[[#This Row],[DATE SAMPLE DELIVERY]]))</f>
        <v>TC2486_PL1_org_</v>
      </c>
      <c r="Q397" s="32" t="str">
        <f>IF(Table1[[#This Row],[SNP&amp;SEQ SAMPLE ID]]="","",IF('Sample information'!$B$21="","",'Sample information'!$B$21))</f>
        <v>danio rerio (zebrafish)</v>
      </c>
      <c r="R397" s="10"/>
      <c r="S397" s="32"/>
      <c r="T397" s="55"/>
      <c r="U397" s="25"/>
      <c r="W397" s="30"/>
      <c r="Y397" s="91"/>
      <c r="Z397" s="32"/>
      <c r="AA397" s="28"/>
      <c r="AB397" s="55"/>
      <c r="AC397" s="28" t="str">
        <f>IF(Table1[[#This Row],[DATE SAMPLE DELIVERY]]="","",(CONCATENATE(20,LEFT(Table1[[#This Row],[DATE SAMPLE DELIVERY]],2),"-",(MID(Table1[[#This Row],[DATE SAMPLE DELIVERY]],3,2)),"-",(RIGHT(Table1[[#This Row],[DATE SAMPLE DELIVERY]],2)))))</f>
        <v/>
      </c>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row>
    <row r="398" spans="1:54" s="4" customFormat="1" x14ac:dyDescent="0.2">
      <c r="A398" s="112" t="str">
        <f>IF(D398="","",CONCATENATE('Sample information'!B$16," #1"," ",Table1[[#This Row],[DATE SAMPLE DELIVERY]]))</f>
        <v xml:space="preserve">TC2486 #1 </v>
      </c>
      <c r="B398" s="112" t="str">
        <f>IF(Table1[[#This Row],[LIBRARY ID]]="","",CONCATENATE('Sample information'!B$16,"-",Table1[[#This Row],[LIBRARY ID]]))</f>
        <v>TC2486-TC2486-1388</v>
      </c>
      <c r="C398" s="228" t="s">
        <v>142</v>
      </c>
      <c r="D398" s="228" t="s">
        <v>2134</v>
      </c>
      <c r="E398" s="228" t="s">
        <v>28</v>
      </c>
      <c r="F398" s="113" t="s">
        <v>1711</v>
      </c>
      <c r="G398" s="113">
        <v>13.536849999999999</v>
      </c>
      <c r="H398" s="113">
        <v>50</v>
      </c>
      <c r="I398" s="113" t="s">
        <v>272</v>
      </c>
      <c r="J398" s="228">
        <v>6</v>
      </c>
      <c r="K398" s="228"/>
      <c r="L398" s="112" t="str">
        <f>IF((I398=Index!C$2),VLOOKUP(J398,Index!B$3:S$228,2),IF((I398=Index!D$2),VLOOKUP(J398,Index!B$3:S$228,3),IF((I398=Index!E$2),VLOOKUP(J398,Index!B$3:S$228,4),IF((I398=Index!F$2),VLOOKUP(J398,Index!B$3:S$228,5),IF((I398=Index!G$2),VLOOKUP(J398,Index!B$3:S$228,6),IF((I398=Index!H$2),VLOOKUP(J398,Index!B$3:S$228,7),IF((I398=Index!I$2),VLOOKUP(J398,Index!B$3:S$228,8),IF((I398=Index!J$2),VLOOKUP(J398,Index!B$3:S$228,9),IF((I398=Index!K$2),VLOOKUP(J398,Index!B$3:S$228,10),IF((I398=Index!L$2),VLOOKUP(J398,Index!B$3:S$228,11),IF((I398=Index!M$2),VLOOKUP(J398,Index!B$3:S$228,12),IF((I398=Index!N$2),VLOOKUP(J398,Index!B$3:S$228,13),IF((I398=Index!O$2),VLOOKUP(J398,Index!B$3:S$228,14),IF((I398=Index!P$2),VLOOKUP(J398,Index!B$3:S$228,15),IF((I398=Index!Q$2),VLOOKUP(J398,Index!B$3:S$228,16),IF((I398=Index!R$2),VLOOKUP(J398,Index!B$3:S$228,17),IF((I398=Index!S$2),VLOOKUP(J398,Index!B$3:S$228,18),IF((I398=""),CONCATENATE("Custom (",K398,")"),IF((I398="No index"),CONCATENATE("Custom (",Index!T390,")"),"")))))))))))))))))))</f>
        <v>N701-N506 (TAAGGCGA-ACTGCATA)</v>
      </c>
      <c r="M398" s="32" t="s">
        <v>5</v>
      </c>
      <c r="N398" s="10" t="s">
        <v>30</v>
      </c>
      <c r="O398" s="136">
        <f>IF(Table1[[#This Row],[VOLUME]]="","",Table1[[#This Row],[VOLUME]])</f>
        <v>50</v>
      </c>
      <c r="P398" s="110" t="str">
        <f>IF(Table1[[#This Row],[SNP&amp;SEQ SAMPLE ID]]="","",CONCATENATE('Sample information'!$B$16,"_PL1_org_",Table1[[#This Row],[DATE SAMPLE DELIVERY]]))</f>
        <v>TC2486_PL1_org_</v>
      </c>
      <c r="Q398" s="32" t="str">
        <f>IF(Table1[[#This Row],[SNP&amp;SEQ SAMPLE ID]]="","",IF('Sample information'!$B$21="","",'Sample information'!$B$21))</f>
        <v>danio rerio (zebrafish)</v>
      </c>
      <c r="R398" s="10"/>
      <c r="S398" s="32"/>
      <c r="T398" s="55"/>
      <c r="U398" s="25"/>
      <c r="W398" s="30"/>
      <c r="Y398" s="91"/>
      <c r="Z398" s="32"/>
      <c r="AA398" s="28"/>
      <c r="AB398" s="55"/>
      <c r="AC398" s="28" t="str">
        <f>IF(Table1[[#This Row],[DATE SAMPLE DELIVERY]]="","",(CONCATENATE(20,LEFT(Table1[[#This Row],[DATE SAMPLE DELIVERY]],2),"-",(MID(Table1[[#This Row],[DATE SAMPLE DELIVERY]],3,2)),"-",(RIGHT(Table1[[#This Row],[DATE SAMPLE DELIVERY]],2)))))</f>
        <v/>
      </c>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row>
    <row r="399" spans="1:54" s="4" customFormat="1" x14ac:dyDescent="0.2">
      <c r="A399" s="112" t="str">
        <f>IF(D399="","",CONCATENATE('Sample information'!B$16," #1"," ",Table1[[#This Row],[DATE SAMPLE DELIVERY]]))</f>
        <v xml:space="preserve">TC2486 #1 </v>
      </c>
      <c r="B399" s="112" t="str">
        <f>IF(Table1[[#This Row],[LIBRARY ID]]="","",CONCATENATE('Sample information'!B$16,"-",Table1[[#This Row],[LIBRARY ID]]))</f>
        <v>TC2486-TC2486-1389</v>
      </c>
      <c r="C399" s="228" t="s">
        <v>142</v>
      </c>
      <c r="D399" s="228" t="s">
        <v>2135</v>
      </c>
      <c r="E399" s="228" t="s">
        <v>28</v>
      </c>
      <c r="F399" s="113" t="s">
        <v>1711</v>
      </c>
      <c r="G399" s="113">
        <v>13.536849999999999</v>
      </c>
      <c r="H399" s="113">
        <v>50</v>
      </c>
      <c r="I399" s="113" t="s">
        <v>272</v>
      </c>
      <c r="J399" s="228">
        <v>7</v>
      </c>
      <c r="K399" s="228"/>
      <c r="L399" s="112" t="str">
        <f>IF((I399=Index!C$2),VLOOKUP(J399,Index!B$3:S$228,2),IF((I399=Index!D$2),VLOOKUP(J399,Index!B$3:S$228,3),IF((I399=Index!E$2),VLOOKUP(J399,Index!B$3:S$228,4),IF((I399=Index!F$2),VLOOKUP(J399,Index!B$3:S$228,5),IF((I399=Index!G$2),VLOOKUP(J399,Index!B$3:S$228,6),IF((I399=Index!H$2),VLOOKUP(J399,Index!B$3:S$228,7),IF((I399=Index!I$2),VLOOKUP(J399,Index!B$3:S$228,8),IF((I399=Index!J$2),VLOOKUP(J399,Index!B$3:S$228,9),IF((I399=Index!K$2),VLOOKUP(J399,Index!B$3:S$228,10),IF((I399=Index!L$2),VLOOKUP(J399,Index!B$3:S$228,11),IF((I399=Index!M$2),VLOOKUP(J399,Index!B$3:S$228,12),IF((I399=Index!N$2),VLOOKUP(J399,Index!B$3:S$228,13),IF((I399=Index!O$2),VLOOKUP(J399,Index!B$3:S$228,14),IF((I399=Index!P$2),VLOOKUP(J399,Index!B$3:S$228,15),IF((I399=Index!Q$2),VLOOKUP(J399,Index!B$3:S$228,16),IF((I399=Index!R$2),VLOOKUP(J399,Index!B$3:S$228,17),IF((I399=Index!S$2),VLOOKUP(J399,Index!B$3:S$228,18),IF((I399=""),CONCATENATE("Custom (",K399,")"),IF((I399="No index"),CONCATENATE("Custom (",Index!T391,")"),"")))))))))))))))))))</f>
        <v>N701-N507 (TAAGGCGA-AAGGAGTA)</v>
      </c>
      <c r="M399" s="32" t="s">
        <v>5</v>
      </c>
      <c r="N399" s="10" t="s">
        <v>31</v>
      </c>
      <c r="O399" s="136">
        <f>IF(Table1[[#This Row],[VOLUME]]="","",Table1[[#This Row],[VOLUME]])</f>
        <v>50</v>
      </c>
      <c r="P399" s="110" t="str">
        <f>IF(Table1[[#This Row],[SNP&amp;SEQ SAMPLE ID]]="","",CONCATENATE('Sample information'!$B$16,"_PL1_org_",Table1[[#This Row],[DATE SAMPLE DELIVERY]]))</f>
        <v>TC2486_PL1_org_</v>
      </c>
      <c r="Q399" s="32" t="str">
        <f>IF(Table1[[#This Row],[SNP&amp;SEQ SAMPLE ID]]="","",IF('Sample information'!$B$21="","",'Sample information'!$B$21))</f>
        <v>danio rerio (zebrafish)</v>
      </c>
      <c r="R399" s="10"/>
      <c r="S399" s="32"/>
      <c r="T399" s="55"/>
      <c r="U399" s="25"/>
      <c r="W399" s="30"/>
      <c r="Y399" s="91"/>
      <c r="Z399" s="32"/>
      <c r="AA399" s="28"/>
      <c r="AB399" s="55"/>
      <c r="AC399" s="28" t="str">
        <f>IF(Table1[[#This Row],[DATE SAMPLE DELIVERY]]="","",(CONCATENATE(20,LEFT(Table1[[#This Row],[DATE SAMPLE DELIVERY]],2),"-",(MID(Table1[[#This Row],[DATE SAMPLE DELIVERY]],3,2)),"-",(RIGHT(Table1[[#This Row],[DATE SAMPLE DELIVERY]],2)))))</f>
        <v/>
      </c>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row>
    <row r="400" spans="1:54" s="4" customFormat="1" x14ac:dyDescent="0.2">
      <c r="A400" s="112" t="str">
        <f>IF(D400="","",CONCATENATE('Sample information'!B$16," #1"," ",Table1[[#This Row],[DATE SAMPLE DELIVERY]]))</f>
        <v xml:space="preserve">TC2486 #1 </v>
      </c>
      <c r="B400" s="112" t="str">
        <f>IF(Table1[[#This Row],[LIBRARY ID]]="","",CONCATENATE('Sample information'!B$16,"-",Table1[[#This Row],[LIBRARY ID]]))</f>
        <v>TC2486-TC2486-1390</v>
      </c>
      <c r="C400" s="228" t="s">
        <v>142</v>
      </c>
      <c r="D400" s="228" t="s">
        <v>2136</v>
      </c>
      <c r="E400" s="228" t="s">
        <v>28</v>
      </c>
      <c r="F400" s="113" t="s">
        <v>1711</v>
      </c>
      <c r="G400" s="113">
        <v>13.536849999999999</v>
      </c>
      <c r="H400" s="113">
        <v>50</v>
      </c>
      <c r="I400" s="113" t="s">
        <v>272</v>
      </c>
      <c r="J400" s="228">
        <v>8</v>
      </c>
      <c r="K400" s="228"/>
      <c r="L400" s="112" t="str">
        <f>IF((I400=Index!C$2),VLOOKUP(J400,Index!B$3:S$228,2),IF((I400=Index!D$2),VLOOKUP(J400,Index!B$3:S$228,3),IF((I400=Index!E$2),VLOOKUP(J400,Index!B$3:S$228,4),IF((I400=Index!F$2),VLOOKUP(J400,Index!B$3:S$228,5),IF((I400=Index!G$2),VLOOKUP(J400,Index!B$3:S$228,6),IF((I400=Index!H$2),VLOOKUP(J400,Index!B$3:S$228,7),IF((I400=Index!I$2),VLOOKUP(J400,Index!B$3:S$228,8),IF((I400=Index!J$2),VLOOKUP(J400,Index!B$3:S$228,9),IF((I400=Index!K$2),VLOOKUP(J400,Index!B$3:S$228,10),IF((I400=Index!L$2),VLOOKUP(J400,Index!B$3:S$228,11),IF((I400=Index!M$2),VLOOKUP(J400,Index!B$3:S$228,12),IF((I400=Index!N$2),VLOOKUP(J400,Index!B$3:S$228,13),IF((I400=Index!O$2),VLOOKUP(J400,Index!B$3:S$228,14),IF((I400=Index!P$2),VLOOKUP(J400,Index!B$3:S$228,15),IF((I400=Index!Q$2),VLOOKUP(J400,Index!B$3:S$228,16),IF((I400=Index!R$2),VLOOKUP(J400,Index!B$3:S$228,17),IF((I400=Index!S$2),VLOOKUP(J400,Index!B$3:S$228,18),IF((I400=""),CONCATENATE("Custom (",K400,")"),IF((I400="No index"),CONCATENATE("Custom (",Index!T392,")"),"")))))))))))))))))))</f>
        <v>N701-N508 (TAAGGCGA-CTAAGCCT)</v>
      </c>
      <c r="M400" s="32" t="s">
        <v>5</v>
      </c>
      <c r="N400" s="10" t="s">
        <v>32</v>
      </c>
      <c r="O400" s="136">
        <f>IF(Table1[[#This Row],[VOLUME]]="","",Table1[[#This Row],[VOLUME]])</f>
        <v>50</v>
      </c>
      <c r="P400" s="110" t="str">
        <f>IF(Table1[[#This Row],[SNP&amp;SEQ SAMPLE ID]]="","",CONCATENATE('Sample information'!$B$16,"_PL1_org_",Table1[[#This Row],[DATE SAMPLE DELIVERY]]))</f>
        <v>TC2486_PL1_org_</v>
      </c>
      <c r="Q400" s="32" t="str">
        <f>IF(Table1[[#This Row],[SNP&amp;SEQ SAMPLE ID]]="","",IF('Sample information'!$B$21="","",'Sample information'!$B$21))</f>
        <v>danio rerio (zebrafish)</v>
      </c>
      <c r="R400" s="10"/>
      <c r="S400" s="32"/>
      <c r="T400" s="55"/>
      <c r="U400" s="25"/>
      <c r="W400" s="30"/>
      <c r="Y400" s="91"/>
      <c r="Z400" s="32"/>
      <c r="AA400" s="28"/>
      <c r="AB400" s="55"/>
      <c r="AC400" s="28" t="str">
        <f>IF(Table1[[#This Row],[DATE SAMPLE DELIVERY]]="","",(CONCATENATE(20,LEFT(Table1[[#This Row],[DATE SAMPLE DELIVERY]],2),"-",(MID(Table1[[#This Row],[DATE SAMPLE DELIVERY]],3,2)),"-",(RIGHT(Table1[[#This Row],[DATE SAMPLE DELIVERY]],2)))))</f>
        <v/>
      </c>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row>
    <row r="401" spans="1:54" s="4" customFormat="1" x14ac:dyDescent="0.2">
      <c r="A401" s="112" t="str">
        <f>IF(D401="","",CONCATENATE('Sample information'!B$16," #1"," ",Table1[[#This Row],[DATE SAMPLE DELIVERY]]))</f>
        <v xml:space="preserve">TC2486 #1 </v>
      </c>
      <c r="B401" s="112" t="str">
        <f>IF(Table1[[#This Row],[LIBRARY ID]]="","",CONCATENATE('Sample information'!B$16,"-",Table1[[#This Row],[LIBRARY ID]]))</f>
        <v>TC2486-TC2486-1391</v>
      </c>
      <c r="C401" s="228" t="s">
        <v>142</v>
      </c>
      <c r="D401" s="228" t="s">
        <v>2137</v>
      </c>
      <c r="E401" s="228" t="s">
        <v>28</v>
      </c>
      <c r="F401" s="113" t="s">
        <v>1711</v>
      </c>
      <c r="G401" s="113">
        <v>13.536849999999999</v>
      </c>
      <c r="H401" s="113">
        <v>50</v>
      </c>
      <c r="I401" s="113" t="s">
        <v>272</v>
      </c>
      <c r="J401" s="228">
        <v>97</v>
      </c>
      <c r="K401" s="228"/>
      <c r="L401" s="112" t="str">
        <f>IF((I401=Index!C$2),VLOOKUP(J401,Index!B$3:S$228,2),IF((I401=Index!D$2),VLOOKUP(J401,Index!B$3:S$228,3),IF((I401=Index!E$2),VLOOKUP(J401,Index!B$3:S$228,4),IF((I401=Index!F$2),VLOOKUP(J401,Index!B$3:S$228,5),IF((I401=Index!G$2),VLOOKUP(J401,Index!B$3:S$228,6),IF((I401=Index!H$2),VLOOKUP(J401,Index!B$3:S$228,7),IF((I401=Index!I$2),VLOOKUP(J401,Index!B$3:S$228,8),IF((I401=Index!J$2),VLOOKUP(J401,Index!B$3:S$228,9),IF((I401=Index!K$2),VLOOKUP(J401,Index!B$3:S$228,10),IF((I401=Index!L$2),VLOOKUP(J401,Index!B$3:S$228,11),IF((I401=Index!M$2),VLOOKUP(J401,Index!B$3:S$228,12),IF((I401=Index!N$2),VLOOKUP(J401,Index!B$3:S$228,13),IF((I401=Index!O$2),VLOOKUP(J401,Index!B$3:S$228,14),IF((I401=Index!P$2),VLOOKUP(J401,Index!B$3:S$228,15),IF((I401=Index!Q$2),VLOOKUP(J401,Index!B$3:S$228,16),IF((I401=Index!R$2),VLOOKUP(J401,Index!B$3:S$228,17),IF((I401=Index!S$2),VLOOKUP(J401,Index!B$3:S$228,18),IF((I401=""),CONCATENATE("Custom (",K401,")"),IF((I401="No index"),CONCATENATE("Custom (",Index!T393,")"),"")))))))))))))))))))</f>
        <v>N701-N517 (TAAGGCGA-GCGTAAGA)</v>
      </c>
      <c r="M401" s="32" t="s">
        <v>5</v>
      </c>
      <c r="N401" s="10" t="s">
        <v>33</v>
      </c>
      <c r="O401" s="136">
        <f>IF(Table1[[#This Row],[VOLUME]]="","",Table1[[#This Row],[VOLUME]])</f>
        <v>50</v>
      </c>
      <c r="P401" s="110" t="str">
        <f>IF(Table1[[#This Row],[SNP&amp;SEQ SAMPLE ID]]="","",CONCATENATE('Sample information'!$B$16,"_PL1_org_",Table1[[#This Row],[DATE SAMPLE DELIVERY]]))</f>
        <v>TC2486_PL1_org_</v>
      </c>
      <c r="Q401" s="32" t="str">
        <f>IF(Table1[[#This Row],[SNP&amp;SEQ SAMPLE ID]]="","",IF('Sample information'!$B$21="","",'Sample information'!$B$21))</f>
        <v>danio rerio (zebrafish)</v>
      </c>
      <c r="R401" s="10"/>
      <c r="S401" s="32"/>
      <c r="T401" s="55"/>
      <c r="U401" s="25"/>
      <c r="W401" s="30"/>
      <c r="Y401" s="91"/>
      <c r="Z401" s="32"/>
      <c r="AA401" s="28"/>
      <c r="AB401" s="55"/>
      <c r="AC401" s="28" t="str">
        <f>IF(Table1[[#This Row],[DATE SAMPLE DELIVERY]]="","",(CONCATENATE(20,LEFT(Table1[[#This Row],[DATE SAMPLE DELIVERY]],2),"-",(MID(Table1[[#This Row],[DATE SAMPLE DELIVERY]],3,2)),"-",(RIGHT(Table1[[#This Row],[DATE SAMPLE DELIVERY]],2)))))</f>
        <v/>
      </c>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row>
    <row r="402" spans="1:54" s="4" customFormat="1" x14ac:dyDescent="0.2">
      <c r="A402" s="112" t="str">
        <f>IF(D402="","",CONCATENATE('Sample information'!B$16," #1"," ",Table1[[#This Row],[DATE SAMPLE DELIVERY]]))</f>
        <v xml:space="preserve">TC2486 #1 </v>
      </c>
      <c r="B402" s="112" t="str">
        <f>IF(Table1[[#This Row],[LIBRARY ID]]="","",CONCATENATE('Sample information'!B$16,"-",Table1[[#This Row],[LIBRARY ID]]))</f>
        <v>TC2486-TC2486-1392</v>
      </c>
      <c r="C402" s="228" t="s">
        <v>142</v>
      </c>
      <c r="D402" s="228" t="s">
        <v>2138</v>
      </c>
      <c r="E402" s="228" t="s">
        <v>28</v>
      </c>
      <c r="F402" s="113" t="s">
        <v>1711</v>
      </c>
      <c r="G402" s="113">
        <v>13.536849999999999</v>
      </c>
      <c r="H402" s="113">
        <v>50</v>
      </c>
      <c r="I402" s="113" t="s">
        <v>272</v>
      </c>
      <c r="J402" s="228">
        <v>10</v>
      </c>
      <c r="K402" s="228"/>
      <c r="L402" s="112" t="str">
        <f>IF((I402=Index!C$2),VLOOKUP(J402,Index!B$3:S$228,2),IF((I402=Index!D$2),VLOOKUP(J402,Index!B$3:S$228,3),IF((I402=Index!E$2),VLOOKUP(J402,Index!B$3:S$228,4),IF((I402=Index!F$2),VLOOKUP(J402,Index!B$3:S$228,5),IF((I402=Index!G$2),VLOOKUP(J402,Index!B$3:S$228,6),IF((I402=Index!H$2),VLOOKUP(J402,Index!B$3:S$228,7),IF((I402=Index!I$2),VLOOKUP(J402,Index!B$3:S$228,8),IF((I402=Index!J$2),VLOOKUP(J402,Index!B$3:S$228,9),IF((I402=Index!K$2),VLOOKUP(J402,Index!B$3:S$228,10),IF((I402=Index!L$2),VLOOKUP(J402,Index!B$3:S$228,11),IF((I402=Index!M$2),VLOOKUP(J402,Index!B$3:S$228,12),IF((I402=Index!N$2),VLOOKUP(J402,Index!B$3:S$228,13),IF((I402=Index!O$2),VLOOKUP(J402,Index!B$3:S$228,14),IF((I402=Index!P$2),VLOOKUP(J402,Index!B$3:S$228,15),IF((I402=Index!Q$2),VLOOKUP(J402,Index!B$3:S$228,16),IF((I402=Index!R$2),VLOOKUP(J402,Index!B$3:S$228,17),IF((I402=Index!S$2),VLOOKUP(J402,Index!B$3:S$228,18),IF((I402=""),CONCATENATE("Custom (",K402,")"),IF((I402="No index"),CONCATENATE("Custom (",Index!T394,")"),"")))))))))))))))))))</f>
        <v>N702-N502 (CGTACTAG-CTCTCTAT)</v>
      </c>
      <c r="M402" s="32" t="s">
        <v>5</v>
      </c>
      <c r="N402" s="10" t="s">
        <v>34</v>
      </c>
      <c r="O402" s="136">
        <f>IF(Table1[[#This Row],[VOLUME]]="","",Table1[[#This Row],[VOLUME]])</f>
        <v>50</v>
      </c>
      <c r="P402" s="110" t="str">
        <f>IF(Table1[[#This Row],[SNP&amp;SEQ SAMPLE ID]]="","",CONCATENATE('Sample information'!$B$16,"_PL1_org_",Table1[[#This Row],[DATE SAMPLE DELIVERY]]))</f>
        <v>TC2486_PL1_org_</v>
      </c>
      <c r="Q402" s="32" t="str">
        <f>IF(Table1[[#This Row],[SNP&amp;SEQ SAMPLE ID]]="","",IF('Sample information'!$B$21="","",'Sample information'!$B$21))</f>
        <v>danio rerio (zebrafish)</v>
      </c>
      <c r="R402" s="10"/>
      <c r="S402" s="32"/>
      <c r="T402" s="55"/>
      <c r="U402" s="25"/>
      <c r="W402" s="30"/>
      <c r="Y402" s="91"/>
      <c r="Z402" s="32"/>
      <c r="AA402" s="28"/>
      <c r="AB402" s="55"/>
      <c r="AC402" s="28" t="str">
        <f>IF(Table1[[#This Row],[DATE SAMPLE DELIVERY]]="","",(CONCATENATE(20,LEFT(Table1[[#This Row],[DATE SAMPLE DELIVERY]],2),"-",(MID(Table1[[#This Row],[DATE SAMPLE DELIVERY]],3,2)),"-",(RIGHT(Table1[[#This Row],[DATE SAMPLE DELIVERY]],2)))))</f>
        <v/>
      </c>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row>
    <row r="403" spans="1:54" s="4" customFormat="1" x14ac:dyDescent="0.2">
      <c r="A403" s="112" t="str">
        <f>IF(D403="","",CONCATENATE('Sample information'!B$16," #1"," ",Table1[[#This Row],[DATE SAMPLE DELIVERY]]))</f>
        <v xml:space="preserve">TC2486 #1 </v>
      </c>
      <c r="B403" s="112" t="str">
        <f>IF(Table1[[#This Row],[LIBRARY ID]]="","",CONCATENATE('Sample information'!B$16,"-",Table1[[#This Row],[LIBRARY ID]]))</f>
        <v>TC2486-TC2486-1393</v>
      </c>
      <c r="C403" s="228" t="s">
        <v>142</v>
      </c>
      <c r="D403" s="228" t="s">
        <v>2139</v>
      </c>
      <c r="E403" s="228" t="s">
        <v>28</v>
      </c>
      <c r="F403" s="113" t="s">
        <v>1711</v>
      </c>
      <c r="G403" s="113">
        <v>13.536849999999999</v>
      </c>
      <c r="H403" s="113">
        <v>50</v>
      </c>
      <c r="I403" s="113" t="s">
        <v>272</v>
      </c>
      <c r="J403" s="228">
        <v>11</v>
      </c>
      <c r="K403" s="228"/>
      <c r="L403" s="112" t="str">
        <f>IF((I403=Index!C$2),VLOOKUP(J403,Index!B$3:S$228,2),IF((I403=Index!D$2),VLOOKUP(J403,Index!B$3:S$228,3),IF((I403=Index!E$2),VLOOKUP(J403,Index!B$3:S$228,4),IF((I403=Index!F$2),VLOOKUP(J403,Index!B$3:S$228,5),IF((I403=Index!G$2),VLOOKUP(J403,Index!B$3:S$228,6),IF((I403=Index!H$2),VLOOKUP(J403,Index!B$3:S$228,7),IF((I403=Index!I$2),VLOOKUP(J403,Index!B$3:S$228,8),IF((I403=Index!J$2),VLOOKUP(J403,Index!B$3:S$228,9),IF((I403=Index!K$2),VLOOKUP(J403,Index!B$3:S$228,10),IF((I403=Index!L$2),VLOOKUP(J403,Index!B$3:S$228,11),IF((I403=Index!M$2),VLOOKUP(J403,Index!B$3:S$228,12),IF((I403=Index!N$2),VLOOKUP(J403,Index!B$3:S$228,13),IF((I403=Index!O$2),VLOOKUP(J403,Index!B$3:S$228,14),IF((I403=Index!P$2),VLOOKUP(J403,Index!B$3:S$228,15),IF((I403=Index!Q$2),VLOOKUP(J403,Index!B$3:S$228,16),IF((I403=Index!R$2),VLOOKUP(J403,Index!B$3:S$228,17),IF((I403=Index!S$2),VLOOKUP(J403,Index!B$3:S$228,18),IF((I403=""),CONCATENATE("Custom (",K403,")"),IF((I403="No index"),CONCATENATE("Custom (",Index!T395,")"),"")))))))))))))))))))</f>
        <v>N702-N503 (CGTACTAG-TATCCTCT)</v>
      </c>
      <c r="M403" s="32" t="s">
        <v>5</v>
      </c>
      <c r="N403" s="10" t="s">
        <v>35</v>
      </c>
      <c r="O403" s="136">
        <f>IF(Table1[[#This Row],[VOLUME]]="","",Table1[[#This Row],[VOLUME]])</f>
        <v>50</v>
      </c>
      <c r="P403" s="110" t="str">
        <f>IF(Table1[[#This Row],[SNP&amp;SEQ SAMPLE ID]]="","",CONCATENATE('Sample information'!$B$16,"_PL1_org_",Table1[[#This Row],[DATE SAMPLE DELIVERY]]))</f>
        <v>TC2486_PL1_org_</v>
      </c>
      <c r="Q403" s="32" t="str">
        <f>IF(Table1[[#This Row],[SNP&amp;SEQ SAMPLE ID]]="","",IF('Sample information'!$B$21="","",'Sample information'!$B$21))</f>
        <v>danio rerio (zebrafish)</v>
      </c>
      <c r="R403" s="10"/>
      <c r="S403" s="32"/>
      <c r="T403" s="55"/>
      <c r="U403" s="25"/>
      <c r="W403" s="30"/>
      <c r="Y403" s="91"/>
      <c r="Z403" s="32"/>
      <c r="AA403" s="28"/>
      <c r="AB403" s="55"/>
      <c r="AC403" s="28" t="str">
        <f>IF(Table1[[#This Row],[DATE SAMPLE DELIVERY]]="","",(CONCATENATE(20,LEFT(Table1[[#This Row],[DATE SAMPLE DELIVERY]],2),"-",(MID(Table1[[#This Row],[DATE SAMPLE DELIVERY]],3,2)),"-",(RIGHT(Table1[[#This Row],[DATE SAMPLE DELIVERY]],2)))))</f>
        <v/>
      </c>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row>
    <row r="404" spans="1:54" s="4" customFormat="1" x14ac:dyDescent="0.2">
      <c r="A404" s="112" t="str">
        <f>IF(D404="","",CONCATENATE('Sample information'!B$16," #1"," ",Table1[[#This Row],[DATE SAMPLE DELIVERY]]))</f>
        <v xml:space="preserve">TC2486 #1 </v>
      </c>
      <c r="B404" s="112" t="str">
        <f>IF(Table1[[#This Row],[LIBRARY ID]]="","",CONCATENATE('Sample information'!B$16,"-",Table1[[#This Row],[LIBRARY ID]]))</f>
        <v>TC2486-TC2486-1394</v>
      </c>
      <c r="C404" s="228" t="s">
        <v>142</v>
      </c>
      <c r="D404" s="228" t="s">
        <v>2140</v>
      </c>
      <c r="E404" s="228" t="s">
        <v>28</v>
      </c>
      <c r="F404" s="113" t="s">
        <v>1711</v>
      </c>
      <c r="G404" s="113">
        <v>13.536849999999999</v>
      </c>
      <c r="H404" s="113">
        <v>50</v>
      </c>
      <c r="I404" s="113" t="s">
        <v>272</v>
      </c>
      <c r="J404" s="228">
        <v>13</v>
      </c>
      <c r="K404" s="228"/>
      <c r="L404" s="112" t="str">
        <f>IF((I404=Index!C$2),VLOOKUP(J404,Index!B$3:S$228,2),IF((I404=Index!D$2),VLOOKUP(J404,Index!B$3:S$228,3),IF((I404=Index!E$2),VLOOKUP(J404,Index!B$3:S$228,4),IF((I404=Index!F$2),VLOOKUP(J404,Index!B$3:S$228,5),IF((I404=Index!G$2),VLOOKUP(J404,Index!B$3:S$228,6),IF((I404=Index!H$2),VLOOKUP(J404,Index!B$3:S$228,7),IF((I404=Index!I$2),VLOOKUP(J404,Index!B$3:S$228,8),IF((I404=Index!J$2),VLOOKUP(J404,Index!B$3:S$228,9),IF((I404=Index!K$2),VLOOKUP(J404,Index!B$3:S$228,10),IF((I404=Index!L$2),VLOOKUP(J404,Index!B$3:S$228,11),IF((I404=Index!M$2),VLOOKUP(J404,Index!B$3:S$228,12),IF((I404=Index!N$2),VLOOKUP(J404,Index!B$3:S$228,13),IF((I404=Index!O$2),VLOOKUP(J404,Index!B$3:S$228,14),IF((I404=Index!P$2),VLOOKUP(J404,Index!B$3:S$228,15),IF((I404=Index!Q$2),VLOOKUP(J404,Index!B$3:S$228,16),IF((I404=Index!R$2),VLOOKUP(J404,Index!B$3:S$228,17),IF((I404=Index!S$2),VLOOKUP(J404,Index!B$3:S$228,18),IF((I404=""),CONCATENATE("Custom (",K404,")"),IF((I404="No index"),CONCATENATE("Custom (",Index!T396,")"),"")))))))))))))))))))</f>
        <v>N702-N505 (CGTACTAG-GTAAGGAG)</v>
      </c>
      <c r="M404" s="32" t="s">
        <v>5</v>
      </c>
      <c r="N404" s="10" t="s">
        <v>36</v>
      </c>
      <c r="O404" s="136">
        <f>IF(Table1[[#This Row],[VOLUME]]="","",Table1[[#This Row],[VOLUME]])</f>
        <v>50</v>
      </c>
      <c r="P404" s="110" t="str">
        <f>IF(Table1[[#This Row],[SNP&amp;SEQ SAMPLE ID]]="","",CONCATENATE('Sample information'!$B$16,"_PL1_org_",Table1[[#This Row],[DATE SAMPLE DELIVERY]]))</f>
        <v>TC2486_PL1_org_</v>
      </c>
      <c r="Q404" s="32" t="str">
        <f>IF(Table1[[#This Row],[SNP&amp;SEQ SAMPLE ID]]="","",IF('Sample information'!$B$21="","",'Sample information'!$B$21))</f>
        <v>danio rerio (zebrafish)</v>
      </c>
      <c r="R404" s="10"/>
      <c r="S404" s="32"/>
      <c r="T404" s="55"/>
      <c r="U404" s="25"/>
      <c r="W404" s="30"/>
      <c r="Y404" s="91"/>
      <c r="Z404" s="32"/>
      <c r="AA404" s="28"/>
      <c r="AB404" s="55"/>
      <c r="AC404" s="28" t="str">
        <f>IF(Table1[[#This Row],[DATE SAMPLE DELIVERY]]="","",(CONCATENATE(20,LEFT(Table1[[#This Row],[DATE SAMPLE DELIVERY]],2),"-",(MID(Table1[[#This Row],[DATE SAMPLE DELIVERY]],3,2)),"-",(RIGHT(Table1[[#This Row],[DATE SAMPLE DELIVERY]],2)))))</f>
        <v/>
      </c>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row>
    <row r="405" spans="1:54" s="4" customFormat="1" x14ac:dyDescent="0.2">
      <c r="A405" s="112" t="str">
        <f>IF(D405="","",CONCATENATE('Sample information'!B$16," #1"," ",Table1[[#This Row],[DATE SAMPLE DELIVERY]]))</f>
        <v xml:space="preserve">TC2486 #1 </v>
      </c>
      <c r="B405" s="112" t="str">
        <f>IF(Table1[[#This Row],[LIBRARY ID]]="","",CONCATENATE('Sample information'!B$16,"-",Table1[[#This Row],[LIBRARY ID]]))</f>
        <v>TC2486-TC2486-1395</v>
      </c>
      <c r="C405" s="228" t="s">
        <v>142</v>
      </c>
      <c r="D405" s="228" t="s">
        <v>2141</v>
      </c>
      <c r="E405" s="228" t="s">
        <v>28</v>
      </c>
      <c r="F405" s="113" t="s">
        <v>1711</v>
      </c>
      <c r="G405" s="113">
        <v>13.536849999999999</v>
      </c>
      <c r="H405" s="113">
        <v>50</v>
      </c>
      <c r="I405" s="113" t="s">
        <v>272</v>
      </c>
      <c r="J405" s="228">
        <v>14</v>
      </c>
      <c r="K405" s="228"/>
      <c r="L405" s="112" t="str">
        <f>IF((I405=Index!C$2),VLOOKUP(J405,Index!B$3:S$228,2),IF((I405=Index!D$2),VLOOKUP(J405,Index!B$3:S$228,3),IF((I405=Index!E$2),VLOOKUP(J405,Index!B$3:S$228,4),IF((I405=Index!F$2),VLOOKUP(J405,Index!B$3:S$228,5),IF((I405=Index!G$2),VLOOKUP(J405,Index!B$3:S$228,6),IF((I405=Index!H$2),VLOOKUP(J405,Index!B$3:S$228,7),IF((I405=Index!I$2),VLOOKUP(J405,Index!B$3:S$228,8),IF((I405=Index!J$2),VLOOKUP(J405,Index!B$3:S$228,9),IF((I405=Index!K$2),VLOOKUP(J405,Index!B$3:S$228,10),IF((I405=Index!L$2),VLOOKUP(J405,Index!B$3:S$228,11),IF((I405=Index!M$2),VLOOKUP(J405,Index!B$3:S$228,12),IF((I405=Index!N$2),VLOOKUP(J405,Index!B$3:S$228,13),IF((I405=Index!O$2),VLOOKUP(J405,Index!B$3:S$228,14),IF((I405=Index!P$2),VLOOKUP(J405,Index!B$3:S$228,15),IF((I405=Index!Q$2),VLOOKUP(J405,Index!B$3:S$228,16),IF((I405=Index!R$2),VLOOKUP(J405,Index!B$3:S$228,17),IF((I405=Index!S$2),VLOOKUP(J405,Index!B$3:S$228,18),IF((I405=""),CONCATENATE("Custom (",K405,")"),IF((I405="No index"),CONCATENATE("Custom (",Index!T397,")"),"")))))))))))))))))))</f>
        <v>N702-N506 (CGTACTAG-ACTGCATA)</v>
      </c>
      <c r="M405" s="32" t="s">
        <v>5</v>
      </c>
      <c r="N405" s="10" t="s">
        <v>37</v>
      </c>
      <c r="O405" s="136">
        <f>IF(Table1[[#This Row],[VOLUME]]="","",Table1[[#This Row],[VOLUME]])</f>
        <v>50</v>
      </c>
      <c r="P405" s="110" t="str">
        <f>IF(Table1[[#This Row],[SNP&amp;SEQ SAMPLE ID]]="","",CONCATENATE('Sample information'!$B$16,"_PL1_org_",Table1[[#This Row],[DATE SAMPLE DELIVERY]]))</f>
        <v>TC2486_PL1_org_</v>
      </c>
      <c r="Q405" s="32" t="str">
        <f>IF(Table1[[#This Row],[SNP&amp;SEQ SAMPLE ID]]="","",IF('Sample information'!$B$21="","",'Sample information'!$B$21))</f>
        <v>danio rerio (zebrafish)</v>
      </c>
      <c r="R405" s="10"/>
      <c r="S405" s="32"/>
      <c r="T405" s="55"/>
      <c r="U405" s="25"/>
      <c r="W405" s="30"/>
      <c r="Y405" s="91"/>
      <c r="Z405" s="32"/>
      <c r="AA405" s="28"/>
      <c r="AB405" s="55"/>
      <c r="AC405" s="28" t="str">
        <f>IF(Table1[[#This Row],[DATE SAMPLE DELIVERY]]="","",(CONCATENATE(20,LEFT(Table1[[#This Row],[DATE SAMPLE DELIVERY]],2),"-",(MID(Table1[[#This Row],[DATE SAMPLE DELIVERY]],3,2)),"-",(RIGHT(Table1[[#This Row],[DATE SAMPLE DELIVERY]],2)))))</f>
        <v/>
      </c>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row>
    <row r="406" spans="1:54" s="4" customFormat="1" x14ac:dyDescent="0.2">
      <c r="A406" s="112" t="str">
        <f>IF(D406="","",CONCATENATE('Sample information'!B$16," #1"," ",Table1[[#This Row],[DATE SAMPLE DELIVERY]]))</f>
        <v xml:space="preserve">TC2486 #1 </v>
      </c>
      <c r="B406" s="112" t="str">
        <f>IF(Table1[[#This Row],[LIBRARY ID]]="","",CONCATENATE('Sample information'!B$16,"-",Table1[[#This Row],[LIBRARY ID]]))</f>
        <v>TC2486-TC2486-1396</v>
      </c>
      <c r="C406" s="228" t="s">
        <v>142</v>
      </c>
      <c r="D406" s="228" t="s">
        <v>2142</v>
      </c>
      <c r="E406" s="228" t="s">
        <v>28</v>
      </c>
      <c r="F406" s="113" t="s">
        <v>1711</v>
      </c>
      <c r="G406" s="113">
        <v>13.536849999999999</v>
      </c>
      <c r="H406" s="113">
        <v>50</v>
      </c>
      <c r="I406" s="113" t="s">
        <v>272</v>
      </c>
      <c r="J406" s="228">
        <v>15</v>
      </c>
      <c r="K406" s="228"/>
      <c r="L406" s="112" t="str">
        <f>IF((I406=Index!C$2),VLOOKUP(J406,Index!B$3:S$228,2),IF((I406=Index!D$2),VLOOKUP(J406,Index!B$3:S$228,3),IF((I406=Index!E$2),VLOOKUP(J406,Index!B$3:S$228,4),IF((I406=Index!F$2),VLOOKUP(J406,Index!B$3:S$228,5),IF((I406=Index!G$2),VLOOKUP(J406,Index!B$3:S$228,6),IF((I406=Index!H$2),VLOOKUP(J406,Index!B$3:S$228,7),IF((I406=Index!I$2),VLOOKUP(J406,Index!B$3:S$228,8),IF((I406=Index!J$2),VLOOKUP(J406,Index!B$3:S$228,9),IF((I406=Index!K$2),VLOOKUP(J406,Index!B$3:S$228,10),IF((I406=Index!L$2),VLOOKUP(J406,Index!B$3:S$228,11),IF((I406=Index!M$2),VLOOKUP(J406,Index!B$3:S$228,12),IF((I406=Index!N$2),VLOOKUP(J406,Index!B$3:S$228,13),IF((I406=Index!O$2),VLOOKUP(J406,Index!B$3:S$228,14),IF((I406=Index!P$2),VLOOKUP(J406,Index!B$3:S$228,15),IF((I406=Index!Q$2),VLOOKUP(J406,Index!B$3:S$228,16),IF((I406=Index!R$2),VLOOKUP(J406,Index!B$3:S$228,17),IF((I406=Index!S$2),VLOOKUP(J406,Index!B$3:S$228,18),IF((I406=""),CONCATENATE("Custom (",K406,")"),IF((I406="No index"),CONCATENATE("Custom (",Index!T398,")"),"")))))))))))))))))))</f>
        <v>N702-N507 (CGTACTAG-AAGGAGTA)</v>
      </c>
      <c r="M406" s="32" t="s">
        <v>5</v>
      </c>
      <c r="N406" s="10" t="s">
        <v>38</v>
      </c>
      <c r="O406" s="136">
        <f>IF(Table1[[#This Row],[VOLUME]]="","",Table1[[#This Row],[VOLUME]])</f>
        <v>50</v>
      </c>
      <c r="P406" s="110" t="str">
        <f>IF(Table1[[#This Row],[SNP&amp;SEQ SAMPLE ID]]="","",CONCATENATE('Sample information'!$B$16,"_PL1_org_",Table1[[#This Row],[DATE SAMPLE DELIVERY]]))</f>
        <v>TC2486_PL1_org_</v>
      </c>
      <c r="Q406" s="32" t="str">
        <f>IF(Table1[[#This Row],[SNP&amp;SEQ SAMPLE ID]]="","",IF('Sample information'!$B$21="","",'Sample information'!$B$21))</f>
        <v>danio rerio (zebrafish)</v>
      </c>
      <c r="R406" s="10"/>
      <c r="S406" s="32"/>
      <c r="T406" s="55"/>
      <c r="U406" s="25"/>
      <c r="W406" s="30"/>
      <c r="Y406" s="91"/>
      <c r="Z406" s="32"/>
      <c r="AA406" s="28"/>
      <c r="AB406" s="55"/>
      <c r="AC406" s="28" t="str">
        <f>IF(Table1[[#This Row],[DATE SAMPLE DELIVERY]]="","",(CONCATENATE(20,LEFT(Table1[[#This Row],[DATE SAMPLE DELIVERY]],2),"-",(MID(Table1[[#This Row],[DATE SAMPLE DELIVERY]],3,2)),"-",(RIGHT(Table1[[#This Row],[DATE SAMPLE DELIVERY]],2)))))</f>
        <v/>
      </c>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row>
    <row r="407" spans="1:54" s="4" customFormat="1" x14ac:dyDescent="0.2">
      <c r="A407" s="112" t="str">
        <f>IF(D407="","",CONCATENATE('Sample information'!B$16," #1"," ",Table1[[#This Row],[DATE SAMPLE DELIVERY]]))</f>
        <v xml:space="preserve">TC2486 #1 </v>
      </c>
      <c r="B407" s="112" t="str">
        <f>IF(Table1[[#This Row],[LIBRARY ID]]="","",CONCATENATE('Sample information'!B$16,"-",Table1[[#This Row],[LIBRARY ID]]))</f>
        <v>TC2486-TC2486-1397</v>
      </c>
      <c r="C407" s="228" t="s">
        <v>142</v>
      </c>
      <c r="D407" s="228" t="s">
        <v>2143</v>
      </c>
      <c r="E407" s="228" t="s">
        <v>28</v>
      </c>
      <c r="F407" s="113" t="s">
        <v>1711</v>
      </c>
      <c r="G407" s="113">
        <v>13.536849999999999</v>
      </c>
      <c r="H407" s="113">
        <v>50</v>
      </c>
      <c r="I407" s="113" t="s">
        <v>272</v>
      </c>
      <c r="J407" s="228">
        <v>16</v>
      </c>
      <c r="K407" s="228"/>
      <c r="L407" s="112" t="str">
        <f>IF((I407=Index!C$2),VLOOKUP(J407,Index!B$3:S$228,2),IF((I407=Index!D$2),VLOOKUP(J407,Index!B$3:S$228,3),IF((I407=Index!E$2),VLOOKUP(J407,Index!B$3:S$228,4),IF((I407=Index!F$2),VLOOKUP(J407,Index!B$3:S$228,5),IF((I407=Index!G$2),VLOOKUP(J407,Index!B$3:S$228,6),IF((I407=Index!H$2),VLOOKUP(J407,Index!B$3:S$228,7),IF((I407=Index!I$2),VLOOKUP(J407,Index!B$3:S$228,8),IF((I407=Index!J$2),VLOOKUP(J407,Index!B$3:S$228,9),IF((I407=Index!K$2),VLOOKUP(J407,Index!B$3:S$228,10),IF((I407=Index!L$2),VLOOKUP(J407,Index!B$3:S$228,11),IF((I407=Index!M$2),VLOOKUP(J407,Index!B$3:S$228,12),IF((I407=Index!N$2),VLOOKUP(J407,Index!B$3:S$228,13),IF((I407=Index!O$2),VLOOKUP(J407,Index!B$3:S$228,14),IF((I407=Index!P$2),VLOOKUP(J407,Index!B$3:S$228,15),IF((I407=Index!Q$2),VLOOKUP(J407,Index!B$3:S$228,16),IF((I407=Index!R$2),VLOOKUP(J407,Index!B$3:S$228,17),IF((I407=Index!S$2),VLOOKUP(J407,Index!B$3:S$228,18),IF((I407=""),CONCATENATE("Custom (",K407,")"),IF((I407="No index"),CONCATENATE("Custom (",Index!T399,")"),"")))))))))))))))))))</f>
        <v>N702-N508 (CGTACTAG-CTAAGCCT)</v>
      </c>
      <c r="M407" s="32" t="s">
        <v>5</v>
      </c>
      <c r="N407" s="10" t="s">
        <v>39</v>
      </c>
      <c r="O407" s="136">
        <f>IF(Table1[[#This Row],[VOLUME]]="","",Table1[[#This Row],[VOLUME]])</f>
        <v>50</v>
      </c>
      <c r="P407" s="110" t="str">
        <f>IF(Table1[[#This Row],[SNP&amp;SEQ SAMPLE ID]]="","",CONCATENATE('Sample information'!$B$16,"_PL1_org_",Table1[[#This Row],[DATE SAMPLE DELIVERY]]))</f>
        <v>TC2486_PL1_org_</v>
      </c>
      <c r="Q407" s="32" t="str">
        <f>IF(Table1[[#This Row],[SNP&amp;SEQ SAMPLE ID]]="","",IF('Sample information'!$B$21="","",'Sample information'!$B$21))</f>
        <v>danio rerio (zebrafish)</v>
      </c>
      <c r="R407" s="10"/>
      <c r="S407" s="32"/>
      <c r="T407" s="55"/>
      <c r="U407" s="25"/>
      <c r="W407" s="30"/>
      <c r="Y407" s="91"/>
      <c r="Z407" s="32"/>
      <c r="AA407" s="28"/>
      <c r="AB407" s="55"/>
      <c r="AC407" s="28" t="str">
        <f>IF(Table1[[#This Row],[DATE SAMPLE DELIVERY]]="","",(CONCATENATE(20,LEFT(Table1[[#This Row],[DATE SAMPLE DELIVERY]],2),"-",(MID(Table1[[#This Row],[DATE SAMPLE DELIVERY]],3,2)),"-",(RIGHT(Table1[[#This Row],[DATE SAMPLE DELIVERY]],2)))))</f>
        <v/>
      </c>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row>
    <row r="408" spans="1:54" s="4" customFormat="1" x14ac:dyDescent="0.2">
      <c r="A408" s="112" t="str">
        <f>IF(D408="","",CONCATENATE('Sample information'!B$16," #1"," ",Table1[[#This Row],[DATE SAMPLE DELIVERY]]))</f>
        <v xml:space="preserve">TC2486 #1 </v>
      </c>
      <c r="B408" s="112" t="str">
        <f>IF(Table1[[#This Row],[LIBRARY ID]]="","",CONCATENATE('Sample information'!B$16,"-",Table1[[#This Row],[LIBRARY ID]]))</f>
        <v>TC2486-TC2486-1398</v>
      </c>
      <c r="C408" s="228" t="s">
        <v>142</v>
      </c>
      <c r="D408" s="228" t="s">
        <v>2144</v>
      </c>
      <c r="E408" s="228" t="s">
        <v>28</v>
      </c>
      <c r="F408" s="113" t="s">
        <v>1711</v>
      </c>
      <c r="G408" s="113">
        <v>13.536849999999999</v>
      </c>
      <c r="H408" s="113">
        <v>50</v>
      </c>
      <c r="I408" s="113" t="s">
        <v>272</v>
      </c>
      <c r="J408" s="228">
        <v>98</v>
      </c>
      <c r="K408" s="228"/>
      <c r="L408" s="112" t="str">
        <f>IF((I408=Index!C$2),VLOOKUP(J408,Index!B$3:S$228,2),IF((I408=Index!D$2),VLOOKUP(J408,Index!B$3:S$228,3),IF((I408=Index!E$2),VLOOKUP(J408,Index!B$3:S$228,4),IF((I408=Index!F$2),VLOOKUP(J408,Index!B$3:S$228,5),IF((I408=Index!G$2),VLOOKUP(J408,Index!B$3:S$228,6),IF((I408=Index!H$2),VLOOKUP(J408,Index!B$3:S$228,7),IF((I408=Index!I$2),VLOOKUP(J408,Index!B$3:S$228,8),IF((I408=Index!J$2),VLOOKUP(J408,Index!B$3:S$228,9),IF((I408=Index!K$2),VLOOKUP(J408,Index!B$3:S$228,10),IF((I408=Index!L$2),VLOOKUP(J408,Index!B$3:S$228,11),IF((I408=Index!M$2),VLOOKUP(J408,Index!B$3:S$228,12),IF((I408=Index!N$2),VLOOKUP(J408,Index!B$3:S$228,13),IF((I408=Index!O$2),VLOOKUP(J408,Index!B$3:S$228,14),IF((I408=Index!P$2),VLOOKUP(J408,Index!B$3:S$228,15),IF((I408=Index!Q$2),VLOOKUP(J408,Index!B$3:S$228,16),IF((I408=Index!R$2),VLOOKUP(J408,Index!B$3:S$228,17),IF((I408=Index!S$2),VLOOKUP(J408,Index!B$3:S$228,18),IF((I408=""),CONCATENATE("Custom (",K408,")"),IF((I408="No index"),CONCATENATE("Custom (",Index!T400,")"),"")))))))))))))))))))</f>
        <v>N702-N517 (CGTACTAG-GCGTAAGA)</v>
      </c>
      <c r="M408" s="32" t="s">
        <v>5</v>
      </c>
      <c r="N408" s="10" t="s">
        <v>40</v>
      </c>
      <c r="O408" s="136">
        <f>IF(Table1[[#This Row],[VOLUME]]="","",Table1[[#This Row],[VOLUME]])</f>
        <v>50</v>
      </c>
      <c r="P408" s="110" t="str">
        <f>IF(Table1[[#This Row],[SNP&amp;SEQ SAMPLE ID]]="","",CONCATENATE('Sample information'!$B$16,"_PL1_org_",Table1[[#This Row],[DATE SAMPLE DELIVERY]]))</f>
        <v>TC2486_PL1_org_</v>
      </c>
      <c r="Q408" s="32" t="str">
        <f>IF(Table1[[#This Row],[SNP&amp;SEQ SAMPLE ID]]="","",IF('Sample information'!$B$21="","",'Sample information'!$B$21))</f>
        <v>danio rerio (zebrafish)</v>
      </c>
      <c r="R408" s="10"/>
      <c r="S408" s="32"/>
      <c r="T408" s="55"/>
      <c r="U408" s="25"/>
      <c r="W408" s="30"/>
      <c r="Y408" s="91"/>
      <c r="Z408" s="32"/>
      <c r="AA408" s="28"/>
      <c r="AB408" s="55"/>
      <c r="AC408" s="28" t="str">
        <f>IF(Table1[[#This Row],[DATE SAMPLE DELIVERY]]="","",(CONCATENATE(20,LEFT(Table1[[#This Row],[DATE SAMPLE DELIVERY]],2),"-",(MID(Table1[[#This Row],[DATE SAMPLE DELIVERY]],3,2)),"-",(RIGHT(Table1[[#This Row],[DATE SAMPLE DELIVERY]],2)))))</f>
        <v/>
      </c>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row>
    <row r="409" spans="1:54" s="4" customFormat="1" x14ac:dyDescent="0.2">
      <c r="A409" s="112" t="str">
        <f>IF(D409="","",CONCATENATE('Sample information'!B$16," #1"," ",Table1[[#This Row],[DATE SAMPLE DELIVERY]]))</f>
        <v xml:space="preserve">TC2486 #1 </v>
      </c>
      <c r="B409" s="112" t="str">
        <f>IF(Table1[[#This Row],[LIBRARY ID]]="","",CONCATENATE('Sample information'!B$16,"-",Table1[[#This Row],[LIBRARY ID]]))</f>
        <v>TC2486-TC2486-1399</v>
      </c>
      <c r="C409" s="228" t="s">
        <v>142</v>
      </c>
      <c r="D409" s="228" t="s">
        <v>2145</v>
      </c>
      <c r="E409" s="228" t="s">
        <v>28</v>
      </c>
      <c r="F409" s="113" t="s">
        <v>1711</v>
      </c>
      <c r="G409" s="113">
        <v>13.536849999999999</v>
      </c>
      <c r="H409" s="113">
        <v>50</v>
      </c>
      <c r="I409" s="113" t="s">
        <v>272</v>
      </c>
      <c r="J409" s="228">
        <v>18</v>
      </c>
      <c r="K409" s="228"/>
      <c r="L409" s="112" t="str">
        <f>IF((I409=Index!C$2),VLOOKUP(J409,Index!B$3:S$228,2),IF((I409=Index!D$2),VLOOKUP(J409,Index!B$3:S$228,3),IF((I409=Index!E$2),VLOOKUP(J409,Index!B$3:S$228,4),IF((I409=Index!F$2),VLOOKUP(J409,Index!B$3:S$228,5),IF((I409=Index!G$2),VLOOKUP(J409,Index!B$3:S$228,6),IF((I409=Index!H$2),VLOOKUP(J409,Index!B$3:S$228,7),IF((I409=Index!I$2),VLOOKUP(J409,Index!B$3:S$228,8),IF((I409=Index!J$2),VLOOKUP(J409,Index!B$3:S$228,9),IF((I409=Index!K$2),VLOOKUP(J409,Index!B$3:S$228,10),IF((I409=Index!L$2),VLOOKUP(J409,Index!B$3:S$228,11),IF((I409=Index!M$2),VLOOKUP(J409,Index!B$3:S$228,12),IF((I409=Index!N$2),VLOOKUP(J409,Index!B$3:S$228,13),IF((I409=Index!O$2),VLOOKUP(J409,Index!B$3:S$228,14),IF((I409=Index!P$2),VLOOKUP(J409,Index!B$3:S$228,15),IF((I409=Index!Q$2),VLOOKUP(J409,Index!B$3:S$228,16),IF((I409=Index!R$2),VLOOKUP(J409,Index!B$3:S$228,17),IF((I409=Index!S$2),VLOOKUP(J409,Index!B$3:S$228,18),IF((I409=""),CONCATENATE("Custom (",K409,")"),IF((I409="No index"),CONCATENATE("Custom (",Index!T401,")"),"")))))))))))))))))))</f>
        <v>N703-N502 (AGGCAGAA-CTCTCTAT)</v>
      </c>
      <c r="M409" s="32" t="s">
        <v>5</v>
      </c>
      <c r="N409" s="10" t="s">
        <v>41</v>
      </c>
      <c r="O409" s="136">
        <f>IF(Table1[[#This Row],[VOLUME]]="","",Table1[[#This Row],[VOLUME]])</f>
        <v>50</v>
      </c>
      <c r="P409" s="110" t="str">
        <f>IF(Table1[[#This Row],[SNP&amp;SEQ SAMPLE ID]]="","",CONCATENATE('Sample information'!$B$16,"_PL1_org_",Table1[[#This Row],[DATE SAMPLE DELIVERY]]))</f>
        <v>TC2486_PL1_org_</v>
      </c>
      <c r="Q409" s="32" t="str">
        <f>IF(Table1[[#This Row],[SNP&amp;SEQ SAMPLE ID]]="","",IF('Sample information'!$B$21="","",'Sample information'!$B$21))</f>
        <v>danio rerio (zebrafish)</v>
      </c>
      <c r="R409" s="10"/>
      <c r="S409" s="32"/>
      <c r="T409" s="55"/>
      <c r="U409" s="25"/>
      <c r="W409" s="30"/>
      <c r="Y409" s="91"/>
      <c r="Z409" s="32"/>
      <c r="AA409" s="28"/>
      <c r="AB409" s="55"/>
      <c r="AC409" s="28" t="str">
        <f>IF(Table1[[#This Row],[DATE SAMPLE DELIVERY]]="","",(CONCATENATE(20,LEFT(Table1[[#This Row],[DATE SAMPLE DELIVERY]],2),"-",(MID(Table1[[#This Row],[DATE SAMPLE DELIVERY]],3,2)),"-",(RIGHT(Table1[[#This Row],[DATE SAMPLE DELIVERY]],2)))))</f>
        <v/>
      </c>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row>
    <row r="410" spans="1:54" s="4" customFormat="1" x14ac:dyDescent="0.2">
      <c r="A410" s="112" t="str">
        <f>IF(D410="","",CONCATENATE('Sample information'!B$16," #1"," ",Table1[[#This Row],[DATE SAMPLE DELIVERY]]))</f>
        <v xml:space="preserve">TC2486 #1 </v>
      </c>
      <c r="B410" s="112" t="str">
        <f>IF(Table1[[#This Row],[LIBRARY ID]]="","",CONCATENATE('Sample information'!B$16,"-",Table1[[#This Row],[LIBRARY ID]]))</f>
        <v>TC2486-TC2486-1400</v>
      </c>
      <c r="C410" s="228" t="s">
        <v>142</v>
      </c>
      <c r="D410" s="228" t="s">
        <v>2146</v>
      </c>
      <c r="E410" s="228" t="s">
        <v>28</v>
      </c>
      <c r="F410" s="113" t="s">
        <v>1711</v>
      </c>
      <c r="G410" s="113">
        <v>13.536849999999999</v>
      </c>
      <c r="H410" s="113">
        <v>50</v>
      </c>
      <c r="I410" s="113" t="s">
        <v>272</v>
      </c>
      <c r="J410" s="228">
        <v>19</v>
      </c>
      <c r="K410" s="228"/>
      <c r="L410" s="112" t="str">
        <f>IF((I410=Index!C$2),VLOOKUP(J410,Index!B$3:S$228,2),IF((I410=Index!D$2),VLOOKUP(J410,Index!B$3:S$228,3),IF((I410=Index!E$2),VLOOKUP(J410,Index!B$3:S$228,4),IF((I410=Index!F$2),VLOOKUP(J410,Index!B$3:S$228,5),IF((I410=Index!G$2),VLOOKUP(J410,Index!B$3:S$228,6),IF((I410=Index!H$2),VLOOKUP(J410,Index!B$3:S$228,7),IF((I410=Index!I$2),VLOOKUP(J410,Index!B$3:S$228,8),IF((I410=Index!J$2),VLOOKUP(J410,Index!B$3:S$228,9),IF((I410=Index!K$2),VLOOKUP(J410,Index!B$3:S$228,10),IF((I410=Index!L$2),VLOOKUP(J410,Index!B$3:S$228,11),IF((I410=Index!M$2),VLOOKUP(J410,Index!B$3:S$228,12),IF((I410=Index!N$2),VLOOKUP(J410,Index!B$3:S$228,13),IF((I410=Index!O$2),VLOOKUP(J410,Index!B$3:S$228,14),IF((I410=Index!P$2),VLOOKUP(J410,Index!B$3:S$228,15),IF((I410=Index!Q$2),VLOOKUP(J410,Index!B$3:S$228,16),IF((I410=Index!R$2),VLOOKUP(J410,Index!B$3:S$228,17),IF((I410=Index!S$2),VLOOKUP(J410,Index!B$3:S$228,18),IF((I410=""),CONCATENATE("Custom (",K410,")"),IF((I410="No index"),CONCATENATE("Custom (",Index!T402,")"),"")))))))))))))))))))</f>
        <v>N703-N503 (AGGCAGAA-TATCCTCT)</v>
      </c>
      <c r="M410" s="32" t="s">
        <v>5</v>
      </c>
      <c r="N410" s="10" t="s">
        <v>42</v>
      </c>
      <c r="O410" s="136">
        <f>IF(Table1[[#This Row],[VOLUME]]="","",Table1[[#This Row],[VOLUME]])</f>
        <v>50</v>
      </c>
      <c r="P410" s="110" t="str">
        <f>IF(Table1[[#This Row],[SNP&amp;SEQ SAMPLE ID]]="","",CONCATENATE('Sample information'!$B$16,"_PL1_org_",Table1[[#This Row],[DATE SAMPLE DELIVERY]]))</f>
        <v>TC2486_PL1_org_</v>
      </c>
      <c r="Q410" s="32" t="str">
        <f>IF(Table1[[#This Row],[SNP&amp;SEQ SAMPLE ID]]="","",IF('Sample information'!$B$21="","",'Sample information'!$B$21))</f>
        <v>danio rerio (zebrafish)</v>
      </c>
      <c r="R410" s="10"/>
      <c r="S410" s="32"/>
      <c r="T410" s="55"/>
      <c r="U410" s="25"/>
      <c r="W410" s="30"/>
      <c r="Y410" s="91"/>
      <c r="Z410" s="32"/>
      <c r="AA410" s="28"/>
      <c r="AB410" s="55"/>
      <c r="AC410" s="28" t="str">
        <f>IF(Table1[[#This Row],[DATE SAMPLE DELIVERY]]="","",(CONCATENATE(20,LEFT(Table1[[#This Row],[DATE SAMPLE DELIVERY]],2),"-",(MID(Table1[[#This Row],[DATE SAMPLE DELIVERY]],3,2)),"-",(RIGHT(Table1[[#This Row],[DATE SAMPLE DELIVERY]],2)))))</f>
        <v/>
      </c>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row>
    <row r="411" spans="1:54" s="4" customFormat="1" x14ac:dyDescent="0.2">
      <c r="A411" s="112" t="str">
        <f>IF(D411="","",CONCATENATE('Sample information'!B$16," #1"," ",Table1[[#This Row],[DATE SAMPLE DELIVERY]]))</f>
        <v xml:space="preserve">TC2486 #1 </v>
      </c>
      <c r="B411" s="112" t="str">
        <f>IF(Table1[[#This Row],[LIBRARY ID]]="","",CONCATENATE('Sample information'!B$16,"-",Table1[[#This Row],[LIBRARY ID]]))</f>
        <v>TC2486-TC2486-1401</v>
      </c>
      <c r="C411" s="228" t="s">
        <v>142</v>
      </c>
      <c r="D411" s="228" t="s">
        <v>2147</v>
      </c>
      <c r="E411" s="228" t="s">
        <v>28</v>
      </c>
      <c r="F411" s="113" t="s">
        <v>1711</v>
      </c>
      <c r="G411" s="113">
        <v>13.536849999999999</v>
      </c>
      <c r="H411" s="113">
        <v>50</v>
      </c>
      <c r="I411" s="113" t="s">
        <v>272</v>
      </c>
      <c r="J411" s="228">
        <v>21</v>
      </c>
      <c r="K411" s="228"/>
      <c r="L411" s="112" t="str">
        <f>IF((I411=Index!C$2),VLOOKUP(J411,Index!B$3:S$228,2),IF((I411=Index!D$2),VLOOKUP(J411,Index!B$3:S$228,3),IF((I411=Index!E$2),VLOOKUP(J411,Index!B$3:S$228,4),IF((I411=Index!F$2),VLOOKUP(J411,Index!B$3:S$228,5),IF((I411=Index!G$2),VLOOKUP(J411,Index!B$3:S$228,6),IF((I411=Index!H$2),VLOOKUP(J411,Index!B$3:S$228,7),IF((I411=Index!I$2),VLOOKUP(J411,Index!B$3:S$228,8),IF((I411=Index!J$2),VLOOKUP(J411,Index!B$3:S$228,9),IF((I411=Index!K$2),VLOOKUP(J411,Index!B$3:S$228,10),IF((I411=Index!L$2),VLOOKUP(J411,Index!B$3:S$228,11),IF((I411=Index!M$2),VLOOKUP(J411,Index!B$3:S$228,12),IF((I411=Index!N$2),VLOOKUP(J411,Index!B$3:S$228,13),IF((I411=Index!O$2),VLOOKUP(J411,Index!B$3:S$228,14),IF((I411=Index!P$2),VLOOKUP(J411,Index!B$3:S$228,15),IF((I411=Index!Q$2),VLOOKUP(J411,Index!B$3:S$228,16),IF((I411=Index!R$2),VLOOKUP(J411,Index!B$3:S$228,17),IF((I411=Index!S$2),VLOOKUP(J411,Index!B$3:S$228,18),IF((I411=""),CONCATENATE("Custom (",K411,")"),IF((I411="No index"),CONCATENATE("Custom (",Index!T403,")"),"")))))))))))))))))))</f>
        <v>N703-N505 (AGGCAGAA-GTAAGGAG)</v>
      </c>
      <c r="M411" s="32" t="s">
        <v>5</v>
      </c>
      <c r="N411" s="10" t="s">
        <v>43</v>
      </c>
      <c r="O411" s="136">
        <f>IF(Table1[[#This Row],[VOLUME]]="","",Table1[[#This Row],[VOLUME]])</f>
        <v>50</v>
      </c>
      <c r="P411" s="110" t="str">
        <f>IF(Table1[[#This Row],[SNP&amp;SEQ SAMPLE ID]]="","",CONCATENATE('Sample information'!$B$16,"_PL1_org_",Table1[[#This Row],[DATE SAMPLE DELIVERY]]))</f>
        <v>TC2486_PL1_org_</v>
      </c>
      <c r="Q411" s="32" t="str">
        <f>IF(Table1[[#This Row],[SNP&amp;SEQ SAMPLE ID]]="","",IF('Sample information'!$B$21="","",'Sample information'!$B$21))</f>
        <v>danio rerio (zebrafish)</v>
      </c>
      <c r="R411" s="10"/>
      <c r="S411" s="32"/>
      <c r="T411" s="55"/>
      <c r="U411" s="25"/>
      <c r="W411" s="30"/>
      <c r="Y411" s="91"/>
      <c r="Z411" s="32"/>
      <c r="AA411" s="28"/>
      <c r="AB411" s="55"/>
      <c r="AC411" s="28" t="str">
        <f>IF(Table1[[#This Row],[DATE SAMPLE DELIVERY]]="","",(CONCATENATE(20,LEFT(Table1[[#This Row],[DATE SAMPLE DELIVERY]],2),"-",(MID(Table1[[#This Row],[DATE SAMPLE DELIVERY]],3,2)),"-",(RIGHT(Table1[[#This Row],[DATE SAMPLE DELIVERY]],2)))))</f>
        <v/>
      </c>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row>
    <row r="412" spans="1:54" s="4" customFormat="1" x14ac:dyDescent="0.2">
      <c r="A412" s="112" t="str">
        <f>IF(D412="","",CONCATENATE('Sample information'!B$16," #1"," ",Table1[[#This Row],[DATE SAMPLE DELIVERY]]))</f>
        <v xml:space="preserve">TC2486 #1 </v>
      </c>
      <c r="B412" s="112" t="str">
        <f>IF(Table1[[#This Row],[LIBRARY ID]]="","",CONCATENATE('Sample information'!B$16,"-",Table1[[#This Row],[LIBRARY ID]]))</f>
        <v>TC2486-TC2486-1402</v>
      </c>
      <c r="C412" s="228" t="s">
        <v>142</v>
      </c>
      <c r="D412" s="228" t="s">
        <v>2148</v>
      </c>
      <c r="E412" s="228" t="s">
        <v>28</v>
      </c>
      <c r="F412" s="113" t="s">
        <v>1711</v>
      </c>
      <c r="G412" s="113">
        <v>13.536849999999999</v>
      </c>
      <c r="H412" s="113">
        <v>50</v>
      </c>
      <c r="I412" s="113" t="s">
        <v>272</v>
      </c>
      <c r="J412" s="228">
        <v>22</v>
      </c>
      <c r="K412" s="228"/>
      <c r="L412" s="112" t="str">
        <f>IF((I412=Index!C$2),VLOOKUP(J412,Index!B$3:S$228,2),IF((I412=Index!D$2),VLOOKUP(J412,Index!B$3:S$228,3),IF((I412=Index!E$2),VLOOKUP(J412,Index!B$3:S$228,4),IF((I412=Index!F$2),VLOOKUP(J412,Index!B$3:S$228,5),IF((I412=Index!G$2),VLOOKUP(J412,Index!B$3:S$228,6),IF((I412=Index!H$2),VLOOKUP(J412,Index!B$3:S$228,7),IF((I412=Index!I$2),VLOOKUP(J412,Index!B$3:S$228,8),IF((I412=Index!J$2),VLOOKUP(J412,Index!B$3:S$228,9),IF((I412=Index!K$2),VLOOKUP(J412,Index!B$3:S$228,10),IF((I412=Index!L$2),VLOOKUP(J412,Index!B$3:S$228,11),IF((I412=Index!M$2),VLOOKUP(J412,Index!B$3:S$228,12),IF((I412=Index!N$2),VLOOKUP(J412,Index!B$3:S$228,13),IF((I412=Index!O$2),VLOOKUP(J412,Index!B$3:S$228,14),IF((I412=Index!P$2),VLOOKUP(J412,Index!B$3:S$228,15),IF((I412=Index!Q$2),VLOOKUP(J412,Index!B$3:S$228,16),IF((I412=Index!R$2),VLOOKUP(J412,Index!B$3:S$228,17),IF((I412=Index!S$2),VLOOKUP(J412,Index!B$3:S$228,18),IF((I412=""),CONCATENATE("Custom (",K412,")"),IF((I412="No index"),CONCATENATE("Custom (",Index!T404,")"),"")))))))))))))))))))</f>
        <v>N703-N506 (AGGCAGAA-ACTGCATA)</v>
      </c>
      <c r="M412" s="32" t="s">
        <v>5</v>
      </c>
      <c r="N412" s="10" t="s">
        <v>44</v>
      </c>
      <c r="O412" s="136">
        <f>IF(Table1[[#This Row],[VOLUME]]="","",Table1[[#This Row],[VOLUME]])</f>
        <v>50</v>
      </c>
      <c r="P412" s="110" t="str">
        <f>IF(Table1[[#This Row],[SNP&amp;SEQ SAMPLE ID]]="","",CONCATENATE('Sample information'!$B$16,"_PL1_org_",Table1[[#This Row],[DATE SAMPLE DELIVERY]]))</f>
        <v>TC2486_PL1_org_</v>
      </c>
      <c r="Q412" s="32" t="str">
        <f>IF(Table1[[#This Row],[SNP&amp;SEQ SAMPLE ID]]="","",IF('Sample information'!$B$21="","",'Sample information'!$B$21))</f>
        <v>danio rerio (zebrafish)</v>
      </c>
      <c r="R412" s="10"/>
      <c r="S412" s="32"/>
      <c r="T412" s="55"/>
      <c r="U412" s="25"/>
      <c r="W412" s="30"/>
      <c r="Y412" s="91"/>
      <c r="Z412" s="32"/>
      <c r="AA412" s="28"/>
      <c r="AB412" s="55"/>
      <c r="AC412" s="28" t="str">
        <f>IF(Table1[[#This Row],[DATE SAMPLE DELIVERY]]="","",(CONCATENATE(20,LEFT(Table1[[#This Row],[DATE SAMPLE DELIVERY]],2),"-",(MID(Table1[[#This Row],[DATE SAMPLE DELIVERY]],3,2)),"-",(RIGHT(Table1[[#This Row],[DATE SAMPLE DELIVERY]],2)))))</f>
        <v/>
      </c>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row>
    <row r="413" spans="1:54" s="4" customFormat="1" x14ac:dyDescent="0.2">
      <c r="A413" s="112" t="str">
        <f>IF(D413="","",CONCATENATE('Sample information'!B$16," #1"," ",Table1[[#This Row],[DATE SAMPLE DELIVERY]]))</f>
        <v xml:space="preserve">TC2486 #1 </v>
      </c>
      <c r="B413" s="112" t="str">
        <f>IF(Table1[[#This Row],[LIBRARY ID]]="","",CONCATENATE('Sample information'!B$16,"-",Table1[[#This Row],[LIBRARY ID]]))</f>
        <v>TC2486-TC2486-1403</v>
      </c>
      <c r="C413" s="228" t="s">
        <v>142</v>
      </c>
      <c r="D413" s="228" t="s">
        <v>2149</v>
      </c>
      <c r="E413" s="228" t="s">
        <v>28</v>
      </c>
      <c r="F413" s="113" t="s">
        <v>1711</v>
      </c>
      <c r="G413" s="113">
        <v>13.536849999999999</v>
      </c>
      <c r="H413" s="113">
        <v>50</v>
      </c>
      <c r="I413" s="113" t="s">
        <v>272</v>
      </c>
      <c r="J413" s="228">
        <v>23</v>
      </c>
      <c r="K413" s="228"/>
      <c r="L413" s="112" t="str">
        <f>IF((I413=Index!C$2),VLOOKUP(J413,Index!B$3:S$228,2),IF((I413=Index!D$2),VLOOKUP(J413,Index!B$3:S$228,3),IF((I413=Index!E$2),VLOOKUP(J413,Index!B$3:S$228,4),IF((I413=Index!F$2),VLOOKUP(J413,Index!B$3:S$228,5),IF((I413=Index!G$2),VLOOKUP(J413,Index!B$3:S$228,6),IF((I413=Index!H$2),VLOOKUP(J413,Index!B$3:S$228,7),IF((I413=Index!I$2),VLOOKUP(J413,Index!B$3:S$228,8),IF((I413=Index!J$2),VLOOKUP(J413,Index!B$3:S$228,9),IF((I413=Index!K$2),VLOOKUP(J413,Index!B$3:S$228,10),IF((I413=Index!L$2),VLOOKUP(J413,Index!B$3:S$228,11),IF((I413=Index!M$2),VLOOKUP(J413,Index!B$3:S$228,12),IF((I413=Index!N$2),VLOOKUP(J413,Index!B$3:S$228,13),IF((I413=Index!O$2),VLOOKUP(J413,Index!B$3:S$228,14),IF((I413=Index!P$2),VLOOKUP(J413,Index!B$3:S$228,15),IF((I413=Index!Q$2),VLOOKUP(J413,Index!B$3:S$228,16),IF((I413=Index!R$2),VLOOKUP(J413,Index!B$3:S$228,17),IF((I413=Index!S$2),VLOOKUP(J413,Index!B$3:S$228,18),IF((I413=""),CONCATENATE("Custom (",K413,")"),IF((I413="No index"),CONCATENATE("Custom (",Index!T405,")"),"")))))))))))))))))))</f>
        <v>N703-N507 (AGGCAGAA-AAGGAGTA)</v>
      </c>
      <c r="M413" s="32" t="s">
        <v>5</v>
      </c>
      <c r="N413" s="10" t="s">
        <v>45</v>
      </c>
      <c r="O413" s="136">
        <f>IF(Table1[[#This Row],[VOLUME]]="","",Table1[[#This Row],[VOLUME]])</f>
        <v>50</v>
      </c>
      <c r="P413" s="110" t="str">
        <f>IF(Table1[[#This Row],[SNP&amp;SEQ SAMPLE ID]]="","",CONCATENATE('Sample information'!$B$16,"_PL1_org_",Table1[[#This Row],[DATE SAMPLE DELIVERY]]))</f>
        <v>TC2486_PL1_org_</v>
      </c>
      <c r="Q413" s="32" t="str">
        <f>IF(Table1[[#This Row],[SNP&amp;SEQ SAMPLE ID]]="","",IF('Sample information'!$B$21="","",'Sample information'!$B$21))</f>
        <v>danio rerio (zebrafish)</v>
      </c>
      <c r="R413" s="10"/>
      <c r="S413" s="32"/>
      <c r="T413" s="55"/>
      <c r="U413" s="25"/>
      <c r="W413" s="30"/>
      <c r="Y413" s="91"/>
      <c r="Z413" s="32"/>
      <c r="AA413" s="28"/>
      <c r="AB413" s="55"/>
      <c r="AC413" s="28" t="str">
        <f>IF(Table1[[#This Row],[DATE SAMPLE DELIVERY]]="","",(CONCATENATE(20,LEFT(Table1[[#This Row],[DATE SAMPLE DELIVERY]],2),"-",(MID(Table1[[#This Row],[DATE SAMPLE DELIVERY]],3,2)),"-",(RIGHT(Table1[[#This Row],[DATE SAMPLE DELIVERY]],2)))))</f>
        <v/>
      </c>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row>
    <row r="414" spans="1:54" s="4" customFormat="1" x14ac:dyDescent="0.2">
      <c r="A414" s="112" t="str">
        <f>IF(D414="","",CONCATENATE('Sample information'!B$16," #1"," ",Table1[[#This Row],[DATE SAMPLE DELIVERY]]))</f>
        <v xml:space="preserve">TC2486 #1 </v>
      </c>
      <c r="B414" s="112" t="str">
        <f>IF(Table1[[#This Row],[LIBRARY ID]]="","",CONCATENATE('Sample information'!B$16,"-",Table1[[#This Row],[LIBRARY ID]]))</f>
        <v>TC2486-TC2486-1404</v>
      </c>
      <c r="C414" s="228" t="s">
        <v>142</v>
      </c>
      <c r="D414" s="228" t="s">
        <v>2150</v>
      </c>
      <c r="E414" s="228" t="s">
        <v>28</v>
      </c>
      <c r="F414" s="113" t="s">
        <v>1711</v>
      </c>
      <c r="G414" s="113">
        <v>13.536849999999999</v>
      </c>
      <c r="H414" s="113">
        <v>50</v>
      </c>
      <c r="I414" s="113" t="s">
        <v>272</v>
      </c>
      <c r="J414" s="228">
        <v>24</v>
      </c>
      <c r="K414" s="228"/>
      <c r="L414" s="112" t="str">
        <f>IF((I414=Index!C$2),VLOOKUP(J414,Index!B$3:S$228,2),IF((I414=Index!D$2),VLOOKUP(J414,Index!B$3:S$228,3),IF((I414=Index!E$2),VLOOKUP(J414,Index!B$3:S$228,4),IF((I414=Index!F$2),VLOOKUP(J414,Index!B$3:S$228,5),IF((I414=Index!G$2),VLOOKUP(J414,Index!B$3:S$228,6),IF((I414=Index!H$2),VLOOKUP(J414,Index!B$3:S$228,7),IF((I414=Index!I$2),VLOOKUP(J414,Index!B$3:S$228,8),IF((I414=Index!J$2),VLOOKUP(J414,Index!B$3:S$228,9),IF((I414=Index!K$2),VLOOKUP(J414,Index!B$3:S$228,10),IF((I414=Index!L$2),VLOOKUP(J414,Index!B$3:S$228,11),IF((I414=Index!M$2),VLOOKUP(J414,Index!B$3:S$228,12),IF((I414=Index!N$2),VLOOKUP(J414,Index!B$3:S$228,13),IF((I414=Index!O$2),VLOOKUP(J414,Index!B$3:S$228,14),IF((I414=Index!P$2),VLOOKUP(J414,Index!B$3:S$228,15),IF((I414=Index!Q$2),VLOOKUP(J414,Index!B$3:S$228,16),IF((I414=Index!R$2),VLOOKUP(J414,Index!B$3:S$228,17),IF((I414=Index!S$2),VLOOKUP(J414,Index!B$3:S$228,18),IF((I414=""),CONCATENATE("Custom (",K414,")"),IF((I414="No index"),CONCATENATE("Custom (",Index!T406,")"),"")))))))))))))))))))</f>
        <v>N703-N508 (AGGCAGAA-CTAAGCCT)</v>
      </c>
      <c r="M414" s="32" t="s">
        <v>5</v>
      </c>
      <c r="N414" s="10" t="s">
        <v>46</v>
      </c>
      <c r="O414" s="136">
        <f>IF(Table1[[#This Row],[VOLUME]]="","",Table1[[#This Row],[VOLUME]])</f>
        <v>50</v>
      </c>
      <c r="P414" s="110" t="str">
        <f>IF(Table1[[#This Row],[SNP&amp;SEQ SAMPLE ID]]="","",CONCATENATE('Sample information'!$B$16,"_PL1_org_",Table1[[#This Row],[DATE SAMPLE DELIVERY]]))</f>
        <v>TC2486_PL1_org_</v>
      </c>
      <c r="Q414" s="32" t="str">
        <f>IF(Table1[[#This Row],[SNP&amp;SEQ SAMPLE ID]]="","",IF('Sample information'!$B$21="","",'Sample information'!$B$21))</f>
        <v>danio rerio (zebrafish)</v>
      </c>
      <c r="R414" s="10"/>
      <c r="S414" s="32"/>
      <c r="T414" s="55"/>
      <c r="U414" s="25"/>
      <c r="W414" s="30"/>
      <c r="Y414" s="91"/>
      <c r="Z414" s="32"/>
      <c r="AA414" s="28"/>
      <c r="AB414" s="55"/>
      <c r="AC414" s="28" t="str">
        <f>IF(Table1[[#This Row],[DATE SAMPLE DELIVERY]]="","",(CONCATENATE(20,LEFT(Table1[[#This Row],[DATE SAMPLE DELIVERY]],2),"-",(MID(Table1[[#This Row],[DATE SAMPLE DELIVERY]],3,2)),"-",(RIGHT(Table1[[#This Row],[DATE SAMPLE DELIVERY]],2)))))</f>
        <v/>
      </c>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row>
    <row r="415" spans="1:54" s="4" customFormat="1" x14ac:dyDescent="0.2">
      <c r="A415" s="112" t="str">
        <f>IF(D415="","",CONCATENATE('Sample information'!B$16," #1"," ",Table1[[#This Row],[DATE SAMPLE DELIVERY]]))</f>
        <v xml:space="preserve">TC2486 #1 </v>
      </c>
      <c r="B415" s="112" t="str">
        <f>IF(Table1[[#This Row],[LIBRARY ID]]="","",CONCATENATE('Sample information'!B$16,"-",Table1[[#This Row],[LIBRARY ID]]))</f>
        <v>TC2486-TC2486-1405</v>
      </c>
      <c r="C415" s="228" t="s">
        <v>142</v>
      </c>
      <c r="D415" s="228" t="s">
        <v>2151</v>
      </c>
      <c r="E415" s="228" t="s">
        <v>28</v>
      </c>
      <c r="F415" s="113" t="s">
        <v>1711</v>
      </c>
      <c r="G415" s="113">
        <v>13.536849999999999</v>
      </c>
      <c r="H415" s="113">
        <v>50</v>
      </c>
      <c r="I415" s="113" t="s">
        <v>272</v>
      </c>
      <c r="J415" s="228">
        <v>99</v>
      </c>
      <c r="K415" s="228"/>
      <c r="L415" s="112" t="str">
        <f>IF((I415=Index!C$2),VLOOKUP(J415,Index!B$3:S$228,2),IF((I415=Index!D$2),VLOOKUP(J415,Index!B$3:S$228,3),IF((I415=Index!E$2),VLOOKUP(J415,Index!B$3:S$228,4),IF((I415=Index!F$2),VLOOKUP(J415,Index!B$3:S$228,5),IF((I415=Index!G$2),VLOOKUP(J415,Index!B$3:S$228,6),IF((I415=Index!H$2),VLOOKUP(J415,Index!B$3:S$228,7),IF((I415=Index!I$2),VLOOKUP(J415,Index!B$3:S$228,8),IF((I415=Index!J$2),VLOOKUP(J415,Index!B$3:S$228,9),IF((I415=Index!K$2),VLOOKUP(J415,Index!B$3:S$228,10),IF((I415=Index!L$2),VLOOKUP(J415,Index!B$3:S$228,11),IF((I415=Index!M$2),VLOOKUP(J415,Index!B$3:S$228,12),IF((I415=Index!N$2),VLOOKUP(J415,Index!B$3:S$228,13),IF((I415=Index!O$2),VLOOKUP(J415,Index!B$3:S$228,14),IF((I415=Index!P$2),VLOOKUP(J415,Index!B$3:S$228,15),IF((I415=Index!Q$2),VLOOKUP(J415,Index!B$3:S$228,16),IF((I415=Index!R$2),VLOOKUP(J415,Index!B$3:S$228,17),IF((I415=Index!S$2),VLOOKUP(J415,Index!B$3:S$228,18),IF((I415=""),CONCATENATE("Custom (",K415,")"),IF((I415="No index"),CONCATENATE("Custom (",Index!T407,")"),"")))))))))))))))))))</f>
        <v>N703-N517 (AGGCAGAA-GCGTAAGA)</v>
      </c>
      <c r="M415" s="32" t="s">
        <v>5</v>
      </c>
      <c r="N415" s="10" t="s">
        <v>47</v>
      </c>
      <c r="O415" s="136">
        <f>IF(Table1[[#This Row],[VOLUME]]="","",Table1[[#This Row],[VOLUME]])</f>
        <v>50</v>
      </c>
      <c r="P415" s="110" t="str">
        <f>IF(Table1[[#This Row],[SNP&amp;SEQ SAMPLE ID]]="","",CONCATENATE('Sample information'!$B$16,"_PL1_org_",Table1[[#This Row],[DATE SAMPLE DELIVERY]]))</f>
        <v>TC2486_PL1_org_</v>
      </c>
      <c r="Q415" s="32" t="str">
        <f>IF(Table1[[#This Row],[SNP&amp;SEQ SAMPLE ID]]="","",IF('Sample information'!$B$21="","",'Sample information'!$B$21))</f>
        <v>danio rerio (zebrafish)</v>
      </c>
      <c r="R415" s="10"/>
      <c r="S415" s="32"/>
      <c r="T415" s="55"/>
      <c r="U415" s="25"/>
      <c r="W415" s="30"/>
      <c r="Y415" s="91"/>
      <c r="Z415" s="32"/>
      <c r="AA415" s="28"/>
      <c r="AB415" s="55"/>
      <c r="AC415" s="28" t="str">
        <f>IF(Table1[[#This Row],[DATE SAMPLE DELIVERY]]="","",(CONCATENATE(20,LEFT(Table1[[#This Row],[DATE SAMPLE DELIVERY]],2),"-",(MID(Table1[[#This Row],[DATE SAMPLE DELIVERY]],3,2)),"-",(RIGHT(Table1[[#This Row],[DATE SAMPLE DELIVERY]],2)))))</f>
        <v/>
      </c>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row>
    <row r="416" spans="1:54" s="4" customFormat="1" x14ac:dyDescent="0.2">
      <c r="A416" s="112" t="str">
        <f>IF(D416="","",CONCATENATE('Sample information'!B$16," #1"," ",Table1[[#This Row],[DATE SAMPLE DELIVERY]]))</f>
        <v xml:space="preserve">TC2486 #1 </v>
      </c>
      <c r="B416" s="112" t="str">
        <f>IF(Table1[[#This Row],[LIBRARY ID]]="","",CONCATENATE('Sample information'!B$16,"-",Table1[[#This Row],[LIBRARY ID]]))</f>
        <v>TC2486-TC2486-1406</v>
      </c>
      <c r="C416" s="228" t="s">
        <v>142</v>
      </c>
      <c r="D416" s="228" t="s">
        <v>2152</v>
      </c>
      <c r="E416" s="228" t="s">
        <v>28</v>
      </c>
      <c r="F416" s="113" t="s">
        <v>1711</v>
      </c>
      <c r="G416" s="113">
        <v>13.536849999999999</v>
      </c>
      <c r="H416" s="113">
        <v>50</v>
      </c>
      <c r="I416" s="113" t="s">
        <v>272</v>
      </c>
      <c r="J416" s="228">
        <v>26</v>
      </c>
      <c r="K416" s="228"/>
      <c r="L416" s="112" t="str">
        <f>IF((I416=Index!C$2),VLOOKUP(J416,Index!B$3:S$228,2),IF((I416=Index!D$2),VLOOKUP(J416,Index!B$3:S$228,3),IF((I416=Index!E$2),VLOOKUP(J416,Index!B$3:S$228,4),IF((I416=Index!F$2),VLOOKUP(J416,Index!B$3:S$228,5),IF((I416=Index!G$2),VLOOKUP(J416,Index!B$3:S$228,6),IF((I416=Index!H$2),VLOOKUP(J416,Index!B$3:S$228,7),IF((I416=Index!I$2),VLOOKUP(J416,Index!B$3:S$228,8),IF((I416=Index!J$2),VLOOKUP(J416,Index!B$3:S$228,9),IF((I416=Index!K$2),VLOOKUP(J416,Index!B$3:S$228,10),IF((I416=Index!L$2),VLOOKUP(J416,Index!B$3:S$228,11),IF((I416=Index!M$2),VLOOKUP(J416,Index!B$3:S$228,12),IF((I416=Index!N$2),VLOOKUP(J416,Index!B$3:S$228,13),IF((I416=Index!O$2),VLOOKUP(J416,Index!B$3:S$228,14),IF((I416=Index!P$2),VLOOKUP(J416,Index!B$3:S$228,15),IF((I416=Index!Q$2),VLOOKUP(J416,Index!B$3:S$228,16),IF((I416=Index!R$2),VLOOKUP(J416,Index!B$3:S$228,17),IF((I416=Index!S$2),VLOOKUP(J416,Index!B$3:S$228,18),IF((I416=""),CONCATENATE("Custom (",K416,")"),IF((I416="No index"),CONCATENATE("Custom (",Index!T408,")"),"")))))))))))))))))))</f>
        <v>N704-N502 (TCCTGAGC-CTCTCTAT)</v>
      </c>
      <c r="M416" s="32" t="s">
        <v>5</v>
      </c>
      <c r="N416" s="10" t="s">
        <v>48</v>
      </c>
      <c r="O416" s="136">
        <f>IF(Table1[[#This Row],[VOLUME]]="","",Table1[[#This Row],[VOLUME]])</f>
        <v>50</v>
      </c>
      <c r="P416" s="110" t="str">
        <f>IF(Table1[[#This Row],[SNP&amp;SEQ SAMPLE ID]]="","",CONCATENATE('Sample information'!$B$16,"_PL1_org_",Table1[[#This Row],[DATE SAMPLE DELIVERY]]))</f>
        <v>TC2486_PL1_org_</v>
      </c>
      <c r="Q416" s="32" t="str">
        <f>IF(Table1[[#This Row],[SNP&amp;SEQ SAMPLE ID]]="","",IF('Sample information'!$B$21="","",'Sample information'!$B$21))</f>
        <v>danio rerio (zebrafish)</v>
      </c>
      <c r="R416" s="10"/>
      <c r="S416" s="32"/>
      <c r="T416" s="55"/>
      <c r="U416" s="25"/>
      <c r="W416" s="30"/>
      <c r="Y416" s="91"/>
      <c r="Z416" s="32"/>
      <c r="AA416" s="28"/>
      <c r="AB416" s="55"/>
      <c r="AC416" s="28" t="str">
        <f>IF(Table1[[#This Row],[DATE SAMPLE DELIVERY]]="","",(CONCATENATE(20,LEFT(Table1[[#This Row],[DATE SAMPLE DELIVERY]],2),"-",(MID(Table1[[#This Row],[DATE SAMPLE DELIVERY]],3,2)),"-",(RIGHT(Table1[[#This Row],[DATE SAMPLE DELIVERY]],2)))))</f>
        <v/>
      </c>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row>
    <row r="417" spans="1:54" s="4" customFormat="1" x14ac:dyDescent="0.2">
      <c r="A417" s="112" t="str">
        <f>IF(D417="","",CONCATENATE('Sample information'!B$16," #1"," ",Table1[[#This Row],[DATE SAMPLE DELIVERY]]))</f>
        <v xml:space="preserve">TC2486 #1 </v>
      </c>
      <c r="B417" s="112" t="str">
        <f>IF(Table1[[#This Row],[LIBRARY ID]]="","",CONCATENATE('Sample information'!B$16,"-",Table1[[#This Row],[LIBRARY ID]]))</f>
        <v>TC2486-TC2486-1407</v>
      </c>
      <c r="C417" s="228" t="s">
        <v>142</v>
      </c>
      <c r="D417" s="228" t="s">
        <v>2153</v>
      </c>
      <c r="E417" s="228" t="s">
        <v>28</v>
      </c>
      <c r="F417" s="113" t="s">
        <v>1711</v>
      </c>
      <c r="G417" s="113">
        <v>13.536849999999999</v>
      </c>
      <c r="H417" s="113">
        <v>50</v>
      </c>
      <c r="I417" s="113" t="s">
        <v>272</v>
      </c>
      <c r="J417" s="228">
        <v>27</v>
      </c>
      <c r="K417" s="228"/>
      <c r="L417" s="112" t="str">
        <f>IF((I417=Index!C$2),VLOOKUP(J417,Index!B$3:S$228,2),IF((I417=Index!D$2),VLOOKUP(J417,Index!B$3:S$228,3),IF((I417=Index!E$2),VLOOKUP(J417,Index!B$3:S$228,4),IF((I417=Index!F$2),VLOOKUP(J417,Index!B$3:S$228,5),IF((I417=Index!G$2),VLOOKUP(J417,Index!B$3:S$228,6),IF((I417=Index!H$2),VLOOKUP(J417,Index!B$3:S$228,7),IF((I417=Index!I$2),VLOOKUP(J417,Index!B$3:S$228,8),IF((I417=Index!J$2),VLOOKUP(J417,Index!B$3:S$228,9),IF((I417=Index!K$2),VLOOKUP(J417,Index!B$3:S$228,10),IF((I417=Index!L$2),VLOOKUP(J417,Index!B$3:S$228,11),IF((I417=Index!M$2),VLOOKUP(J417,Index!B$3:S$228,12),IF((I417=Index!N$2),VLOOKUP(J417,Index!B$3:S$228,13),IF((I417=Index!O$2),VLOOKUP(J417,Index!B$3:S$228,14),IF((I417=Index!P$2),VLOOKUP(J417,Index!B$3:S$228,15),IF((I417=Index!Q$2),VLOOKUP(J417,Index!B$3:S$228,16),IF((I417=Index!R$2),VLOOKUP(J417,Index!B$3:S$228,17),IF((I417=Index!S$2),VLOOKUP(J417,Index!B$3:S$228,18),IF((I417=""),CONCATENATE("Custom (",K417,")"),IF((I417="No index"),CONCATENATE("Custom (",Index!T409,")"),"")))))))))))))))))))</f>
        <v>N704-N503 (TCCTGAGC-TATCCTCT)</v>
      </c>
      <c r="M417" s="32" t="s">
        <v>5</v>
      </c>
      <c r="N417" s="10" t="s">
        <v>49</v>
      </c>
      <c r="O417" s="136">
        <f>IF(Table1[[#This Row],[VOLUME]]="","",Table1[[#This Row],[VOLUME]])</f>
        <v>50</v>
      </c>
      <c r="P417" s="110" t="str">
        <f>IF(Table1[[#This Row],[SNP&amp;SEQ SAMPLE ID]]="","",CONCATENATE('Sample information'!$B$16,"_PL1_org_",Table1[[#This Row],[DATE SAMPLE DELIVERY]]))</f>
        <v>TC2486_PL1_org_</v>
      </c>
      <c r="Q417" s="32" t="str">
        <f>IF(Table1[[#This Row],[SNP&amp;SEQ SAMPLE ID]]="","",IF('Sample information'!$B$21="","",'Sample information'!$B$21))</f>
        <v>danio rerio (zebrafish)</v>
      </c>
      <c r="R417" s="10"/>
      <c r="S417" s="32"/>
      <c r="T417" s="55"/>
      <c r="U417" s="25"/>
      <c r="W417" s="30"/>
      <c r="Y417" s="91"/>
      <c r="Z417" s="32"/>
      <c r="AA417" s="28"/>
      <c r="AB417" s="55"/>
      <c r="AC417" s="28" t="str">
        <f>IF(Table1[[#This Row],[DATE SAMPLE DELIVERY]]="","",(CONCATENATE(20,LEFT(Table1[[#This Row],[DATE SAMPLE DELIVERY]],2),"-",(MID(Table1[[#This Row],[DATE SAMPLE DELIVERY]],3,2)),"-",(RIGHT(Table1[[#This Row],[DATE SAMPLE DELIVERY]],2)))))</f>
        <v/>
      </c>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row>
    <row r="418" spans="1:54" s="4" customFormat="1" x14ac:dyDescent="0.2">
      <c r="A418" s="112" t="str">
        <f>IF(D418="","",CONCATENATE('Sample information'!B$16," #1"," ",Table1[[#This Row],[DATE SAMPLE DELIVERY]]))</f>
        <v xml:space="preserve">TC2486 #1 </v>
      </c>
      <c r="B418" s="112" t="str">
        <f>IF(Table1[[#This Row],[LIBRARY ID]]="","",CONCATENATE('Sample information'!B$16,"-",Table1[[#This Row],[LIBRARY ID]]))</f>
        <v>TC2486-TC2486-1408</v>
      </c>
      <c r="C418" s="228" t="s">
        <v>142</v>
      </c>
      <c r="D418" s="228" t="s">
        <v>2154</v>
      </c>
      <c r="E418" s="228" t="s">
        <v>28</v>
      </c>
      <c r="F418" s="113" t="s">
        <v>1711</v>
      </c>
      <c r="G418" s="113">
        <v>13.536849999999999</v>
      </c>
      <c r="H418" s="113">
        <v>50</v>
      </c>
      <c r="I418" s="113" t="s">
        <v>272</v>
      </c>
      <c r="J418" s="228">
        <v>29</v>
      </c>
      <c r="K418" s="228"/>
      <c r="L418" s="112" t="str">
        <f>IF((I418=Index!C$2),VLOOKUP(J418,Index!B$3:S$228,2),IF((I418=Index!D$2),VLOOKUP(J418,Index!B$3:S$228,3),IF((I418=Index!E$2),VLOOKUP(J418,Index!B$3:S$228,4),IF((I418=Index!F$2),VLOOKUP(J418,Index!B$3:S$228,5),IF((I418=Index!G$2),VLOOKUP(J418,Index!B$3:S$228,6),IF((I418=Index!H$2),VLOOKUP(J418,Index!B$3:S$228,7),IF((I418=Index!I$2),VLOOKUP(J418,Index!B$3:S$228,8),IF((I418=Index!J$2),VLOOKUP(J418,Index!B$3:S$228,9),IF((I418=Index!K$2),VLOOKUP(J418,Index!B$3:S$228,10),IF((I418=Index!L$2),VLOOKUP(J418,Index!B$3:S$228,11),IF((I418=Index!M$2),VLOOKUP(J418,Index!B$3:S$228,12),IF((I418=Index!N$2),VLOOKUP(J418,Index!B$3:S$228,13),IF((I418=Index!O$2),VLOOKUP(J418,Index!B$3:S$228,14),IF((I418=Index!P$2),VLOOKUP(J418,Index!B$3:S$228,15),IF((I418=Index!Q$2),VLOOKUP(J418,Index!B$3:S$228,16),IF((I418=Index!R$2),VLOOKUP(J418,Index!B$3:S$228,17),IF((I418=Index!S$2),VLOOKUP(J418,Index!B$3:S$228,18),IF((I418=""),CONCATENATE("Custom (",K418,")"),IF((I418="No index"),CONCATENATE("Custom (",Index!T410,")"),"")))))))))))))))))))</f>
        <v>N704-N505 (TCCTGAGC-GTAAGGAG)</v>
      </c>
      <c r="M418" s="32" t="s">
        <v>5</v>
      </c>
      <c r="N418" s="10" t="s">
        <v>50</v>
      </c>
      <c r="O418" s="136">
        <f>IF(Table1[[#This Row],[VOLUME]]="","",Table1[[#This Row],[VOLUME]])</f>
        <v>50</v>
      </c>
      <c r="P418" s="110" t="str">
        <f>IF(Table1[[#This Row],[SNP&amp;SEQ SAMPLE ID]]="","",CONCATENATE('Sample information'!$B$16,"_PL1_org_",Table1[[#This Row],[DATE SAMPLE DELIVERY]]))</f>
        <v>TC2486_PL1_org_</v>
      </c>
      <c r="Q418" s="32" t="str">
        <f>IF(Table1[[#This Row],[SNP&amp;SEQ SAMPLE ID]]="","",IF('Sample information'!$B$21="","",'Sample information'!$B$21))</f>
        <v>danio rerio (zebrafish)</v>
      </c>
      <c r="R418" s="10"/>
      <c r="S418" s="32"/>
      <c r="T418" s="55"/>
      <c r="U418" s="25"/>
      <c r="W418" s="30"/>
      <c r="Y418" s="91"/>
      <c r="Z418" s="32"/>
      <c r="AA418" s="28"/>
      <c r="AB418" s="55"/>
      <c r="AC418" s="28" t="str">
        <f>IF(Table1[[#This Row],[DATE SAMPLE DELIVERY]]="","",(CONCATENATE(20,LEFT(Table1[[#This Row],[DATE SAMPLE DELIVERY]],2),"-",(MID(Table1[[#This Row],[DATE SAMPLE DELIVERY]],3,2)),"-",(RIGHT(Table1[[#This Row],[DATE SAMPLE DELIVERY]],2)))))</f>
        <v/>
      </c>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row>
    <row r="419" spans="1:54" s="4" customFormat="1" x14ac:dyDescent="0.2">
      <c r="A419" s="112" t="str">
        <f>IF(D419="","",CONCATENATE('Sample information'!B$16," #1"," ",Table1[[#This Row],[DATE SAMPLE DELIVERY]]))</f>
        <v xml:space="preserve">TC2486 #1 </v>
      </c>
      <c r="B419" s="112" t="str">
        <f>IF(Table1[[#This Row],[LIBRARY ID]]="","",CONCATENATE('Sample information'!B$16,"-",Table1[[#This Row],[LIBRARY ID]]))</f>
        <v>TC2486-TC2486-1409</v>
      </c>
      <c r="C419" s="228" t="s">
        <v>142</v>
      </c>
      <c r="D419" s="228" t="s">
        <v>2155</v>
      </c>
      <c r="E419" s="228" t="s">
        <v>28</v>
      </c>
      <c r="F419" s="113" t="s">
        <v>1711</v>
      </c>
      <c r="G419" s="113">
        <v>13.536849999999999</v>
      </c>
      <c r="H419" s="113">
        <v>50</v>
      </c>
      <c r="I419" s="113" t="s">
        <v>272</v>
      </c>
      <c r="J419" s="228">
        <v>30</v>
      </c>
      <c r="K419" s="228"/>
      <c r="L419" s="112" t="str">
        <f>IF((I419=Index!C$2),VLOOKUP(J419,Index!B$3:S$228,2),IF((I419=Index!D$2),VLOOKUP(J419,Index!B$3:S$228,3),IF((I419=Index!E$2),VLOOKUP(J419,Index!B$3:S$228,4),IF((I419=Index!F$2),VLOOKUP(J419,Index!B$3:S$228,5),IF((I419=Index!G$2),VLOOKUP(J419,Index!B$3:S$228,6),IF((I419=Index!H$2),VLOOKUP(J419,Index!B$3:S$228,7),IF((I419=Index!I$2),VLOOKUP(J419,Index!B$3:S$228,8),IF((I419=Index!J$2),VLOOKUP(J419,Index!B$3:S$228,9),IF((I419=Index!K$2),VLOOKUP(J419,Index!B$3:S$228,10),IF((I419=Index!L$2),VLOOKUP(J419,Index!B$3:S$228,11),IF((I419=Index!M$2),VLOOKUP(J419,Index!B$3:S$228,12),IF((I419=Index!N$2),VLOOKUP(J419,Index!B$3:S$228,13),IF((I419=Index!O$2),VLOOKUP(J419,Index!B$3:S$228,14),IF((I419=Index!P$2),VLOOKUP(J419,Index!B$3:S$228,15),IF((I419=Index!Q$2),VLOOKUP(J419,Index!B$3:S$228,16),IF((I419=Index!R$2),VLOOKUP(J419,Index!B$3:S$228,17),IF((I419=Index!S$2),VLOOKUP(J419,Index!B$3:S$228,18),IF((I419=""),CONCATENATE("Custom (",K419,")"),IF((I419="No index"),CONCATENATE("Custom (",Index!T411,")"),"")))))))))))))))))))</f>
        <v>N704-N506 (TCCTGAGC-ACTGCATA)</v>
      </c>
      <c r="M419" s="32" t="s">
        <v>5</v>
      </c>
      <c r="N419" s="10" t="s">
        <v>51</v>
      </c>
      <c r="O419" s="136">
        <f>IF(Table1[[#This Row],[VOLUME]]="","",Table1[[#This Row],[VOLUME]])</f>
        <v>50</v>
      </c>
      <c r="P419" s="110" t="str">
        <f>IF(Table1[[#This Row],[SNP&amp;SEQ SAMPLE ID]]="","",CONCATENATE('Sample information'!$B$16,"_PL1_org_",Table1[[#This Row],[DATE SAMPLE DELIVERY]]))</f>
        <v>TC2486_PL1_org_</v>
      </c>
      <c r="Q419" s="32" t="str">
        <f>IF(Table1[[#This Row],[SNP&amp;SEQ SAMPLE ID]]="","",IF('Sample information'!$B$21="","",'Sample information'!$B$21))</f>
        <v>danio rerio (zebrafish)</v>
      </c>
      <c r="R419" s="10"/>
      <c r="S419" s="32"/>
      <c r="T419" s="55"/>
      <c r="U419" s="25"/>
      <c r="W419" s="30"/>
      <c r="Y419" s="91"/>
      <c r="Z419" s="32"/>
      <c r="AA419" s="28"/>
      <c r="AB419" s="55"/>
      <c r="AC419" s="28" t="str">
        <f>IF(Table1[[#This Row],[DATE SAMPLE DELIVERY]]="","",(CONCATENATE(20,LEFT(Table1[[#This Row],[DATE SAMPLE DELIVERY]],2),"-",(MID(Table1[[#This Row],[DATE SAMPLE DELIVERY]],3,2)),"-",(RIGHT(Table1[[#This Row],[DATE SAMPLE DELIVERY]],2)))))</f>
        <v/>
      </c>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row>
    <row r="420" spans="1:54" s="4" customFormat="1" x14ac:dyDescent="0.2">
      <c r="A420" s="112" t="str">
        <f>IF(D420="","",CONCATENATE('Sample information'!B$16," #1"," ",Table1[[#This Row],[DATE SAMPLE DELIVERY]]))</f>
        <v xml:space="preserve">TC2486 #1 </v>
      </c>
      <c r="B420" s="112" t="str">
        <f>IF(Table1[[#This Row],[LIBRARY ID]]="","",CONCATENATE('Sample information'!B$16,"-",Table1[[#This Row],[LIBRARY ID]]))</f>
        <v>TC2486-TC2486-1410</v>
      </c>
      <c r="C420" s="228" t="s">
        <v>142</v>
      </c>
      <c r="D420" s="228" t="s">
        <v>2156</v>
      </c>
      <c r="E420" s="228" t="s">
        <v>28</v>
      </c>
      <c r="F420" s="113" t="s">
        <v>1711</v>
      </c>
      <c r="G420" s="113">
        <v>13.536849999999999</v>
      </c>
      <c r="H420" s="113">
        <v>50</v>
      </c>
      <c r="I420" s="113" t="s">
        <v>272</v>
      </c>
      <c r="J420" s="228">
        <v>31</v>
      </c>
      <c r="K420" s="228"/>
      <c r="L420" s="112" t="str">
        <f>IF((I420=Index!C$2),VLOOKUP(J420,Index!B$3:S$228,2),IF((I420=Index!D$2),VLOOKUP(J420,Index!B$3:S$228,3),IF((I420=Index!E$2),VLOOKUP(J420,Index!B$3:S$228,4),IF((I420=Index!F$2),VLOOKUP(J420,Index!B$3:S$228,5),IF((I420=Index!G$2),VLOOKUP(J420,Index!B$3:S$228,6),IF((I420=Index!H$2),VLOOKUP(J420,Index!B$3:S$228,7),IF((I420=Index!I$2),VLOOKUP(J420,Index!B$3:S$228,8),IF((I420=Index!J$2),VLOOKUP(J420,Index!B$3:S$228,9),IF((I420=Index!K$2),VLOOKUP(J420,Index!B$3:S$228,10),IF((I420=Index!L$2),VLOOKUP(J420,Index!B$3:S$228,11),IF((I420=Index!M$2),VLOOKUP(J420,Index!B$3:S$228,12),IF((I420=Index!N$2),VLOOKUP(J420,Index!B$3:S$228,13),IF((I420=Index!O$2),VLOOKUP(J420,Index!B$3:S$228,14),IF((I420=Index!P$2),VLOOKUP(J420,Index!B$3:S$228,15),IF((I420=Index!Q$2),VLOOKUP(J420,Index!B$3:S$228,16),IF((I420=Index!R$2),VLOOKUP(J420,Index!B$3:S$228,17),IF((I420=Index!S$2),VLOOKUP(J420,Index!B$3:S$228,18),IF((I420=""),CONCATENATE("Custom (",K420,")"),IF((I420="No index"),CONCATENATE("Custom (",Index!T412,")"),"")))))))))))))))))))</f>
        <v>N704-N507 (TCCTGAGC-AAGGAGTA)</v>
      </c>
      <c r="M420" s="32" t="s">
        <v>5</v>
      </c>
      <c r="N420" s="10" t="s">
        <v>52</v>
      </c>
      <c r="O420" s="136">
        <f>IF(Table1[[#This Row],[VOLUME]]="","",Table1[[#This Row],[VOLUME]])</f>
        <v>50</v>
      </c>
      <c r="P420" s="110" t="str">
        <f>IF(Table1[[#This Row],[SNP&amp;SEQ SAMPLE ID]]="","",CONCATENATE('Sample information'!$B$16,"_PL1_org_",Table1[[#This Row],[DATE SAMPLE DELIVERY]]))</f>
        <v>TC2486_PL1_org_</v>
      </c>
      <c r="Q420" s="32" t="str">
        <f>IF(Table1[[#This Row],[SNP&amp;SEQ SAMPLE ID]]="","",IF('Sample information'!$B$21="","",'Sample information'!$B$21))</f>
        <v>danio rerio (zebrafish)</v>
      </c>
      <c r="R420" s="10"/>
      <c r="S420" s="32"/>
      <c r="T420" s="55"/>
      <c r="U420" s="25"/>
      <c r="W420" s="30"/>
      <c r="Y420" s="91"/>
      <c r="Z420" s="32"/>
      <c r="AA420" s="28"/>
      <c r="AB420" s="55"/>
      <c r="AC420" s="28" t="str">
        <f>IF(Table1[[#This Row],[DATE SAMPLE DELIVERY]]="","",(CONCATENATE(20,LEFT(Table1[[#This Row],[DATE SAMPLE DELIVERY]],2),"-",(MID(Table1[[#This Row],[DATE SAMPLE DELIVERY]],3,2)),"-",(RIGHT(Table1[[#This Row],[DATE SAMPLE DELIVERY]],2)))))</f>
        <v/>
      </c>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row>
    <row r="421" spans="1:54" s="4" customFormat="1" x14ac:dyDescent="0.2">
      <c r="A421" s="112" t="str">
        <f>IF(D421="","",CONCATENATE('Sample information'!B$16," #1"," ",Table1[[#This Row],[DATE SAMPLE DELIVERY]]))</f>
        <v xml:space="preserve">TC2486 #1 </v>
      </c>
      <c r="B421" s="112" t="str">
        <f>IF(Table1[[#This Row],[LIBRARY ID]]="","",CONCATENATE('Sample information'!B$16,"-",Table1[[#This Row],[LIBRARY ID]]))</f>
        <v>TC2486-TC2486-1411</v>
      </c>
      <c r="C421" s="228" t="s">
        <v>142</v>
      </c>
      <c r="D421" s="228" t="s">
        <v>2157</v>
      </c>
      <c r="E421" s="228" t="s">
        <v>28</v>
      </c>
      <c r="F421" s="113" t="s">
        <v>1711</v>
      </c>
      <c r="G421" s="113">
        <v>13.536849999999999</v>
      </c>
      <c r="H421" s="113">
        <v>50</v>
      </c>
      <c r="I421" s="113" t="s">
        <v>272</v>
      </c>
      <c r="J421" s="228">
        <v>32</v>
      </c>
      <c r="K421" s="228"/>
      <c r="L421" s="112" t="str">
        <f>IF((I421=Index!C$2),VLOOKUP(J421,Index!B$3:S$228,2),IF((I421=Index!D$2),VLOOKUP(J421,Index!B$3:S$228,3),IF((I421=Index!E$2),VLOOKUP(J421,Index!B$3:S$228,4),IF((I421=Index!F$2),VLOOKUP(J421,Index!B$3:S$228,5),IF((I421=Index!G$2),VLOOKUP(J421,Index!B$3:S$228,6),IF((I421=Index!H$2),VLOOKUP(J421,Index!B$3:S$228,7),IF((I421=Index!I$2),VLOOKUP(J421,Index!B$3:S$228,8),IF((I421=Index!J$2),VLOOKUP(J421,Index!B$3:S$228,9),IF((I421=Index!K$2),VLOOKUP(J421,Index!B$3:S$228,10),IF((I421=Index!L$2),VLOOKUP(J421,Index!B$3:S$228,11),IF((I421=Index!M$2),VLOOKUP(J421,Index!B$3:S$228,12),IF((I421=Index!N$2),VLOOKUP(J421,Index!B$3:S$228,13),IF((I421=Index!O$2),VLOOKUP(J421,Index!B$3:S$228,14),IF((I421=Index!P$2),VLOOKUP(J421,Index!B$3:S$228,15),IF((I421=Index!Q$2),VLOOKUP(J421,Index!B$3:S$228,16),IF((I421=Index!R$2),VLOOKUP(J421,Index!B$3:S$228,17),IF((I421=Index!S$2),VLOOKUP(J421,Index!B$3:S$228,18),IF((I421=""),CONCATENATE("Custom (",K421,")"),IF((I421="No index"),CONCATENATE("Custom (",Index!T413,")"),"")))))))))))))))))))</f>
        <v>N704-N508 (TCCTGAGC-CTAAGCCT)</v>
      </c>
      <c r="M421" s="32" t="s">
        <v>5</v>
      </c>
      <c r="N421" s="10" t="s">
        <v>53</v>
      </c>
      <c r="O421" s="136">
        <f>IF(Table1[[#This Row],[VOLUME]]="","",Table1[[#This Row],[VOLUME]])</f>
        <v>50</v>
      </c>
      <c r="P421" s="110" t="str">
        <f>IF(Table1[[#This Row],[SNP&amp;SEQ SAMPLE ID]]="","",CONCATENATE('Sample information'!$B$16,"_PL1_org_",Table1[[#This Row],[DATE SAMPLE DELIVERY]]))</f>
        <v>TC2486_PL1_org_</v>
      </c>
      <c r="Q421" s="32" t="str">
        <f>IF(Table1[[#This Row],[SNP&amp;SEQ SAMPLE ID]]="","",IF('Sample information'!$B$21="","",'Sample information'!$B$21))</f>
        <v>danio rerio (zebrafish)</v>
      </c>
      <c r="R421" s="10"/>
      <c r="S421" s="32"/>
      <c r="T421" s="55"/>
      <c r="U421" s="25"/>
      <c r="W421" s="30"/>
      <c r="Y421" s="91"/>
      <c r="Z421" s="32"/>
      <c r="AA421" s="28"/>
      <c r="AB421" s="55"/>
      <c r="AC421" s="28" t="str">
        <f>IF(Table1[[#This Row],[DATE SAMPLE DELIVERY]]="","",(CONCATENATE(20,LEFT(Table1[[#This Row],[DATE SAMPLE DELIVERY]],2),"-",(MID(Table1[[#This Row],[DATE SAMPLE DELIVERY]],3,2)),"-",(RIGHT(Table1[[#This Row],[DATE SAMPLE DELIVERY]],2)))))</f>
        <v/>
      </c>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row>
    <row r="422" spans="1:54" s="4" customFormat="1" x14ac:dyDescent="0.2">
      <c r="A422" s="112" t="str">
        <f>IF(D422="","",CONCATENATE('Sample information'!B$16," #1"," ",Table1[[#This Row],[DATE SAMPLE DELIVERY]]))</f>
        <v xml:space="preserve">TC2486 #1 </v>
      </c>
      <c r="B422" s="112" t="str">
        <f>IF(Table1[[#This Row],[LIBRARY ID]]="","",CONCATENATE('Sample information'!B$16,"-",Table1[[#This Row],[LIBRARY ID]]))</f>
        <v>TC2486-TC2486-1412</v>
      </c>
      <c r="C422" s="228" t="s">
        <v>142</v>
      </c>
      <c r="D422" s="228" t="s">
        <v>2158</v>
      </c>
      <c r="E422" s="228" t="s">
        <v>28</v>
      </c>
      <c r="F422" s="113" t="s">
        <v>1711</v>
      </c>
      <c r="G422" s="113">
        <v>13.536849999999999</v>
      </c>
      <c r="H422" s="113">
        <v>50</v>
      </c>
      <c r="I422" s="113" t="s">
        <v>272</v>
      </c>
      <c r="J422" s="228">
        <v>100</v>
      </c>
      <c r="K422" s="228"/>
      <c r="L422" s="112" t="str">
        <f>IF((I422=Index!C$2),VLOOKUP(J422,Index!B$3:S$228,2),IF((I422=Index!D$2),VLOOKUP(J422,Index!B$3:S$228,3),IF((I422=Index!E$2),VLOOKUP(J422,Index!B$3:S$228,4),IF((I422=Index!F$2),VLOOKUP(J422,Index!B$3:S$228,5),IF((I422=Index!G$2),VLOOKUP(J422,Index!B$3:S$228,6),IF((I422=Index!H$2),VLOOKUP(J422,Index!B$3:S$228,7),IF((I422=Index!I$2),VLOOKUP(J422,Index!B$3:S$228,8),IF((I422=Index!J$2),VLOOKUP(J422,Index!B$3:S$228,9),IF((I422=Index!K$2),VLOOKUP(J422,Index!B$3:S$228,10),IF((I422=Index!L$2),VLOOKUP(J422,Index!B$3:S$228,11),IF((I422=Index!M$2),VLOOKUP(J422,Index!B$3:S$228,12),IF((I422=Index!N$2),VLOOKUP(J422,Index!B$3:S$228,13),IF((I422=Index!O$2),VLOOKUP(J422,Index!B$3:S$228,14),IF((I422=Index!P$2),VLOOKUP(J422,Index!B$3:S$228,15),IF((I422=Index!Q$2),VLOOKUP(J422,Index!B$3:S$228,16),IF((I422=Index!R$2),VLOOKUP(J422,Index!B$3:S$228,17),IF((I422=Index!S$2),VLOOKUP(J422,Index!B$3:S$228,18),IF((I422=""),CONCATENATE("Custom (",K422,")"),IF((I422="No index"),CONCATENATE("Custom (",Index!T414,")"),"")))))))))))))))))))</f>
        <v>N704-N517 (TCCTGAGC-GCGTAAGA)</v>
      </c>
      <c r="M422" s="32" t="s">
        <v>5</v>
      </c>
      <c r="N422" s="10" t="s">
        <v>54</v>
      </c>
      <c r="O422" s="136">
        <f>IF(Table1[[#This Row],[VOLUME]]="","",Table1[[#This Row],[VOLUME]])</f>
        <v>50</v>
      </c>
      <c r="P422" s="110" t="str">
        <f>IF(Table1[[#This Row],[SNP&amp;SEQ SAMPLE ID]]="","",CONCATENATE('Sample information'!$B$16,"_PL1_org_",Table1[[#This Row],[DATE SAMPLE DELIVERY]]))</f>
        <v>TC2486_PL1_org_</v>
      </c>
      <c r="Q422" s="32" t="str">
        <f>IF(Table1[[#This Row],[SNP&amp;SEQ SAMPLE ID]]="","",IF('Sample information'!$B$21="","",'Sample information'!$B$21))</f>
        <v>danio rerio (zebrafish)</v>
      </c>
      <c r="R422" s="10"/>
      <c r="S422" s="32"/>
      <c r="T422" s="55"/>
      <c r="U422" s="25"/>
      <c r="W422" s="30"/>
      <c r="Y422" s="91"/>
      <c r="Z422" s="32"/>
      <c r="AA422" s="28"/>
      <c r="AB422" s="55"/>
      <c r="AC422" s="28" t="str">
        <f>IF(Table1[[#This Row],[DATE SAMPLE DELIVERY]]="","",(CONCATENATE(20,LEFT(Table1[[#This Row],[DATE SAMPLE DELIVERY]],2),"-",(MID(Table1[[#This Row],[DATE SAMPLE DELIVERY]],3,2)),"-",(RIGHT(Table1[[#This Row],[DATE SAMPLE DELIVERY]],2)))))</f>
        <v/>
      </c>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row>
    <row r="423" spans="1:54" s="4" customFormat="1" x14ac:dyDescent="0.2">
      <c r="A423" s="112" t="str">
        <f>IF(D423="","",CONCATENATE('Sample information'!B$16," #1"," ",Table1[[#This Row],[DATE SAMPLE DELIVERY]]))</f>
        <v xml:space="preserve">TC2486 #1 </v>
      </c>
      <c r="B423" s="112" t="str">
        <f>IF(Table1[[#This Row],[LIBRARY ID]]="","",CONCATENATE('Sample information'!B$16,"-",Table1[[#This Row],[LIBRARY ID]]))</f>
        <v>TC2486-TC2486-1413</v>
      </c>
      <c r="C423" s="228" t="s">
        <v>142</v>
      </c>
      <c r="D423" s="228" t="s">
        <v>2159</v>
      </c>
      <c r="E423" s="228" t="s">
        <v>28</v>
      </c>
      <c r="F423" s="113" t="s">
        <v>1711</v>
      </c>
      <c r="G423" s="113">
        <v>13.536849999999999</v>
      </c>
      <c r="H423" s="113">
        <v>50</v>
      </c>
      <c r="I423" s="113" t="s">
        <v>272</v>
      </c>
      <c r="J423" s="228">
        <v>34</v>
      </c>
      <c r="K423" s="228"/>
      <c r="L423" s="112" t="str">
        <f>IF((I423=Index!C$2),VLOOKUP(J423,Index!B$3:S$228,2),IF((I423=Index!D$2),VLOOKUP(J423,Index!B$3:S$228,3),IF((I423=Index!E$2),VLOOKUP(J423,Index!B$3:S$228,4),IF((I423=Index!F$2),VLOOKUP(J423,Index!B$3:S$228,5),IF((I423=Index!G$2),VLOOKUP(J423,Index!B$3:S$228,6),IF((I423=Index!H$2),VLOOKUP(J423,Index!B$3:S$228,7),IF((I423=Index!I$2),VLOOKUP(J423,Index!B$3:S$228,8),IF((I423=Index!J$2),VLOOKUP(J423,Index!B$3:S$228,9),IF((I423=Index!K$2),VLOOKUP(J423,Index!B$3:S$228,10),IF((I423=Index!L$2),VLOOKUP(J423,Index!B$3:S$228,11),IF((I423=Index!M$2),VLOOKUP(J423,Index!B$3:S$228,12),IF((I423=Index!N$2),VLOOKUP(J423,Index!B$3:S$228,13),IF((I423=Index!O$2),VLOOKUP(J423,Index!B$3:S$228,14),IF((I423=Index!P$2),VLOOKUP(J423,Index!B$3:S$228,15),IF((I423=Index!Q$2),VLOOKUP(J423,Index!B$3:S$228,16),IF((I423=Index!R$2),VLOOKUP(J423,Index!B$3:S$228,17),IF((I423=Index!S$2),VLOOKUP(J423,Index!B$3:S$228,18),IF((I423=""),CONCATENATE("Custom (",K423,")"),IF((I423="No index"),CONCATENATE("Custom (",Index!T415,")"),"")))))))))))))))))))</f>
        <v>N705-N502 (GGACTCCT-CTCTCTAT)</v>
      </c>
      <c r="M423" s="32" t="s">
        <v>5</v>
      </c>
      <c r="N423" s="10" t="s">
        <v>55</v>
      </c>
      <c r="O423" s="136">
        <f>IF(Table1[[#This Row],[VOLUME]]="","",Table1[[#This Row],[VOLUME]])</f>
        <v>50</v>
      </c>
      <c r="P423" s="110" t="str">
        <f>IF(Table1[[#This Row],[SNP&amp;SEQ SAMPLE ID]]="","",CONCATENATE('Sample information'!$B$16,"_PL1_org_",Table1[[#This Row],[DATE SAMPLE DELIVERY]]))</f>
        <v>TC2486_PL1_org_</v>
      </c>
      <c r="Q423" s="32" t="str">
        <f>IF(Table1[[#This Row],[SNP&amp;SEQ SAMPLE ID]]="","",IF('Sample information'!$B$21="","",'Sample information'!$B$21))</f>
        <v>danio rerio (zebrafish)</v>
      </c>
      <c r="R423" s="10"/>
      <c r="S423" s="32"/>
      <c r="T423" s="55"/>
      <c r="U423" s="25"/>
      <c r="W423" s="30"/>
      <c r="Y423" s="91"/>
      <c r="Z423" s="32"/>
      <c r="AA423" s="28"/>
      <c r="AB423" s="55"/>
      <c r="AC423" s="28" t="str">
        <f>IF(Table1[[#This Row],[DATE SAMPLE DELIVERY]]="","",(CONCATENATE(20,LEFT(Table1[[#This Row],[DATE SAMPLE DELIVERY]],2),"-",(MID(Table1[[#This Row],[DATE SAMPLE DELIVERY]],3,2)),"-",(RIGHT(Table1[[#This Row],[DATE SAMPLE DELIVERY]],2)))))</f>
        <v/>
      </c>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row>
    <row r="424" spans="1:54" s="4" customFormat="1" x14ac:dyDescent="0.2">
      <c r="A424" s="112" t="str">
        <f>IF(D424="","",CONCATENATE('Sample information'!B$16," #1"," ",Table1[[#This Row],[DATE SAMPLE DELIVERY]]))</f>
        <v xml:space="preserve">TC2486 #1 </v>
      </c>
      <c r="B424" s="112" t="str">
        <f>IF(Table1[[#This Row],[LIBRARY ID]]="","",CONCATENATE('Sample information'!B$16,"-",Table1[[#This Row],[LIBRARY ID]]))</f>
        <v>TC2486-TC2486-1414</v>
      </c>
      <c r="C424" s="228" t="s">
        <v>142</v>
      </c>
      <c r="D424" s="228" t="s">
        <v>2160</v>
      </c>
      <c r="E424" s="228" t="s">
        <v>28</v>
      </c>
      <c r="F424" s="113" t="s">
        <v>1711</v>
      </c>
      <c r="G424" s="113">
        <v>13.536849999999999</v>
      </c>
      <c r="H424" s="113">
        <v>50</v>
      </c>
      <c r="I424" s="113" t="s">
        <v>272</v>
      </c>
      <c r="J424" s="228">
        <v>35</v>
      </c>
      <c r="K424" s="228"/>
      <c r="L424" s="112" t="str">
        <f>IF((I424=Index!C$2),VLOOKUP(J424,Index!B$3:S$228,2),IF((I424=Index!D$2),VLOOKUP(J424,Index!B$3:S$228,3),IF((I424=Index!E$2),VLOOKUP(J424,Index!B$3:S$228,4),IF((I424=Index!F$2),VLOOKUP(J424,Index!B$3:S$228,5),IF((I424=Index!G$2),VLOOKUP(J424,Index!B$3:S$228,6),IF((I424=Index!H$2),VLOOKUP(J424,Index!B$3:S$228,7),IF((I424=Index!I$2),VLOOKUP(J424,Index!B$3:S$228,8),IF((I424=Index!J$2),VLOOKUP(J424,Index!B$3:S$228,9),IF((I424=Index!K$2),VLOOKUP(J424,Index!B$3:S$228,10),IF((I424=Index!L$2),VLOOKUP(J424,Index!B$3:S$228,11),IF((I424=Index!M$2),VLOOKUP(J424,Index!B$3:S$228,12),IF((I424=Index!N$2),VLOOKUP(J424,Index!B$3:S$228,13),IF((I424=Index!O$2),VLOOKUP(J424,Index!B$3:S$228,14),IF((I424=Index!P$2),VLOOKUP(J424,Index!B$3:S$228,15),IF((I424=Index!Q$2),VLOOKUP(J424,Index!B$3:S$228,16),IF((I424=Index!R$2),VLOOKUP(J424,Index!B$3:S$228,17),IF((I424=Index!S$2),VLOOKUP(J424,Index!B$3:S$228,18),IF((I424=""),CONCATENATE("Custom (",K424,")"),IF((I424="No index"),CONCATENATE("Custom (",Index!T416,")"),"")))))))))))))))))))</f>
        <v>N705-N503 (GGACTCCT-TATCCTCT)</v>
      </c>
      <c r="M424" s="32" t="s">
        <v>5</v>
      </c>
      <c r="N424" s="10" t="s">
        <v>56</v>
      </c>
      <c r="O424" s="136">
        <f>IF(Table1[[#This Row],[VOLUME]]="","",Table1[[#This Row],[VOLUME]])</f>
        <v>50</v>
      </c>
      <c r="P424" s="110" t="str">
        <f>IF(Table1[[#This Row],[SNP&amp;SEQ SAMPLE ID]]="","",CONCATENATE('Sample information'!$B$16,"_PL1_org_",Table1[[#This Row],[DATE SAMPLE DELIVERY]]))</f>
        <v>TC2486_PL1_org_</v>
      </c>
      <c r="Q424" s="32" t="str">
        <f>IF(Table1[[#This Row],[SNP&amp;SEQ SAMPLE ID]]="","",IF('Sample information'!$B$21="","",'Sample information'!$B$21))</f>
        <v>danio rerio (zebrafish)</v>
      </c>
      <c r="R424" s="10"/>
      <c r="S424" s="32"/>
      <c r="T424" s="55"/>
      <c r="U424" s="25"/>
      <c r="W424" s="30"/>
      <c r="Y424" s="91"/>
      <c r="Z424" s="32"/>
      <c r="AA424" s="28"/>
      <c r="AB424" s="55"/>
      <c r="AC424" s="28" t="str">
        <f>IF(Table1[[#This Row],[DATE SAMPLE DELIVERY]]="","",(CONCATENATE(20,LEFT(Table1[[#This Row],[DATE SAMPLE DELIVERY]],2),"-",(MID(Table1[[#This Row],[DATE SAMPLE DELIVERY]],3,2)),"-",(RIGHT(Table1[[#This Row],[DATE SAMPLE DELIVERY]],2)))))</f>
        <v/>
      </c>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row>
    <row r="425" spans="1:54" s="4" customFormat="1" x14ac:dyDescent="0.2">
      <c r="A425" s="112" t="str">
        <f>IF(D425="","",CONCATENATE('Sample information'!B$16," #1"," ",Table1[[#This Row],[DATE SAMPLE DELIVERY]]))</f>
        <v xml:space="preserve">TC2486 #1 </v>
      </c>
      <c r="B425" s="112" t="str">
        <f>IF(Table1[[#This Row],[LIBRARY ID]]="","",CONCATENATE('Sample information'!B$16,"-",Table1[[#This Row],[LIBRARY ID]]))</f>
        <v>TC2486-TC2486-1415</v>
      </c>
      <c r="C425" s="228" t="s">
        <v>142</v>
      </c>
      <c r="D425" s="228" t="s">
        <v>2161</v>
      </c>
      <c r="E425" s="228" t="s">
        <v>28</v>
      </c>
      <c r="F425" s="113" t="s">
        <v>1711</v>
      </c>
      <c r="G425" s="113">
        <v>13.536849999999999</v>
      </c>
      <c r="H425" s="113">
        <v>50</v>
      </c>
      <c r="I425" s="113" t="s">
        <v>272</v>
      </c>
      <c r="J425" s="228">
        <v>37</v>
      </c>
      <c r="K425" s="228"/>
      <c r="L425" s="112" t="str">
        <f>IF((I425=Index!C$2),VLOOKUP(J425,Index!B$3:S$228,2),IF((I425=Index!D$2),VLOOKUP(J425,Index!B$3:S$228,3),IF((I425=Index!E$2),VLOOKUP(J425,Index!B$3:S$228,4),IF((I425=Index!F$2),VLOOKUP(J425,Index!B$3:S$228,5),IF((I425=Index!G$2),VLOOKUP(J425,Index!B$3:S$228,6),IF((I425=Index!H$2),VLOOKUP(J425,Index!B$3:S$228,7),IF((I425=Index!I$2),VLOOKUP(J425,Index!B$3:S$228,8),IF((I425=Index!J$2),VLOOKUP(J425,Index!B$3:S$228,9),IF((I425=Index!K$2),VLOOKUP(J425,Index!B$3:S$228,10),IF((I425=Index!L$2),VLOOKUP(J425,Index!B$3:S$228,11),IF((I425=Index!M$2),VLOOKUP(J425,Index!B$3:S$228,12),IF((I425=Index!N$2),VLOOKUP(J425,Index!B$3:S$228,13),IF((I425=Index!O$2),VLOOKUP(J425,Index!B$3:S$228,14),IF((I425=Index!P$2),VLOOKUP(J425,Index!B$3:S$228,15),IF((I425=Index!Q$2),VLOOKUP(J425,Index!B$3:S$228,16),IF((I425=Index!R$2),VLOOKUP(J425,Index!B$3:S$228,17),IF((I425=Index!S$2),VLOOKUP(J425,Index!B$3:S$228,18),IF((I425=""),CONCATENATE("Custom (",K425,")"),IF((I425="No index"),CONCATENATE("Custom (",Index!T417,")"),"")))))))))))))))))))</f>
        <v>N705-N505 (GGACTCCT-GTAAGGAG)</v>
      </c>
      <c r="M425" s="32" t="s">
        <v>5</v>
      </c>
      <c r="N425" s="10" t="s">
        <v>57</v>
      </c>
      <c r="O425" s="136">
        <f>IF(Table1[[#This Row],[VOLUME]]="","",Table1[[#This Row],[VOLUME]])</f>
        <v>50</v>
      </c>
      <c r="P425" s="110" t="str">
        <f>IF(Table1[[#This Row],[SNP&amp;SEQ SAMPLE ID]]="","",CONCATENATE('Sample information'!$B$16,"_PL1_org_",Table1[[#This Row],[DATE SAMPLE DELIVERY]]))</f>
        <v>TC2486_PL1_org_</v>
      </c>
      <c r="Q425" s="32" t="str">
        <f>IF(Table1[[#This Row],[SNP&amp;SEQ SAMPLE ID]]="","",IF('Sample information'!$B$21="","",'Sample information'!$B$21))</f>
        <v>danio rerio (zebrafish)</v>
      </c>
      <c r="R425" s="10"/>
      <c r="S425" s="32"/>
      <c r="T425" s="55"/>
      <c r="U425" s="25"/>
      <c r="W425" s="30"/>
      <c r="Y425" s="91"/>
      <c r="Z425" s="32"/>
      <c r="AA425" s="28"/>
      <c r="AB425" s="55"/>
      <c r="AC425" s="28" t="str">
        <f>IF(Table1[[#This Row],[DATE SAMPLE DELIVERY]]="","",(CONCATENATE(20,LEFT(Table1[[#This Row],[DATE SAMPLE DELIVERY]],2),"-",(MID(Table1[[#This Row],[DATE SAMPLE DELIVERY]],3,2)),"-",(RIGHT(Table1[[#This Row],[DATE SAMPLE DELIVERY]],2)))))</f>
        <v/>
      </c>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row>
    <row r="426" spans="1:54" s="4" customFormat="1" x14ac:dyDescent="0.2">
      <c r="A426" s="112" t="str">
        <f>IF(D426="","",CONCATENATE('Sample information'!B$16," #1"," ",Table1[[#This Row],[DATE SAMPLE DELIVERY]]))</f>
        <v xml:space="preserve">TC2486 #1 </v>
      </c>
      <c r="B426" s="112" t="str">
        <f>IF(Table1[[#This Row],[LIBRARY ID]]="","",CONCATENATE('Sample information'!B$16,"-",Table1[[#This Row],[LIBRARY ID]]))</f>
        <v>TC2486-TC2486-1416</v>
      </c>
      <c r="C426" s="228" t="s">
        <v>142</v>
      </c>
      <c r="D426" s="228" t="s">
        <v>2162</v>
      </c>
      <c r="E426" s="228" t="s">
        <v>28</v>
      </c>
      <c r="F426" s="113" t="s">
        <v>1711</v>
      </c>
      <c r="G426" s="113">
        <v>13.536849999999999</v>
      </c>
      <c r="H426" s="113">
        <v>50</v>
      </c>
      <c r="I426" s="113" t="s">
        <v>272</v>
      </c>
      <c r="J426" s="228">
        <v>38</v>
      </c>
      <c r="K426" s="228"/>
      <c r="L426" s="112" t="str">
        <f>IF((I426=Index!C$2),VLOOKUP(J426,Index!B$3:S$228,2),IF((I426=Index!D$2),VLOOKUP(J426,Index!B$3:S$228,3),IF((I426=Index!E$2),VLOOKUP(J426,Index!B$3:S$228,4),IF((I426=Index!F$2),VLOOKUP(J426,Index!B$3:S$228,5),IF((I426=Index!G$2),VLOOKUP(J426,Index!B$3:S$228,6),IF((I426=Index!H$2),VLOOKUP(J426,Index!B$3:S$228,7),IF((I426=Index!I$2),VLOOKUP(J426,Index!B$3:S$228,8),IF((I426=Index!J$2),VLOOKUP(J426,Index!B$3:S$228,9),IF((I426=Index!K$2),VLOOKUP(J426,Index!B$3:S$228,10),IF((I426=Index!L$2),VLOOKUP(J426,Index!B$3:S$228,11),IF((I426=Index!M$2),VLOOKUP(J426,Index!B$3:S$228,12),IF((I426=Index!N$2),VLOOKUP(J426,Index!B$3:S$228,13),IF((I426=Index!O$2),VLOOKUP(J426,Index!B$3:S$228,14),IF((I426=Index!P$2),VLOOKUP(J426,Index!B$3:S$228,15),IF((I426=Index!Q$2),VLOOKUP(J426,Index!B$3:S$228,16),IF((I426=Index!R$2),VLOOKUP(J426,Index!B$3:S$228,17),IF((I426=Index!S$2),VLOOKUP(J426,Index!B$3:S$228,18),IF((I426=""),CONCATENATE("Custom (",K426,")"),IF((I426="No index"),CONCATENATE("Custom (",Index!T418,")"),"")))))))))))))))))))</f>
        <v>N705-N506 (GGACTCCT-ACTGCATA)</v>
      </c>
      <c r="M426" s="32" t="s">
        <v>5</v>
      </c>
      <c r="N426" s="10" t="s">
        <v>58</v>
      </c>
      <c r="O426" s="136">
        <f>IF(Table1[[#This Row],[VOLUME]]="","",Table1[[#This Row],[VOLUME]])</f>
        <v>50</v>
      </c>
      <c r="P426" s="110" t="str">
        <f>IF(Table1[[#This Row],[SNP&amp;SEQ SAMPLE ID]]="","",CONCATENATE('Sample information'!$B$16,"_PL1_org_",Table1[[#This Row],[DATE SAMPLE DELIVERY]]))</f>
        <v>TC2486_PL1_org_</v>
      </c>
      <c r="Q426" s="32" t="str">
        <f>IF(Table1[[#This Row],[SNP&amp;SEQ SAMPLE ID]]="","",IF('Sample information'!$B$21="","",'Sample information'!$B$21))</f>
        <v>danio rerio (zebrafish)</v>
      </c>
      <c r="R426" s="10"/>
      <c r="S426" s="32"/>
      <c r="T426" s="55"/>
      <c r="U426" s="25"/>
      <c r="W426" s="30"/>
      <c r="Y426" s="91"/>
      <c r="Z426" s="32"/>
      <c r="AA426" s="28"/>
      <c r="AB426" s="55"/>
      <c r="AC426" s="28" t="str">
        <f>IF(Table1[[#This Row],[DATE SAMPLE DELIVERY]]="","",(CONCATENATE(20,LEFT(Table1[[#This Row],[DATE SAMPLE DELIVERY]],2),"-",(MID(Table1[[#This Row],[DATE SAMPLE DELIVERY]],3,2)),"-",(RIGHT(Table1[[#This Row],[DATE SAMPLE DELIVERY]],2)))))</f>
        <v/>
      </c>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row>
    <row r="427" spans="1:54" s="4" customFormat="1" x14ac:dyDescent="0.2">
      <c r="A427" s="112" t="str">
        <f>IF(D427="","",CONCATENATE('Sample information'!B$16," #1"," ",Table1[[#This Row],[DATE SAMPLE DELIVERY]]))</f>
        <v xml:space="preserve">TC2486 #1 </v>
      </c>
      <c r="B427" s="112" t="str">
        <f>IF(Table1[[#This Row],[LIBRARY ID]]="","",CONCATENATE('Sample information'!B$16,"-",Table1[[#This Row],[LIBRARY ID]]))</f>
        <v>TC2486-TC2486-1417</v>
      </c>
      <c r="C427" s="228" t="s">
        <v>142</v>
      </c>
      <c r="D427" s="228" t="s">
        <v>2163</v>
      </c>
      <c r="E427" s="228" t="s">
        <v>28</v>
      </c>
      <c r="F427" s="113" t="s">
        <v>1711</v>
      </c>
      <c r="G427" s="113">
        <v>13.536849999999999</v>
      </c>
      <c r="H427" s="113">
        <v>50</v>
      </c>
      <c r="I427" s="113" t="s">
        <v>272</v>
      </c>
      <c r="J427" s="228">
        <v>39</v>
      </c>
      <c r="K427" s="228"/>
      <c r="L427" s="112" t="str">
        <f>IF((I427=Index!C$2),VLOOKUP(J427,Index!B$3:S$228,2),IF((I427=Index!D$2),VLOOKUP(J427,Index!B$3:S$228,3),IF((I427=Index!E$2),VLOOKUP(J427,Index!B$3:S$228,4),IF((I427=Index!F$2),VLOOKUP(J427,Index!B$3:S$228,5),IF((I427=Index!G$2),VLOOKUP(J427,Index!B$3:S$228,6),IF((I427=Index!H$2),VLOOKUP(J427,Index!B$3:S$228,7),IF((I427=Index!I$2),VLOOKUP(J427,Index!B$3:S$228,8),IF((I427=Index!J$2),VLOOKUP(J427,Index!B$3:S$228,9),IF((I427=Index!K$2),VLOOKUP(J427,Index!B$3:S$228,10),IF((I427=Index!L$2),VLOOKUP(J427,Index!B$3:S$228,11),IF((I427=Index!M$2),VLOOKUP(J427,Index!B$3:S$228,12),IF((I427=Index!N$2),VLOOKUP(J427,Index!B$3:S$228,13),IF((I427=Index!O$2),VLOOKUP(J427,Index!B$3:S$228,14),IF((I427=Index!P$2),VLOOKUP(J427,Index!B$3:S$228,15),IF((I427=Index!Q$2),VLOOKUP(J427,Index!B$3:S$228,16),IF((I427=Index!R$2),VLOOKUP(J427,Index!B$3:S$228,17),IF((I427=Index!S$2),VLOOKUP(J427,Index!B$3:S$228,18),IF((I427=""),CONCATENATE("Custom (",K427,")"),IF((I427="No index"),CONCATENATE("Custom (",Index!T419,")"),"")))))))))))))))))))</f>
        <v>N705-N507 (GGACTCCT-AAGGAGTA)</v>
      </c>
      <c r="M427" s="32" t="s">
        <v>5</v>
      </c>
      <c r="N427" s="10" t="s">
        <v>59</v>
      </c>
      <c r="O427" s="136">
        <f>IF(Table1[[#This Row],[VOLUME]]="","",Table1[[#This Row],[VOLUME]])</f>
        <v>50</v>
      </c>
      <c r="P427" s="110" t="str">
        <f>IF(Table1[[#This Row],[SNP&amp;SEQ SAMPLE ID]]="","",CONCATENATE('Sample information'!$B$16,"_PL1_org_",Table1[[#This Row],[DATE SAMPLE DELIVERY]]))</f>
        <v>TC2486_PL1_org_</v>
      </c>
      <c r="Q427" s="32" t="str">
        <f>IF(Table1[[#This Row],[SNP&amp;SEQ SAMPLE ID]]="","",IF('Sample information'!$B$21="","",'Sample information'!$B$21))</f>
        <v>danio rerio (zebrafish)</v>
      </c>
      <c r="R427" s="10"/>
      <c r="S427" s="32"/>
      <c r="T427" s="55"/>
      <c r="U427" s="25"/>
      <c r="W427" s="30"/>
      <c r="Y427" s="91"/>
      <c r="Z427" s="32"/>
      <c r="AA427" s="28"/>
      <c r="AB427" s="55"/>
      <c r="AC427" s="28" t="str">
        <f>IF(Table1[[#This Row],[DATE SAMPLE DELIVERY]]="","",(CONCATENATE(20,LEFT(Table1[[#This Row],[DATE SAMPLE DELIVERY]],2),"-",(MID(Table1[[#This Row],[DATE SAMPLE DELIVERY]],3,2)),"-",(RIGHT(Table1[[#This Row],[DATE SAMPLE DELIVERY]],2)))))</f>
        <v/>
      </c>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row>
    <row r="428" spans="1:54" s="4" customFormat="1" x14ac:dyDescent="0.2">
      <c r="A428" s="112" t="str">
        <f>IF(D428="","",CONCATENATE('Sample information'!B$16," #1"," ",Table1[[#This Row],[DATE SAMPLE DELIVERY]]))</f>
        <v xml:space="preserve">TC2486 #1 </v>
      </c>
      <c r="B428" s="112" t="str">
        <f>IF(Table1[[#This Row],[LIBRARY ID]]="","",CONCATENATE('Sample information'!B$16,"-",Table1[[#This Row],[LIBRARY ID]]))</f>
        <v>TC2486-TC2486-1418</v>
      </c>
      <c r="C428" s="228" t="s">
        <v>142</v>
      </c>
      <c r="D428" s="228" t="s">
        <v>2164</v>
      </c>
      <c r="E428" s="228" t="s">
        <v>28</v>
      </c>
      <c r="F428" s="113" t="s">
        <v>1711</v>
      </c>
      <c r="G428" s="113">
        <v>13.536849999999999</v>
      </c>
      <c r="H428" s="113">
        <v>50</v>
      </c>
      <c r="I428" s="113" t="s">
        <v>272</v>
      </c>
      <c r="J428" s="228">
        <v>40</v>
      </c>
      <c r="K428" s="228"/>
      <c r="L428" s="112" t="str">
        <f>IF((I428=Index!C$2),VLOOKUP(J428,Index!B$3:S$228,2),IF((I428=Index!D$2),VLOOKUP(J428,Index!B$3:S$228,3),IF((I428=Index!E$2),VLOOKUP(J428,Index!B$3:S$228,4),IF((I428=Index!F$2),VLOOKUP(J428,Index!B$3:S$228,5),IF((I428=Index!G$2),VLOOKUP(J428,Index!B$3:S$228,6),IF((I428=Index!H$2),VLOOKUP(J428,Index!B$3:S$228,7),IF((I428=Index!I$2),VLOOKUP(J428,Index!B$3:S$228,8),IF((I428=Index!J$2),VLOOKUP(J428,Index!B$3:S$228,9),IF((I428=Index!K$2),VLOOKUP(J428,Index!B$3:S$228,10),IF((I428=Index!L$2),VLOOKUP(J428,Index!B$3:S$228,11),IF((I428=Index!M$2),VLOOKUP(J428,Index!B$3:S$228,12),IF((I428=Index!N$2),VLOOKUP(J428,Index!B$3:S$228,13),IF((I428=Index!O$2),VLOOKUP(J428,Index!B$3:S$228,14),IF((I428=Index!P$2),VLOOKUP(J428,Index!B$3:S$228,15),IF((I428=Index!Q$2),VLOOKUP(J428,Index!B$3:S$228,16),IF((I428=Index!R$2),VLOOKUP(J428,Index!B$3:S$228,17),IF((I428=Index!S$2),VLOOKUP(J428,Index!B$3:S$228,18),IF((I428=""),CONCATENATE("Custom (",K428,")"),IF((I428="No index"),CONCATENATE("Custom (",Index!T420,")"),"")))))))))))))))))))</f>
        <v>N705-N508 (GGACTCCT-CTAAGCCT)</v>
      </c>
      <c r="M428" s="32" t="s">
        <v>5</v>
      </c>
      <c r="N428" s="10" t="s">
        <v>60</v>
      </c>
      <c r="O428" s="136">
        <f>IF(Table1[[#This Row],[VOLUME]]="","",Table1[[#This Row],[VOLUME]])</f>
        <v>50</v>
      </c>
      <c r="P428" s="110" t="str">
        <f>IF(Table1[[#This Row],[SNP&amp;SEQ SAMPLE ID]]="","",CONCATENATE('Sample information'!$B$16,"_PL1_org_",Table1[[#This Row],[DATE SAMPLE DELIVERY]]))</f>
        <v>TC2486_PL1_org_</v>
      </c>
      <c r="Q428" s="32" t="str">
        <f>IF(Table1[[#This Row],[SNP&amp;SEQ SAMPLE ID]]="","",IF('Sample information'!$B$21="","",'Sample information'!$B$21))</f>
        <v>danio rerio (zebrafish)</v>
      </c>
      <c r="R428" s="10"/>
      <c r="S428" s="32"/>
      <c r="T428" s="55"/>
      <c r="U428" s="25"/>
      <c r="W428" s="30"/>
      <c r="Y428" s="91"/>
      <c r="Z428" s="32"/>
      <c r="AA428" s="28"/>
      <c r="AB428" s="55"/>
      <c r="AC428" s="28" t="str">
        <f>IF(Table1[[#This Row],[DATE SAMPLE DELIVERY]]="","",(CONCATENATE(20,LEFT(Table1[[#This Row],[DATE SAMPLE DELIVERY]],2),"-",(MID(Table1[[#This Row],[DATE SAMPLE DELIVERY]],3,2)),"-",(RIGHT(Table1[[#This Row],[DATE SAMPLE DELIVERY]],2)))))</f>
        <v/>
      </c>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row>
    <row r="429" spans="1:54" s="4" customFormat="1" x14ac:dyDescent="0.2">
      <c r="A429" s="112" t="str">
        <f>IF(D429="","",CONCATENATE('Sample information'!B$16," #1"," ",Table1[[#This Row],[DATE SAMPLE DELIVERY]]))</f>
        <v xml:space="preserve">TC2486 #1 </v>
      </c>
      <c r="B429" s="112" t="str">
        <f>IF(Table1[[#This Row],[LIBRARY ID]]="","",CONCATENATE('Sample information'!B$16,"-",Table1[[#This Row],[LIBRARY ID]]))</f>
        <v>TC2486-TC2486-1419</v>
      </c>
      <c r="C429" s="228" t="s">
        <v>142</v>
      </c>
      <c r="D429" s="228" t="s">
        <v>2165</v>
      </c>
      <c r="E429" s="228" t="s">
        <v>28</v>
      </c>
      <c r="F429" s="113" t="s">
        <v>1711</v>
      </c>
      <c r="G429" s="113">
        <v>13.536849999999999</v>
      </c>
      <c r="H429" s="113">
        <v>50</v>
      </c>
      <c r="I429" s="113" t="s">
        <v>272</v>
      </c>
      <c r="J429" s="228">
        <v>101</v>
      </c>
      <c r="K429" s="228"/>
      <c r="L429" s="112" t="str">
        <f>IF((I429=Index!C$2),VLOOKUP(J429,Index!B$3:S$228,2),IF((I429=Index!D$2),VLOOKUP(J429,Index!B$3:S$228,3),IF((I429=Index!E$2),VLOOKUP(J429,Index!B$3:S$228,4),IF((I429=Index!F$2),VLOOKUP(J429,Index!B$3:S$228,5),IF((I429=Index!G$2),VLOOKUP(J429,Index!B$3:S$228,6),IF((I429=Index!H$2),VLOOKUP(J429,Index!B$3:S$228,7),IF((I429=Index!I$2),VLOOKUP(J429,Index!B$3:S$228,8),IF((I429=Index!J$2),VLOOKUP(J429,Index!B$3:S$228,9),IF((I429=Index!K$2),VLOOKUP(J429,Index!B$3:S$228,10),IF((I429=Index!L$2),VLOOKUP(J429,Index!B$3:S$228,11),IF((I429=Index!M$2),VLOOKUP(J429,Index!B$3:S$228,12),IF((I429=Index!N$2),VLOOKUP(J429,Index!B$3:S$228,13),IF((I429=Index!O$2),VLOOKUP(J429,Index!B$3:S$228,14),IF((I429=Index!P$2),VLOOKUP(J429,Index!B$3:S$228,15),IF((I429=Index!Q$2),VLOOKUP(J429,Index!B$3:S$228,16),IF((I429=Index!R$2),VLOOKUP(J429,Index!B$3:S$228,17),IF((I429=Index!S$2),VLOOKUP(J429,Index!B$3:S$228,18),IF((I429=""),CONCATENATE("Custom (",K429,")"),IF((I429="No index"),CONCATENATE("Custom (",Index!T421,")"),"")))))))))))))))))))</f>
        <v>N705-N517 (GGACTCCT-GCGTAAGA)</v>
      </c>
      <c r="M429" s="32" t="s">
        <v>5</v>
      </c>
      <c r="N429" s="10" t="s">
        <v>61</v>
      </c>
      <c r="O429" s="136">
        <f>IF(Table1[[#This Row],[VOLUME]]="","",Table1[[#This Row],[VOLUME]])</f>
        <v>50</v>
      </c>
      <c r="P429" s="110" t="str">
        <f>IF(Table1[[#This Row],[SNP&amp;SEQ SAMPLE ID]]="","",CONCATENATE('Sample information'!$B$16,"_PL1_org_",Table1[[#This Row],[DATE SAMPLE DELIVERY]]))</f>
        <v>TC2486_PL1_org_</v>
      </c>
      <c r="Q429" s="32" t="str">
        <f>IF(Table1[[#This Row],[SNP&amp;SEQ SAMPLE ID]]="","",IF('Sample information'!$B$21="","",'Sample information'!$B$21))</f>
        <v>danio rerio (zebrafish)</v>
      </c>
      <c r="R429" s="10"/>
      <c r="S429" s="32"/>
      <c r="T429" s="55"/>
      <c r="U429" s="25"/>
      <c r="W429" s="30"/>
      <c r="Y429" s="91"/>
      <c r="Z429" s="32"/>
      <c r="AA429" s="28"/>
      <c r="AB429" s="55"/>
      <c r="AC429" s="28" t="str">
        <f>IF(Table1[[#This Row],[DATE SAMPLE DELIVERY]]="","",(CONCATENATE(20,LEFT(Table1[[#This Row],[DATE SAMPLE DELIVERY]],2),"-",(MID(Table1[[#This Row],[DATE SAMPLE DELIVERY]],3,2)),"-",(RIGHT(Table1[[#This Row],[DATE SAMPLE DELIVERY]],2)))))</f>
        <v/>
      </c>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row>
    <row r="430" spans="1:54" s="4" customFormat="1" x14ac:dyDescent="0.2">
      <c r="A430" s="112" t="str">
        <f>IF(D430="","",CONCATENATE('Sample information'!B$16," #1"," ",Table1[[#This Row],[DATE SAMPLE DELIVERY]]))</f>
        <v xml:space="preserve">TC2486 #1 </v>
      </c>
      <c r="B430" s="112" t="str">
        <f>IF(Table1[[#This Row],[LIBRARY ID]]="","",CONCATENATE('Sample information'!B$16,"-",Table1[[#This Row],[LIBRARY ID]]))</f>
        <v>TC2486-TC2486-1420</v>
      </c>
      <c r="C430" s="228" t="s">
        <v>142</v>
      </c>
      <c r="D430" s="228" t="s">
        <v>2166</v>
      </c>
      <c r="E430" s="228" t="s">
        <v>28</v>
      </c>
      <c r="F430" s="113" t="s">
        <v>1711</v>
      </c>
      <c r="G430" s="113">
        <v>13.536849999999999</v>
      </c>
      <c r="H430" s="113">
        <v>50</v>
      </c>
      <c r="I430" s="113" t="s">
        <v>272</v>
      </c>
      <c r="J430" s="228">
        <v>42</v>
      </c>
      <c r="K430" s="228"/>
      <c r="L430" s="112" t="str">
        <f>IF((I430=Index!C$2),VLOOKUP(J430,Index!B$3:S$228,2),IF((I430=Index!D$2),VLOOKUP(J430,Index!B$3:S$228,3),IF((I430=Index!E$2),VLOOKUP(J430,Index!B$3:S$228,4),IF((I430=Index!F$2),VLOOKUP(J430,Index!B$3:S$228,5),IF((I430=Index!G$2),VLOOKUP(J430,Index!B$3:S$228,6),IF((I430=Index!H$2),VLOOKUP(J430,Index!B$3:S$228,7),IF((I430=Index!I$2),VLOOKUP(J430,Index!B$3:S$228,8),IF((I430=Index!J$2),VLOOKUP(J430,Index!B$3:S$228,9),IF((I430=Index!K$2),VLOOKUP(J430,Index!B$3:S$228,10),IF((I430=Index!L$2),VLOOKUP(J430,Index!B$3:S$228,11),IF((I430=Index!M$2),VLOOKUP(J430,Index!B$3:S$228,12),IF((I430=Index!N$2),VLOOKUP(J430,Index!B$3:S$228,13),IF((I430=Index!O$2),VLOOKUP(J430,Index!B$3:S$228,14),IF((I430=Index!P$2),VLOOKUP(J430,Index!B$3:S$228,15),IF((I430=Index!Q$2),VLOOKUP(J430,Index!B$3:S$228,16),IF((I430=Index!R$2),VLOOKUP(J430,Index!B$3:S$228,17),IF((I430=Index!S$2),VLOOKUP(J430,Index!B$3:S$228,18),IF((I430=""),CONCATENATE("Custom (",K430,")"),IF((I430="No index"),CONCATENATE("Custom (",Index!T422,")"),"")))))))))))))))))))</f>
        <v>N706-N502 (TAGGCATG-CTCTCTAT)</v>
      </c>
      <c r="M430" s="32" t="s">
        <v>5</v>
      </c>
      <c r="N430" s="10" t="s">
        <v>62</v>
      </c>
      <c r="O430" s="136">
        <f>IF(Table1[[#This Row],[VOLUME]]="","",Table1[[#This Row],[VOLUME]])</f>
        <v>50</v>
      </c>
      <c r="P430" s="110" t="str">
        <f>IF(Table1[[#This Row],[SNP&amp;SEQ SAMPLE ID]]="","",CONCATENATE('Sample information'!$B$16,"_PL1_org_",Table1[[#This Row],[DATE SAMPLE DELIVERY]]))</f>
        <v>TC2486_PL1_org_</v>
      </c>
      <c r="Q430" s="32" t="str">
        <f>IF(Table1[[#This Row],[SNP&amp;SEQ SAMPLE ID]]="","",IF('Sample information'!$B$21="","",'Sample information'!$B$21))</f>
        <v>danio rerio (zebrafish)</v>
      </c>
      <c r="R430" s="10"/>
      <c r="S430" s="32"/>
      <c r="T430" s="55"/>
      <c r="U430" s="25"/>
      <c r="W430" s="30"/>
      <c r="Y430" s="91"/>
      <c r="Z430" s="32"/>
      <c r="AA430" s="28"/>
      <c r="AB430" s="55"/>
      <c r="AC430" s="28" t="str">
        <f>IF(Table1[[#This Row],[DATE SAMPLE DELIVERY]]="","",(CONCATENATE(20,LEFT(Table1[[#This Row],[DATE SAMPLE DELIVERY]],2),"-",(MID(Table1[[#This Row],[DATE SAMPLE DELIVERY]],3,2)),"-",(RIGHT(Table1[[#This Row],[DATE SAMPLE DELIVERY]],2)))))</f>
        <v/>
      </c>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row>
    <row r="431" spans="1:54" s="4" customFormat="1" x14ac:dyDescent="0.2">
      <c r="A431" s="112" t="str">
        <f>IF(D431="","",CONCATENATE('Sample information'!B$16," #1"," ",Table1[[#This Row],[DATE SAMPLE DELIVERY]]))</f>
        <v xml:space="preserve">TC2486 #1 </v>
      </c>
      <c r="B431" s="112" t="str">
        <f>IF(Table1[[#This Row],[LIBRARY ID]]="","",CONCATENATE('Sample information'!B$16,"-",Table1[[#This Row],[LIBRARY ID]]))</f>
        <v>TC2486-TC2486-1421</v>
      </c>
      <c r="C431" s="228" t="s">
        <v>142</v>
      </c>
      <c r="D431" s="228" t="s">
        <v>2167</v>
      </c>
      <c r="E431" s="228" t="s">
        <v>28</v>
      </c>
      <c r="F431" s="113" t="s">
        <v>1711</v>
      </c>
      <c r="G431" s="113">
        <v>13.536849999999999</v>
      </c>
      <c r="H431" s="113">
        <v>50</v>
      </c>
      <c r="I431" s="113" t="s">
        <v>272</v>
      </c>
      <c r="J431" s="228">
        <v>43</v>
      </c>
      <c r="K431" s="228"/>
      <c r="L431" s="112" t="str">
        <f>IF((I431=Index!C$2),VLOOKUP(J431,Index!B$3:S$228,2),IF((I431=Index!D$2),VLOOKUP(J431,Index!B$3:S$228,3),IF((I431=Index!E$2),VLOOKUP(J431,Index!B$3:S$228,4),IF((I431=Index!F$2),VLOOKUP(J431,Index!B$3:S$228,5),IF((I431=Index!G$2),VLOOKUP(J431,Index!B$3:S$228,6),IF((I431=Index!H$2),VLOOKUP(J431,Index!B$3:S$228,7),IF((I431=Index!I$2),VLOOKUP(J431,Index!B$3:S$228,8),IF((I431=Index!J$2),VLOOKUP(J431,Index!B$3:S$228,9),IF((I431=Index!K$2),VLOOKUP(J431,Index!B$3:S$228,10),IF((I431=Index!L$2),VLOOKUP(J431,Index!B$3:S$228,11),IF((I431=Index!M$2),VLOOKUP(J431,Index!B$3:S$228,12),IF((I431=Index!N$2),VLOOKUP(J431,Index!B$3:S$228,13),IF((I431=Index!O$2),VLOOKUP(J431,Index!B$3:S$228,14),IF((I431=Index!P$2),VLOOKUP(J431,Index!B$3:S$228,15),IF((I431=Index!Q$2),VLOOKUP(J431,Index!B$3:S$228,16),IF((I431=Index!R$2),VLOOKUP(J431,Index!B$3:S$228,17),IF((I431=Index!S$2),VLOOKUP(J431,Index!B$3:S$228,18),IF((I431=""),CONCATENATE("Custom (",K431,")"),IF((I431="No index"),CONCATENATE("Custom (",Index!T423,")"),"")))))))))))))))))))</f>
        <v>N706-N503 (TAGGCATG-TATCCTCT)</v>
      </c>
      <c r="M431" s="32" t="s">
        <v>5</v>
      </c>
      <c r="N431" s="10" t="s">
        <v>63</v>
      </c>
      <c r="O431" s="136">
        <f>IF(Table1[[#This Row],[VOLUME]]="","",Table1[[#This Row],[VOLUME]])</f>
        <v>50</v>
      </c>
      <c r="P431" s="110" t="str">
        <f>IF(Table1[[#This Row],[SNP&amp;SEQ SAMPLE ID]]="","",CONCATENATE('Sample information'!$B$16,"_PL1_org_",Table1[[#This Row],[DATE SAMPLE DELIVERY]]))</f>
        <v>TC2486_PL1_org_</v>
      </c>
      <c r="Q431" s="32" t="str">
        <f>IF(Table1[[#This Row],[SNP&amp;SEQ SAMPLE ID]]="","",IF('Sample information'!$B$21="","",'Sample information'!$B$21))</f>
        <v>danio rerio (zebrafish)</v>
      </c>
      <c r="R431" s="10"/>
      <c r="S431" s="32"/>
      <c r="T431" s="55"/>
      <c r="U431" s="25"/>
      <c r="W431" s="30"/>
      <c r="Y431" s="91"/>
      <c r="Z431" s="32"/>
      <c r="AA431" s="28"/>
      <c r="AB431" s="55"/>
      <c r="AC431" s="28" t="str">
        <f>IF(Table1[[#This Row],[DATE SAMPLE DELIVERY]]="","",(CONCATENATE(20,LEFT(Table1[[#This Row],[DATE SAMPLE DELIVERY]],2),"-",(MID(Table1[[#This Row],[DATE SAMPLE DELIVERY]],3,2)),"-",(RIGHT(Table1[[#This Row],[DATE SAMPLE DELIVERY]],2)))))</f>
        <v/>
      </c>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row>
    <row r="432" spans="1:54" s="4" customFormat="1" x14ac:dyDescent="0.2">
      <c r="A432" s="112" t="str">
        <f>IF(D432="","",CONCATENATE('Sample information'!B$16," #1"," ",Table1[[#This Row],[DATE SAMPLE DELIVERY]]))</f>
        <v xml:space="preserve">TC2486 #1 </v>
      </c>
      <c r="B432" s="112" t="str">
        <f>IF(Table1[[#This Row],[LIBRARY ID]]="","",CONCATENATE('Sample information'!B$16,"-",Table1[[#This Row],[LIBRARY ID]]))</f>
        <v>TC2486-TC2486-1422</v>
      </c>
      <c r="C432" s="228" t="s">
        <v>142</v>
      </c>
      <c r="D432" s="228" t="s">
        <v>2168</v>
      </c>
      <c r="E432" s="228" t="s">
        <v>28</v>
      </c>
      <c r="F432" s="113" t="s">
        <v>1711</v>
      </c>
      <c r="G432" s="113">
        <v>13.536849999999999</v>
      </c>
      <c r="H432" s="113">
        <v>50</v>
      </c>
      <c r="I432" s="113" t="s">
        <v>272</v>
      </c>
      <c r="J432" s="228">
        <v>45</v>
      </c>
      <c r="K432" s="228"/>
      <c r="L432" s="112" t="str">
        <f>IF((I432=Index!C$2),VLOOKUP(J432,Index!B$3:S$228,2),IF((I432=Index!D$2),VLOOKUP(J432,Index!B$3:S$228,3),IF((I432=Index!E$2),VLOOKUP(J432,Index!B$3:S$228,4),IF((I432=Index!F$2),VLOOKUP(J432,Index!B$3:S$228,5),IF((I432=Index!G$2),VLOOKUP(J432,Index!B$3:S$228,6),IF((I432=Index!H$2),VLOOKUP(J432,Index!B$3:S$228,7),IF((I432=Index!I$2),VLOOKUP(J432,Index!B$3:S$228,8),IF((I432=Index!J$2),VLOOKUP(J432,Index!B$3:S$228,9),IF((I432=Index!K$2),VLOOKUP(J432,Index!B$3:S$228,10),IF((I432=Index!L$2),VLOOKUP(J432,Index!B$3:S$228,11),IF((I432=Index!M$2),VLOOKUP(J432,Index!B$3:S$228,12),IF((I432=Index!N$2),VLOOKUP(J432,Index!B$3:S$228,13),IF((I432=Index!O$2),VLOOKUP(J432,Index!B$3:S$228,14),IF((I432=Index!P$2),VLOOKUP(J432,Index!B$3:S$228,15),IF((I432=Index!Q$2),VLOOKUP(J432,Index!B$3:S$228,16),IF((I432=Index!R$2),VLOOKUP(J432,Index!B$3:S$228,17),IF((I432=Index!S$2),VLOOKUP(J432,Index!B$3:S$228,18),IF((I432=""),CONCATENATE("Custom (",K432,")"),IF((I432="No index"),CONCATENATE("Custom (",Index!T424,")"),"")))))))))))))))))))</f>
        <v>N706-N505 (TAGGCATG-GTAAGGAG)</v>
      </c>
      <c r="M432" s="32" t="s">
        <v>5</v>
      </c>
      <c r="N432" s="10" t="s">
        <v>64</v>
      </c>
      <c r="O432" s="136">
        <f>IF(Table1[[#This Row],[VOLUME]]="","",Table1[[#This Row],[VOLUME]])</f>
        <v>50</v>
      </c>
      <c r="P432" s="110" t="str">
        <f>IF(Table1[[#This Row],[SNP&amp;SEQ SAMPLE ID]]="","",CONCATENATE('Sample information'!$B$16,"_PL1_org_",Table1[[#This Row],[DATE SAMPLE DELIVERY]]))</f>
        <v>TC2486_PL1_org_</v>
      </c>
      <c r="Q432" s="32" t="str">
        <f>IF(Table1[[#This Row],[SNP&amp;SEQ SAMPLE ID]]="","",IF('Sample information'!$B$21="","",'Sample information'!$B$21))</f>
        <v>danio rerio (zebrafish)</v>
      </c>
      <c r="R432" s="10"/>
      <c r="S432" s="32"/>
      <c r="T432" s="55"/>
      <c r="U432" s="25"/>
      <c r="W432" s="30"/>
      <c r="Y432" s="91"/>
      <c r="Z432" s="32"/>
      <c r="AA432" s="28"/>
      <c r="AB432" s="55"/>
      <c r="AC432" s="28" t="str">
        <f>IF(Table1[[#This Row],[DATE SAMPLE DELIVERY]]="","",(CONCATENATE(20,LEFT(Table1[[#This Row],[DATE SAMPLE DELIVERY]],2),"-",(MID(Table1[[#This Row],[DATE SAMPLE DELIVERY]],3,2)),"-",(RIGHT(Table1[[#This Row],[DATE SAMPLE DELIVERY]],2)))))</f>
        <v/>
      </c>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row>
    <row r="433" spans="1:54" s="4" customFormat="1" x14ac:dyDescent="0.2">
      <c r="A433" s="112" t="str">
        <f>IF(D433="","",CONCATENATE('Sample information'!B$16," #1"," ",Table1[[#This Row],[DATE SAMPLE DELIVERY]]))</f>
        <v xml:space="preserve">TC2486 #1 </v>
      </c>
      <c r="B433" s="112" t="str">
        <f>IF(Table1[[#This Row],[LIBRARY ID]]="","",CONCATENATE('Sample information'!B$16,"-",Table1[[#This Row],[LIBRARY ID]]))</f>
        <v>TC2486-TC2486-1423</v>
      </c>
      <c r="C433" s="228" t="s">
        <v>142</v>
      </c>
      <c r="D433" s="228" t="s">
        <v>2169</v>
      </c>
      <c r="E433" s="228" t="s">
        <v>28</v>
      </c>
      <c r="F433" s="113" t="s">
        <v>1711</v>
      </c>
      <c r="G433" s="113">
        <v>13.536849999999999</v>
      </c>
      <c r="H433" s="113">
        <v>50</v>
      </c>
      <c r="I433" s="113" t="s">
        <v>272</v>
      </c>
      <c r="J433" s="228">
        <v>46</v>
      </c>
      <c r="K433" s="228"/>
      <c r="L433" s="112" t="str">
        <f>IF((I433=Index!C$2),VLOOKUP(J433,Index!B$3:S$228,2),IF((I433=Index!D$2),VLOOKUP(J433,Index!B$3:S$228,3),IF((I433=Index!E$2),VLOOKUP(J433,Index!B$3:S$228,4),IF((I433=Index!F$2),VLOOKUP(J433,Index!B$3:S$228,5),IF((I433=Index!G$2),VLOOKUP(J433,Index!B$3:S$228,6),IF((I433=Index!H$2),VLOOKUP(J433,Index!B$3:S$228,7),IF((I433=Index!I$2),VLOOKUP(J433,Index!B$3:S$228,8),IF((I433=Index!J$2),VLOOKUP(J433,Index!B$3:S$228,9),IF((I433=Index!K$2),VLOOKUP(J433,Index!B$3:S$228,10),IF((I433=Index!L$2),VLOOKUP(J433,Index!B$3:S$228,11),IF((I433=Index!M$2),VLOOKUP(J433,Index!B$3:S$228,12),IF((I433=Index!N$2),VLOOKUP(J433,Index!B$3:S$228,13),IF((I433=Index!O$2),VLOOKUP(J433,Index!B$3:S$228,14),IF((I433=Index!P$2),VLOOKUP(J433,Index!B$3:S$228,15),IF((I433=Index!Q$2),VLOOKUP(J433,Index!B$3:S$228,16),IF((I433=Index!R$2),VLOOKUP(J433,Index!B$3:S$228,17),IF((I433=Index!S$2),VLOOKUP(J433,Index!B$3:S$228,18),IF((I433=""),CONCATENATE("Custom (",K433,")"),IF((I433="No index"),CONCATENATE("Custom (",Index!T425,")"),"")))))))))))))))))))</f>
        <v>N706-N506 (TAGGCATG-ACTGCATA)</v>
      </c>
      <c r="M433" s="32" t="s">
        <v>5</v>
      </c>
      <c r="N433" s="10" t="s">
        <v>65</v>
      </c>
      <c r="O433" s="136">
        <f>IF(Table1[[#This Row],[VOLUME]]="","",Table1[[#This Row],[VOLUME]])</f>
        <v>50</v>
      </c>
      <c r="P433" s="110" t="str">
        <f>IF(Table1[[#This Row],[SNP&amp;SEQ SAMPLE ID]]="","",CONCATENATE('Sample information'!$B$16,"_PL1_org_",Table1[[#This Row],[DATE SAMPLE DELIVERY]]))</f>
        <v>TC2486_PL1_org_</v>
      </c>
      <c r="Q433" s="32" t="str">
        <f>IF(Table1[[#This Row],[SNP&amp;SEQ SAMPLE ID]]="","",IF('Sample information'!$B$21="","",'Sample information'!$B$21))</f>
        <v>danio rerio (zebrafish)</v>
      </c>
      <c r="R433" s="10"/>
      <c r="S433" s="32"/>
      <c r="T433" s="55"/>
      <c r="U433" s="25"/>
      <c r="W433" s="30"/>
      <c r="Y433" s="91"/>
      <c r="Z433" s="32"/>
      <c r="AA433" s="28"/>
      <c r="AB433" s="55"/>
      <c r="AC433" s="28" t="str">
        <f>IF(Table1[[#This Row],[DATE SAMPLE DELIVERY]]="","",(CONCATENATE(20,LEFT(Table1[[#This Row],[DATE SAMPLE DELIVERY]],2),"-",(MID(Table1[[#This Row],[DATE SAMPLE DELIVERY]],3,2)),"-",(RIGHT(Table1[[#This Row],[DATE SAMPLE DELIVERY]],2)))))</f>
        <v/>
      </c>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row>
    <row r="434" spans="1:54" s="4" customFormat="1" x14ac:dyDescent="0.2">
      <c r="A434" s="112" t="str">
        <f>IF(D434="","",CONCATENATE('Sample information'!B$16," #1"," ",Table1[[#This Row],[DATE SAMPLE DELIVERY]]))</f>
        <v xml:space="preserve">TC2486 #1 </v>
      </c>
      <c r="B434" s="112" t="str">
        <f>IF(Table1[[#This Row],[LIBRARY ID]]="","",CONCATENATE('Sample information'!B$16,"-",Table1[[#This Row],[LIBRARY ID]]))</f>
        <v>TC2486-TC2486-1424</v>
      </c>
      <c r="C434" s="228" t="s">
        <v>142</v>
      </c>
      <c r="D434" s="228" t="s">
        <v>2170</v>
      </c>
      <c r="E434" s="228" t="s">
        <v>28</v>
      </c>
      <c r="F434" s="113" t="s">
        <v>1711</v>
      </c>
      <c r="G434" s="113">
        <v>13.536849999999999</v>
      </c>
      <c r="H434" s="113">
        <v>50</v>
      </c>
      <c r="I434" s="113" t="s">
        <v>272</v>
      </c>
      <c r="J434" s="228">
        <v>47</v>
      </c>
      <c r="K434" s="228"/>
      <c r="L434" s="112" t="str">
        <f>IF((I434=Index!C$2),VLOOKUP(J434,Index!B$3:S$228,2),IF((I434=Index!D$2),VLOOKUP(J434,Index!B$3:S$228,3),IF((I434=Index!E$2),VLOOKUP(J434,Index!B$3:S$228,4),IF((I434=Index!F$2),VLOOKUP(J434,Index!B$3:S$228,5),IF((I434=Index!G$2),VLOOKUP(J434,Index!B$3:S$228,6),IF((I434=Index!H$2),VLOOKUP(J434,Index!B$3:S$228,7),IF((I434=Index!I$2),VLOOKUP(J434,Index!B$3:S$228,8),IF((I434=Index!J$2),VLOOKUP(J434,Index!B$3:S$228,9),IF((I434=Index!K$2),VLOOKUP(J434,Index!B$3:S$228,10),IF((I434=Index!L$2),VLOOKUP(J434,Index!B$3:S$228,11),IF((I434=Index!M$2),VLOOKUP(J434,Index!B$3:S$228,12),IF((I434=Index!N$2),VLOOKUP(J434,Index!B$3:S$228,13),IF((I434=Index!O$2),VLOOKUP(J434,Index!B$3:S$228,14),IF((I434=Index!P$2),VLOOKUP(J434,Index!B$3:S$228,15),IF((I434=Index!Q$2),VLOOKUP(J434,Index!B$3:S$228,16),IF((I434=Index!R$2),VLOOKUP(J434,Index!B$3:S$228,17),IF((I434=Index!S$2),VLOOKUP(J434,Index!B$3:S$228,18),IF((I434=""),CONCATENATE("Custom (",K434,")"),IF((I434="No index"),CONCATENATE("Custom (",Index!T426,")"),"")))))))))))))))))))</f>
        <v>N706-N507 (TAGGCATG-AAGGAGTA)</v>
      </c>
      <c r="M434" s="32" t="s">
        <v>5</v>
      </c>
      <c r="N434" s="10" t="s">
        <v>66</v>
      </c>
      <c r="O434" s="136">
        <f>IF(Table1[[#This Row],[VOLUME]]="","",Table1[[#This Row],[VOLUME]])</f>
        <v>50</v>
      </c>
      <c r="P434" s="110" t="str">
        <f>IF(Table1[[#This Row],[SNP&amp;SEQ SAMPLE ID]]="","",CONCATENATE('Sample information'!$B$16,"_PL1_org_",Table1[[#This Row],[DATE SAMPLE DELIVERY]]))</f>
        <v>TC2486_PL1_org_</v>
      </c>
      <c r="Q434" s="32" t="str">
        <f>IF(Table1[[#This Row],[SNP&amp;SEQ SAMPLE ID]]="","",IF('Sample information'!$B$21="","",'Sample information'!$B$21))</f>
        <v>danio rerio (zebrafish)</v>
      </c>
      <c r="R434" s="10"/>
      <c r="S434" s="32"/>
      <c r="T434" s="55"/>
      <c r="U434" s="25"/>
      <c r="W434" s="30"/>
      <c r="Y434" s="91"/>
      <c r="Z434" s="32"/>
      <c r="AA434" s="28"/>
      <c r="AB434" s="55"/>
      <c r="AC434" s="28" t="str">
        <f>IF(Table1[[#This Row],[DATE SAMPLE DELIVERY]]="","",(CONCATENATE(20,LEFT(Table1[[#This Row],[DATE SAMPLE DELIVERY]],2),"-",(MID(Table1[[#This Row],[DATE SAMPLE DELIVERY]],3,2)),"-",(RIGHT(Table1[[#This Row],[DATE SAMPLE DELIVERY]],2)))))</f>
        <v/>
      </c>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row>
    <row r="435" spans="1:54" s="4" customFormat="1" x14ac:dyDescent="0.2">
      <c r="A435" s="112" t="str">
        <f>IF(D435="","",CONCATENATE('Sample information'!B$16," #1"," ",Table1[[#This Row],[DATE SAMPLE DELIVERY]]))</f>
        <v xml:space="preserve">TC2486 #1 </v>
      </c>
      <c r="B435" s="112" t="str">
        <f>IF(Table1[[#This Row],[LIBRARY ID]]="","",CONCATENATE('Sample information'!B$16,"-",Table1[[#This Row],[LIBRARY ID]]))</f>
        <v>TC2486-TC2486-1425</v>
      </c>
      <c r="C435" s="228" t="s">
        <v>142</v>
      </c>
      <c r="D435" s="228" t="s">
        <v>2171</v>
      </c>
      <c r="E435" s="228" t="s">
        <v>28</v>
      </c>
      <c r="F435" s="113" t="s">
        <v>1711</v>
      </c>
      <c r="G435" s="113">
        <v>13.536849999999999</v>
      </c>
      <c r="H435" s="113">
        <v>50</v>
      </c>
      <c r="I435" s="113" t="s">
        <v>272</v>
      </c>
      <c r="J435" s="228">
        <v>48</v>
      </c>
      <c r="K435" s="228"/>
      <c r="L435" s="112" t="str">
        <f>IF((I435=Index!C$2),VLOOKUP(J435,Index!B$3:S$228,2),IF((I435=Index!D$2),VLOOKUP(J435,Index!B$3:S$228,3),IF((I435=Index!E$2),VLOOKUP(J435,Index!B$3:S$228,4),IF((I435=Index!F$2),VLOOKUP(J435,Index!B$3:S$228,5),IF((I435=Index!G$2),VLOOKUP(J435,Index!B$3:S$228,6),IF((I435=Index!H$2),VLOOKUP(J435,Index!B$3:S$228,7),IF((I435=Index!I$2),VLOOKUP(J435,Index!B$3:S$228,8),IF((I435=Index!J$2),VLOOKUP(J435,Index!B$3:S$228,9),IF((I435=Index!K$2),VLOOKUP(J435,Index!B$3:S$228,10),IF((I435=Index!L$2),VLOOKUP(J435,Index!B$3:S$228,11),IF((I435=Index!M$2),VLOOKUP(J435,Index!B$3:S$228,12),IF((I435=Index!N$2),VLOOKUP(J435,Index!B$3:S$228,13),IF((I435=Index!O$2),VLOOKUP(J435,Index!B$3:S$228,14),IF((I435=Index!P$2),VLOOKUP(J435,Index!B$3:S$228,15),IF((I435=Index!Q$2),VLOOKUP(J435,Index!B$3:S$228,16),IF((I435=Index!R$2),VLOOKUP(J435,Index!B$3:S$228,17),IF((I435=Index!S$2),VLOOKUP(J435,Index!B$3:S$228,18),IF((I435=""),CONCATENATE("Custom (",K435,")"),IF((I435="No index"),CONCATENATE("Custom (",Index!T427,")"),"")))))))))))))))))))</f>
        <v>N706-N508 (TAGGCATG-CTAAGCCT)</v>
      </c>
      <c r="M435" s="32" t="s">
        <v>5</v>
      </c>
      <c r="N435" s="10" t="s">
        <v>67</v>
      </c>
      <c r="O435" s="136">
        <f>IF(Table1[[#This Row],[VOLUME]]="","",Table1[[#This Row],[VOLUME]])</f>
        <v>50</v>
      </c>
      <c r="P435" s="110" t="str">
        <f>IF(Table1[[#This Row],[SNP&amp;SEQ SAMPLE ID]]="","",CONCATENATE('Sample information'!$B$16,"_PL1_org_",Table1[[#This Row],[DATE SAMPLE DELIVERY]]))</f>
        <v>TC2486_PL1_org_</v>
      </c>
      <c r="Q435" s="32" t="str">
        <f>IF(Table1[[#This Row],[SNP&amp;SEQ SAMPLE ID]]="","",IF('Sample information'!$B$21="","",'Sample information'!$B$21))</f>
        <v>danio rerio (zebrafish)</v>
      </c>
      <c r="R435" s="10"/>
      <c r="S435" s="32"/>
      <c r="T435" s="55"/>
      <c r="U435" s="25"/>
      <c r="W435" s="30"/>
      <c r="Y435" s="91"/>
      <c r="Z435" s="32"/>
      <c r="AA435" s="28"/>
      <c r="AB435" s="55"/>
      <c r="AC435" s="28" t="str">
        <f>IF(Table1[[#This Row],[DATE SAMPLE DELIVERY]]="","",(CONCATENATE(20,LEFT(Table1[[#This Row],[DATE SAMPLE DELIVERY]],2),"-",(MID(Table1[[#This Row],[DATE SAMPLE DELIVERY]],3,2)),"-",(RIGHT(Table1[[#This Row],[DATE SAMPLE DELIVERY]],2)))))</f>
        <v/>
      </c>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row>
    <row r="436" spans="1:54" s="4" customFormat="1" x14ac:dyDescent="0.2">
      <c r="A436" s="112" t="str">
        <f>IF(D436="","",CONCATENATE('Sample information'!B$16," #1"," ",Table1[[#This Row],[DATE SAMPLE DELIVERY]]))</f>
        <v xml:space="preserve">TC2486 #1 </v>
      </c>
      <c r="B436" s="112" t="str">
        <f>IF(Table1[[#This Row],[LIBRARY ID]]="","",CONCATENATE('Sample information'!B$16,"-",Table1[[#This Row],[LIBRARY ID]]))</f>
        <v>TC2486-TC2486-1426</v>
      </c>
      <c r="C436" s="228" t="s">
        <v>142</v>
      </c>
      <c r="D436" s="228" t="s">
        <v>2172</v>
      </c>
      <c r="E436" s="228" t="s">
        <v>28</v>
      </c>
      <c r="F436" s="113" t="s">
        <v>1711</v>
      </c>
      <c r="G436" s="113">
        <v>13.536849999999999</v>
      </c>
      <c r="H436" s="113">
        <v>50</v>
      </c>
      <c r="I436" s="113" t="s">
        <v>272</v>
      </c>
      <c r="J436" s="228">
        <v>102</v>
      </c>
      <c r="K436" s="228"/>
      <c r="L436" s="112" t="str">
        <f>IF((I436=Index!C$2),VLOOKUP(J436,Index!B$3:S$228,2),IF((I436=Index!D$2),VLOOKUP(J436,Index!B$3:S$228,3),IF((I436=Index!E$2),VLOOKUP(J436,Index!B$3:S$228,4),IF((I436=Index!F$2),VLOOKUP(J436,Index!B$3:S$228,5),IF((I436=Index!G$2),VLOOKUP(J436,Index!B$3:S$228,6),IF((I436=Index!H$2),VLOOKUP(J436,Index!B$3:S$228,7),IF((I436=Index!I$2),VLOOKUP(J436,Index!B$3:S$228,8),IF((I436=Index!J$2),VLOOKUP(J436,Index!B$3:S$228,9),IF((I436=Index!K$2),VLOOKUP(J436,Index!B$3:S$228,10),IF((I436=Index!L$2),VLOOKUP(J436,Index!B$3:S$228,11),IF((I436=Index!M$2),VLOOKUP(J436,Index!B$3:S$228,12),IF((I436=Index!N$2),VLOOKUP(J436,Index!B$3:S$228,13),IF((I436=Index!O$2),VLOOKUP(J436,Index!B$3:S$228,14),IF((I436=Index!P$2),VLOOKUP(J436,Index!B$3:S$228,15),IF((I436=Index!Q$2),VLOOKUP(J436,Index!B$3:S$228,16),IF((I436=Index!R$2),VLOOKUP(J436,Index!B$3:S$228,17),IF((I436=Index!S$2),VLOOKUP(J436,Index!B$3:S$228,18),IF((I436=""),CONCATENATE("Custom (",K436,")"),IF((I436="No index"),CONCATENATE("Custom (",Index!T428,")"),"")))))))))))))))))))</f>
        <v>N706-N517 (TAGGCATG-GCGTAAGA)</v>
      </c>
      <c r="M436" s="32" t="s">
        <v>5</v>
      </c>
      <c r="N436" s="10" t="s">
        <v>68</v>
      </c>
      <c r="O436" s="136">
        <f>IF(Table1[[#This Row],[VOLUME]]="","",Table1[[#This Row],[VOLUME]])</f>
        <v>50</v>
      </c>
      <c r="P436" s="110" t="str">
        <f>IF(Table1[[#This Row],[SNP&amp;SEQ SAMPLE ID]]="","",CONCATENATE('Sample information'!$B$16,"_PL1_org_",Table1[[#This Row],[DATE SAMPLE DELIVERY]]))</f>
        <v>TC2486_PL1_org_</v>
      </c>
      <c r="Q436" s="32" t="str">
        <f>IF(Table1[[#This Row],[SNP&amp;SEQ SAMPLE ID]]="","",IF('Sample information'!$B$21="","",'Sample information'!$B$21))</f>
        <v>danio rerio (zebrafish)</v>
      </c>
      <c r="R436" s="10"/>
      <c r="S436" s="32"/>
      <c r="T436" s="55"/>
      <c r="U436" s="25"/>
      <c r="W436" s="30"/>
      <c r="Y436" s="91"/>
      <c r="Z436" s="32"/>
      <c r="AA436" s="28"/>
      <c r="AB436" s="55"/>
      <c r="AC436" s="28" t="str">
        <f>IF(Table1[[#This Row],[DATE SAMPLE DELIVERY]]="","",(CONCATENATE(20,LEFT(Table1[[#This Row],[DATE SAMPLE DELIVERY]],2),"-",(MID(Table1[[#This Row],[DATE SAMPLE DELIVERY]],3,2)),"-",(RIGHT(Table1[[#This Row],[DATE SAMPLE DELIVERY]],2)))))</f>
        <v/>
      </c>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row>
    <row r="437" spans="1:54" s="4" customFormat="1" x14ac:dyDescent="0.2">
      <c r="A437" s="112" t="str">
        <f>IF(D437="","",CONCATENATE('Sample information'!B$16," #1"," ",Table1[[#This Row],[DATE SAMPLE DELIVERY]]))</f>
        <v xml:space="preserve">TC2486 #1 </v>
      </c>
      <c r="B437" s="112" t="str">
        <f>IF(Table1[[#This Row],[LIBRARY ID]]="","",CONCATENATE('Sample information'!B$16,"-",Table1[[#This Row],[LIBRARY ID]]))</f>
        <v>TC2486-TC2486-1427</v>
      </c>
      <c r="C437" s="228" t="s">
        <v>142</v>
      </c>
      <c r="D437" s="228" t="s">
        <v>2173</v>
      </c>
      <c r="E437" s="228" t="s">
        <v>28</v>
      </c>
      <c r="F437" s="113" t="s">
        <v>1711</v>
      </c>
      <c r="G437" s="113">
        <v>13.536849999999999</v>
      </c>
      <c r="H437" s="113">
        <v>50</v>
      </c>
      <c r="I437" s="113" t="s">
        <v>272</v>
      </c>
      <c r="J437" s="228">
        <v>50</v>
      </c>
      <c r="K437" s="228"/>
      <c r="L437" s="112" t="str">
        <f>IF((I437=Index!C$2),VLOOKUP(J437,Index!B$3:S$228,2),IF((I437=Index!D$2),VLOOKUP(J437,Index!B$3:S$228,3),IF((I437=Index!E$2),VLOOKUP(J437,Index!B$3:S$228,4),IF((I437=Index!F$2),VLOOKUP(J437,Index!B$3:S$228,5),IF((I437=Index!G$2),VLOOKUP(J437,Index!B$3:S$228,6),IF((I437=Index!H$2),VLOOKUP(J437,Index!B$3:S$228,7),IF((I437=Index!I$2),VLOOKUP(J437,Index!B$3:S$228,8),IF((I437=Index!J$2),VLOOKUP(J437,Index!B$3:S$228,9),IF((I437=Index!K$2),VLOOKUP(J437,Index!B$3:S$228,10),IF((I437=Index!L$2),VLOOKUP(J437,Index!B$3:S$228,11),IF((I437=Index!M$2),VLOOKUP(J437,Index!B$3:S$228,12),IF((I437=Index!N$2),VLOOKUP(J437,Index!B$3:S$228,13),IF((I437=Index!O$2),VLOOKUP(J437,Index!B$3:S$228,14),IF((I437=Index!P$2),VLOOKUP(J437,Index!B$3:S$228,15),IF((I437=Index!Q$2),VLOOKUP(J437,Index!B$3:S$228,16),IF((I437=Index!R$2),VLOOKUP(J437,Index!B$3:S$228,17),IF((I437=Index!S$2),VLOOKUP(J437,Index!B$3:S$228,18),IF((I437=""),CONCATENATE("Custom (",K437,")"),IF((I437="No index"),CONCATENATE("Custom (",Index!T429,")"),"")))))))))))))))))))</f>
        <v>N707-N502 (CTCTCTAC-CTCTCTAT)</v>
      </c>
      <c r="M437" s="32" t="s">
        <v>5</v>
      </c>
      <c r="N437" s="10" t="s">
        <v>69</v>
      </c>
      <c r="O437" s="136">
        <f>IF(Table1[[#This Row],[VOLUME]]="","",Table1[[#This Row],[VOLUME]])</f>
        <v>50</v>
      </c>
      <c r="P437" s="110" t="str">
        <f>IF(Table1[[#This Row],[SNP&amp;SEQ SAMPLE ID]]="","",CONCATENATE('Sample information'!$B$16,"_PL1_org_",Table1[[#This Row],[DATE SAMPLE DELIVERY]]))</f>
        <v>TC2486_PL1_org_</v>
      </c>
      <c r="Q437" s="32" t="str">
        <f>IF(Table1[[#This Row],[SNP&amp;SEQ SAMPLE ID]]="","",IF('Sample information'!$B$21="","",'Sample information'!$B$21))</f>
        <v>danio rerio (zebrafish)</v>
      </c>
      <c r="R437" s="10"/>
      <c r="S437" s="32"/>
      <c r="T437" s="55"/>
      <c r="U437" s="25"/>
      <c r="W437" s="30"/>
      <c r="Y437" s="91"/>
      <c r="Z437" s="32"/>
      <c r="AA437" s="28"/>
      <c r="AB437" s="55"/>
      <c r="AC437" s="28" t="str">
        <f>IF(Table1[[#This Row],[DATE SAMPLE DELIVERY]]="","",(CONCATENATE(20,LEFT(Table1[[#This Row],[DATE SAMPLE DELIVERY]],2),"-",(MID(Table1[[#This Row],[DATE SAMPLE DELIVERY]],3,2)),"-",(RIGHT(Table1[[#This Row],[DATE SAMPLE DELIVERY]],2)))))</f>
        <v/>
      </c>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row>
    <row r="438" spans="1:54" s="4" customFormat="1" x14ac:dyDescent="0.2">
      <c r="A438" s="112" t="str">
        <f>IF(D438="","",CONCATENATE('Sample information'!B$16," #1"," ",Table1[[#This Row],[DATE SAMPLE DELIVERY]]))</f>
        <v xml:space="preserve">TC2486 #1 </v>
      </c>
      <c r="B438" s="112" t="str">
        <f>IF(Table1[[#This Row],[LIBRARY ID]]="","",CONCATENATE('Sample information'!B$16,"-",Table1[[#This Row],[LIBRARY ID]]))</f>
        <v>TC2486-TC2486-1428</v>
      </c>
      <c r="C438" s="228" t="s">
        <v>142</v>
      </c>
      <c r="D438" s="228" t="s">
        <v>2174</v>
      </c>
      <c r="E438" s="228" t="s">
        <v>28</v>
      </c>
      <c r="F438" s="113" t="s">
        <v>1711</v>
      </c>
      <c r="G438" s="113">
        <v>13.536849999999999</v>
      </c>
      <c r="H438" s="113">
        <v>50</v>
      </c>
      <c r="I438" s="113" t="s">
        <v>272</v>
      </c>
      <c r="J438" s="228">
        <v>51</v>
      </c>
      <c r="K438" s="228"/>
      <c r="L438" s="112" t="str">
        <f>IF((I438=Index!C$2),VLOOKUP(J438,Index!B$3:S$228,2),IF((I438=Index!D$2),VLOOKUP(J438,Index!B$3:S$228,3),IF((I438=Index!E$2),VLOOKUP(J438,Index!B$3:S$228,4),IF((I438=Index!F$2),VLOOKUP(J438,Index!B$3:S$228,5),IF((I438=Index!G$2),VLOOKUP(J438,Index!B$3:S$228,6),IF((I438=Index!H$2),VLOOKUP(J438,Index!B$3:S$228,7),IF((I438=Index!I$2),VLOOKUP(J438,Index!B$3:S$228,8),IF((I438=Index!J$2),VLOOKUP(J438,Index!B$3:S$228,9),IF((I438=Index!K$2),VLOOKUP(J438,Index!B$3:S$228,10),IF((I438=Index!L$2),VLOOKUP(J438,Index!B$3:S$228,11),IF((I438=Index!M$2),VLOOKUP(J438,Index!B$3:S$228,12),IF((I438=Index!N$2),VLOOKUP(J438,Index!B$3:S$228,13),IF((I438=Index!O$2),VLOOKUP(J438,Index!B$3:S$228,14),IF((I438=Index!P$2),VLOOKUP(J438,Index!B$3:S$228,15),IF((I438=Index!Q$2),VLOOKUP(J438,Index!B$3:S$228,16),IF((I438=Index!R$2),VLOOKUP(J438,Index!B$3:S$228,17),IF((I438=Index!S$2),VLOOKUP(J438,Index!B$3:S$228,18),IF((I438=""),CONCATENATE("Custom (",K438,")"),IF((I438="No index"),CONCATENATE("Custom (",Index!T430,")"),"")))))))))))))))))))</f>
        <v>N707-N503 (CTCTCTAC-TATCCTCT)</v>
      </c>
      <c r="M438" s="32" t="s">
        <v>5</v>
      </c>
      <c r="N438" s="10" t="s">
        <v>70</v>
      </c>
      <c r="O438" s="136">
        <f>IF(Table1[[#This Row],[VOLUME]]="","",Table1[[#This Row],[VOLUME]])</f>
        <v>50</v>
      </c>
      <c r="P438" s="110" t="str">
        <f>IF(Table1[[#This Row],[SNP&amp;SEQ SAMPLE ID]]="","",CONCATENATE('Sample information'!$B$16,"_PL1_org_",Table1[[#This Row],[DATE SAMPLE DELIVERY]]))</f>
        <v>TC2486_PL1_org_</v>
      </c>
      <c r="Q438" s="32" t="str">
        <f>IF(Table1[[#This Row],[SNP&amp;SEQ SAMPLE ID]]="","",IF('Sample information'!$B$21="","",'Sample information'!$B$21))</f>
        <v>danio rerio (zebrafish)</v>
      </c>
      <c r="R438" s="10"/>
      <c r="S438" s="32"/>
      <c r="T438" s="55"/>
      <c r="U438" s="25"/>
      <c r="W438" s="30"/>
      <c r="Y438" s="91"/>
      <c r="Z438" s="32"/>
      <c r="AA438" s="28"/>
      <c r="AB438" s="55"/>
      <c r="AC438" s="28" t="str">
        <f>IF(Table1[[#This Row],[DATE SAMPLE DELIVERY]]="","",(CONCATENATE(20,LEFT(Table1[[#This Row],[DATE SAMPLE DELIVERY]],2),"-",(MID(Table1[[#This Row],[DATE SAMPLE DELIVERY]],3,2)),"-",(RIGHT(Table1[[#This Row],[DATE SAMPLE DELIVERY]],2)))))</f>
        <v/>
      </c>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row>
    <row r="439" spans="1:54" s="4" customFormat="1" x14ac:dyDescent="0.2">
      <c r="A439" s="112" t="str">
        <f>IF(D439="","",CONCATENATE('Sample information'!B$16," #1"," ",Table1[[#This Row],[DATE SAMPLE DELIVERY]]))</f>
        <v xml:space="preserve">TC2486 #1 </v>
      </c>
      <c r="B439" s="112" t="str">
        <f>IF(Table1[[#This Row],[LIBRARY ID]]="","",CONCATENATE('Sample information'!B$16,"-",Table1[[#This Row],[LIBRARY ID]]))</f>
        <v>TC2486-TC2486-1429</v>
      </c>
      <c r="C439" s="228" t="s">
        <v>142</v>
      </c>
      <c r="D439" s="228" t="s">
        <v>2175</v>
      </c>
      <c r="E439" s="228" t="s">
        <v>28</v>
      </c>
      <c r="F439" s="113" t="s">
        <v>1711</v>
      </c>
      <c r="G439" s="113">
        <v>13.536849999999999</v>
      </c>
      <c r="H439" s="113">
        <v>50</v>
      </c>
      <c r="I439" s="113" t="s">
        <v>272</v>
      </c>
      <c r="J439" s="228">
        <v>53</v>
      </c>
      <c r="K439" s="228"/>
      <c r="L439" s="112" t="str">
        <f>IF((I439=Index!C$2),VLOOKUP(J439,Index!B$3:S$228,2),IF((I439=Index!D$2),VLOOKUP(J439,Index!B$3:S$228,3),IF((I439=Index!E$2),VLOOKUP(J439,Index!B$3:S$228,4),IF((I439=Index!F$2),VLOOKUP(J439,Index!B$3:S$228,5),IF((I439=Index!G$2),VLOOKUP(J439,Index!B$3:S$228,6),IF((I439=Index!H$2),VLOOKUP(J439,Index!B$3:S$228,7),IF((I439=Index!I$2),VLOOKUP(J439,Index!B$3:S$228,8),IF((I439=Index!J$2),VLOOKUP(J439,Index!B$3:S$228,9),IF((I439=Index!K$2),VLOOKUP(J439,Index!B$3:S$228,10),IF((I439=Index!L$2),VLOOKUP(J439,Index!B$3:S$228,11),IF((I439=Index!M$2),VLOOKUP(J439,Index!B$3:S$228,12),IF((I439=Index!N$2),VLOOKUP(J439,Index!B$3:S$228,13),IF((I439=Index!O$2),VLOOKUP(J439,Index!B$3:S$228,14),IF((I439=Index!P$2),VLOOKUP(J439,Index!B$3:S$228,15),IF((I439=Index!Q$2),VLOOKUP(J439,Index!B$3:S$228,16),IF((I439=Index!R$2),VLOOKUP(J439,Index!B$3:S$228,17),IF((I439=Index!S$2),VLOOKUP(J439,Index!B$3:S$228,18),IF((I439=""),CONCATENATE("Custom (",K439,")"),IF((I439="No index"),CONCATENATE("Custom (",Index!T431,")"),"")))))))))))))))))))</f>
        <v>N707-N505 (CTCTCTAC-GTAAGGAG)</v>
      </c>
      <c r="M439" s="32" t="s">
        <v>5</v>
      </c>
      <c r="N439" s="10" t="s">
        <v>71</v>
      </c>
      <c r="O439" s="136">
        <f>IF(Table1[[#This Row],[VOLUME]]="","",Table1[[#This Row],[VOLUME]])</f>
        <v>50</v>
      </c>
      <c r="P439" s="110" t="str">
        <f>IF(Table1[[#This Row],[SNP&amp;SEQ SAMPLE ID]]="","",CONCATENATE('Sample information'!$B$16,"_PL1_org_",Table1[[#This Row],[DATE SAMPLE DELIVERY]]))</f>
        <v>TC2486_PL1_org_</v>
      </c>
      <c r="Q439" s="32" t="str">
        <f>IF(Table1[[#This Row],[SNP&amp;SEQ SAMPLE ID]]="","",IF('Sample information'!$B$21="","",'Sample information'!$B$21))</f>
        <v>danio rerio (zebrafish)</v>
      </c>
      <c r="R439" s="10"/>
      <c r="S439" s="32"/>
      <c r="T439" s="55"/>
      <c r="U439" s="25"/>
      <c r="W439" s="30"/>
      <c r="Y439" s="91"/>
      <c r="Z439" s="32"/>
      <c r="AA439" s="28"/>
      <c r="AB439" s="55"/>
      <c r="AC439" s="28" t="str">
        <f>IF(Table1[[#This Row],[DATE SAMPLE DELIVERY]]="","",(CONCATENATE(20,LEFT(Table1[[#This Row],[DATE SAMPLE DELIVERY]],2),"-",(MID(Table1[[#This Row],[DATE SAMPLE DELIVERY]],3,2)),"-",(RIGHT(Table1[[#This Row],[DATE SAMPLE DELIVERY]],2)))))</f>
        <v/>
      </c>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row>
    <row r="440" spans="1:54" s="4" customFormat="1" x14ac:dyDescent="0.2">
      <c r="A440" s="112" t="str">
        <f>IF(D440="","",CONCATENATE('Sample information'!B$16," #1"," ",Table1[[#This Row],[DATE SAMPLE DELIVERY]]))</f>
        <v xml:space="preserve">TC2486 #1 </v>
      </c>
      <c r="B440" s="112" t="str">
        <f>IF(Table1[[#This Row],[LIBRARY ID]]="","",CONCATENATE('Sample information'!B$16,"-",Table1[[#This Row],[LIBRARY ID]]))</f>
        <v>TC2486-TC2486-1430</v>
      </c>
      <c r="C440" s="228" t="s">
        <v>142</v>
      </c>
      <c r="D440" s="228" t="s">
        <v>2176</v>
      </c>
      <c r="E440" s="228" t="s">
        <v>28</v>
      </c>
      <c r="F440" s="113" t="s">
        <v>1711</v>
      </c>
      <c r="G440" s="113">
        <v>13.536849999999999</v>
      </c>
      <c r="H440" s="113">
        <v>50</v>
      </c>
      <c r="I440" s="113" t="s">
        <v>272</v>
      </c>
      <c r="J440" s="228">
        <v>54</v>
      </c>
      <c r="K440" s="228"/>
      <c r="L440" s="112" t="str">
        <f>IF((I440=Index!C$2),VLOOKUP(J440,Index!B$3:S$228,2),IF((I440=Index!D$2),VLOOKUP(J440,Index!B$3:S$228,3),IF((I440=Index!E$2),VLOOKUP(J440,Index!B$3:S$228,4),IF((I440=Index!F$2),VLOOKUP(J440,Index!B$3:S$228,5),IF((I440=Index!G$2),VLOOKUP(J440,Index!B$3:S$228,6),IF((I440=Index!H$2),VLOOKUP(J440,Index!B$3:S$228,7),IF((I440=Index!I$2),VLOOKUP(J440,Index!B$3:S$228,8),IF((I440=Index!J$2),VLOOKUP(J440,Index!B$3:S$228,9),IF((I440=Index!K$2),VLOOKUP(J440,Index!B$3:S$228,10),IF((I440=Index!L$2),VLOOKUP(J440,Index!B$3:S$228,11),IF((I440=Index!M$2),VLOOKUP(J440,Index!B$3:S$228,12),IF((I440=Index!N$2),VLOOKUP(J440,Index!B$3:S$228,13),IF((I440=Index!O$2),VLOOKUP(J440,Index!B$3:S$228,14),IF((I440=Index!P$2),VLOOKUP(J440,Index!B$3:S$228,15),IF((I440=Index!Q$2),VLOOKUP(J440,Index!B$3:S$228,16),IF((I440=Index!R$2),VLOOKUP(J440,Index!B$3:S$228,17),IF((I440=Index!S$2),VLOOKUP(J440,Index!B$3:S$228,18),IF((I440=""),CONCATENATE("Custom (",K440,")"),IF((I440="No index"),CONCATENATE("Custom (",Index!T432,")"),"")))))))))))))))))))</f>
        <v>N707-N506 (CTCTCTAC-ACTGCATA)</v>
      </c>
      <c r="M440" s="32" t="s">
        <v>5</v>
      </c>
      <c r="N440" s="10" t="s">
        <v>72</v>
      </c>
      <c r="O440" s="136">
        <f>IF(Table1[[#This Row],[VOLUME]]="","",Table1[[#This Row],[VOLUME]])</f>
        <v>50</v>
      </c>
      <c r="P440" s="110" t="str">
        <f>IF(Table1[[#This Row],[SNP&amp;SEQ SAMPLE ID]]="","",CONCATENATE('Sample information'!$B$16,"_PL1_org_",Table1[[#This Row],[DATE SAMPLE DELIVERY]]))</f>
        <v>TC2486_PL1_org_</v>
      </c>
      <c r="Q440" s="32" t="str">
        <f>IF(Table1[[#This Row],[SNP&amp;SEQ SAMPLE ID]]="","",IF('Sample information'!$B$21="","",'Sample information'!$B$21))</f>
        <v>danio rerio (zebrafish)</v>
      </c>
      <c r="R440" s="10"/>
      <c r="S440" s="32"/>
      <c r="T440" s="55"/>
      <c r="U440" s="25"/>
      <c r="W440" s="30"/>
      <c r="Y440" s="91"/>
      <c r="Z440" s="32"/>
      <c r="AA440" s="28"/>
      <c r="AB440" s="55"/>
      <c r="AC440" s="28" t="str">
        <f>IF(Table1[[#This Row],[DATE SAMPLE DELIVERY]]="","",(CONCATENATE(20,LEFT(Table1[[#This Row],[DATE SAMPLE DELIVERY]],2),"-",(MID(Table1[[#This Row],[DATE SAMPLE DELIVERY]],3,2)),"-",(RIGHT(Table1[[#This Row],[DATE SAMPLE DELIVERY]],2)))))</f>
        <v/>
      </c>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row>
    <row r="441" spans="1:54" s="4" customFormat="1" x14ac:dyDescent="0.2">
      <c r="A441" s="112" t="str">
        <f>IF(D441="","",CONCATENATE('Sample information'!B$16," #1"," ",Table1[[#This Row],[DATE SAMPLE DELIVERY]]))</f>
        <v xml:space="preserve">TC2486 #1 </v>
      </c>
      <c r="B441" s="112" t="str">
        <f>IF(Table1[[#This Row],[LIBRARY ID]]="","",CONCATENATE('Sample information'!B$16,"-",Table1[[#This Row],[LIBRARY ID]]))</f>
        <v>TC2486-TC2486-1431</v>
      </c>
      <c r="C441" s="228" t="s">
        <v>142</v>
      </c>
      <c r="D441" s="228" t="s">
        <v>2177</v>
      </c>
      <c r="E441" s="228" t="s">
        <v>28</v>
      </c>
      <c r="F441" s="113" t="s">
        <v>1711</v>
      </c>
      <c r="G441" s="113">
        <v>13.536849999999999</v>
      </c>
      <c r="H441" s="113">
        <v>50</v>
      </c>
      <c r="I441" s="113" t="s">
        <v>272</v>
      </c>
      <c r="J441" s="228">
        <v>55</v>
      </c>
      <c r="K441" s="228"/>
      <c r="L441" s="112" t="str">
        <f>IF((I441=Index!C$2),VLOOKUP(J441,Index!B$3:S$228,2),IF((I441=Index!D$2),VLOOKUP(J441,Index!B$3:S$228,3),IF((I441=Index!E$2),VLOOKUP(J441,Index!B$3:S$228,4),IF((I441=Index!F$2),VLOOKUP(J441,Index!B$3:S$228,5),IF((I441=Index!G$2),VLOOKUP(J441,Index!B$3:S$228,6),IF((I441=Index!H$2),VLOOKUP(J441,Index!B$3:S$228,7),IF((I441=Index!I$2),VLOOKUP(J441,Index!B$3:S$228,8),IF((I441=Index!J$2),VLOOKUP(J441,Index!B$3:S$228,9),IF((I441=Index!K$2),VLOOKUP(J441,Index!B$3:S$228,10),IF((I441=Index!L$2),VLOOKUP(J441,Index!B$3:S$228,11),IF((I441=Index!M$2),VLOOKUP(J441,Index!B$3:S$228,12),IF((I441=Index!N$2),VLOOKUP(J441,Index!B$3:S$228,13),IF((I441=Index!O$2),VLOOKUP(J441,Index!B$3:S$228,14),IF((I441=Index!P$2),VLOOKUP(J441,Index!B$3:S$228,15),IF((I441=Index!Q$2),VLOOKUP(J441,Index!B$3:S$228,16),IF((I441=Index!R$2),VLOOKUP(J441,Index!B$3:S$228,17),IF((I441=Index!S$2),VLOOKUP(J441,Index!B$3:S$228,18),IF((I441=""),CONCATENATE("Custom (",K441,")"),IF((I441="No index"),CONCATENATE("Custom (",Index!T433,")"),"")))))))))))))))))))</f>
        <v>N707-N507 (CTCTCTAC-AAGGAGTA)</v>
      </c>
      <c r="M441" s="32" t="s">
        <v>5</v>
      </c>
      <c r="N441" s="10" t="s">
        <v>73</v>
      </c>
      <c r="O441" s="136">
        <f>IF(Table1[[#This Row],[VOLUME]]="","",Table1[[#This Row],[VOLUME]])</f>
        <v>50</v>
      </c>
      <c r="P441" s="110" t="str">
        <f>IF(Table1[[#This Row],[SNP&amp;SEQ SAMPLE ID]]="","",CONCATENATE('Sample information'!$B$16,"_PL1_org_",Table1[[#This Row],[DATE SAMPLE DELIVERY]]))</f>
        <v>TC2486_PL1_org_</v>
      </c>
      <c r="Q441" s="32" t="str">
        <f>IF(Table1[[#This Row],[SNP&amp;SEQ SAMPLE ID]]="","",IF('Sample information'!$B$21="","",'Sample information'!$B$21))</f>
        <v>danio rerio (zebrafish)</v>
      </c>
      <c r="R441" s="10"/>
      <c r="S441" s="32"/>
      <c r="T441" s="55"/>
      <c r="U441" s="25"/>
      <c r="W441" s="30"/>
      <c r="Y441" s="91"/>
      <c r="Z441" s="32"/>
      <c r="AA441" s="28"/>
      <c r="AB441" s="55"/>
      <c r="AC441" s="28" t="str">
        <f>IF(Table1[[#This Row],[DATE SAMPLE DELIVERY]]="","",(CONCATENATE(20,LEFT(Table1[[#This Row],[DATE SAMPLE DELIVERY]],2),"-",(MID(Table1[[#This Row],[DATE SAMPLE DELIVERY]],3,2)),"-",(RIGHT(Table1[[#This Row],[DATE SAMPLE DELIVERY]],2)))))</f>
        <v/>
      </c>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row>
    <row r="442" spans="1:54" s="4" customFormat="1" x14ac:dyDescent="0.2">
      <c r="A442" s="112" t="str">
        <f>IF(D442="","",CONCATENATE('Sample information'!B$16," #1"," ",Table1[[#This Row],[DATE SAMPLE DELIVERY]]))</f>
        <v xml:space="preserve">TC2486 #1 </v>
      </c>
      <c r="B442" s="112" t="str">
        <f>IF(Table1[[#This Row],[LIBRARY ID]]="","",CONCATENATE('Sample information'!B$16,"-",Table1[[#This Row],[LIBRARY ID]]))</f>
        <v>TC2486-TC2486-1432</v>
      </c>
      <c r="C442" s="228" t="s">
        <v>142</v>
      </c>
      <c r="D442" s="228" t="s">
        <v>2178</v>
      </c>
      <c r="E442" s="228" t="s">
        <v>28</v>
      </c>
      <c r="F442" s="113" t="s">
        <v>1711</v>
      </c>
      <c r="G442" s="113">
        <v>13.536849999999999</v>
      </c>
      <c r="H442" s="113">
        <v>50</v>
      </c>
      <c r="I442" s="113" t="s">
        <v>272</v>
      </c>
      <c r="J442" s="228">
        <v>56</v>
      </c>
      <c r="K442" s="228"/>
      <c r="L442" s="112" t="str">
        <f>IF((I442=Index!C$2),VLOOKUP(J442,Index!B$3:S$228,2),IF((I442=Index!D$2),VLOOKUP(J442,Index!B$3:S$228,3),IF((I442=Index!E$2),VLOOKUP(J442,Index!B$3:S$228,4),IF((I442=Index!F$2),VLOOKUP(J442,Index!B$3:S$228,5),IF((I442=Index!G$2),VLOOKUP(J442,Index!B$3:S$228,6),IF((I442=Index!H$2),VLOOKUP(J442,Index!B$3:S$228,7),IF((I442=Index!I$2),VLOOKUP(J442,Index!B$3:S$228,8),IF((I442=Index!J$2),VLOOKUP(J442,Index!B$3:S$228,9),IF((I442=Index!K$2),VLOOKUP(J442,Index!B$3:S$228,10),IF((I442=Index!L$2),VLOOKUP(J442,Index!B$3:S$228,11),IF((I442=Index!M$2),VLOOKUP(J442,Index!B$3:S$228,12),IF((I442=Index!N$2),VLOOKUP(J442,Index!B$3:S$228,13),IF((I442=Index!O$2),VLOOKUP(J442,Index!B$3:S$228,14),IF((I442=Index!P$2),VLOOKUP(J442,Index!B$3:S$228,15),IF((I442=Index!Q$2),VLOOKUP(J442,Index!B$3:S$228,16),IF((I442=Index!R$2),VLOOKUP(J442,Index!B$3:S$228,17),IF((I442=Index!S$2),VLOOKUP(J442,Index!B$3:S$228,18),IF((I442=""),CONCATENATE("Custom (",K442,")"),IF((I442="No index"),CONCATENATE("Custom (",Index!T434,")"),"")))))))))))))))))))</f>
        <v>N707-N508 (CTCTCTAC-CTAAGCCT)</v>
      </c>
      <c r="M442" s="32" t="s">
        <v>5</v>
      </c>
      <c r="N442" s="10" t="s">
        <v>74</v>
      </c>
      <c r="O442" s="136">
        <f>IF(Table1[[#This Row],[VOLUME]]="","",Table1[[#This Row],[VOLUME]])</f>
        <v>50</v>
      </c>
      <c r="P442" s="110" t="str">
        <f>IF(Table1[[#This Row],[SNP&amp;SEQ SAMPLE ID]]="","",CONCATENATE('Sample information'!$B$16,"_PL1_org_",Table1[[#This Row],[DATE SAMPLE DELIVERY]]))</f>
        <v>TC2486_PL1_org_</v>
      </c>
      <c r="Q442" s="32" t="str">
        <f>IF(Table1[[#This Row],[SNP&amp;SEQ SAMPLE ID]]="","",IF('Sample information'!$B$21="","",'Sample information'!$B$21))</f>
        <v>danio rerio (zebrafish)</v>
      </c>
      <c r="R442" s="10"/>
      <c r="S442" s="32"/>
      <c r="T442" s="55"/>
      <c r="U442" s="25"/>
      <c r="W442" s="30"/>
      <c r="Y442" s="91"/>
      <c r="Z442" s="32"/>
      <c r="AA442" s="28"/>
      <c r="AB442" s="55"/>
      <c r="AC442" s="28" t="str">
        <f>IF(Table1[[#This Row],[DATE SAMPLE DELIVERY]]="","",(CONCATENATE(20,LEFT(Table1[[#This Row],[DATE SAMPLE DELIVERY]],2),"-",(MID(Table1[[#This Row],[DATE SAMPLE DELIVERY]],3,2)),"-",(RIGHT(Table1[[#This Row],[DATE SAMPLE DELIVERY]],2)))))</f>
        <v/>
      </c>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row>
    <row r="443" spans="1:54" s="4" customFormat="1" x14ac:dyDescent="0.2">
      <c r="A443" s="112" t="str">
        <f>IF(D443="","",CONCATENATE('Sample information'!B$16," #1"," ",Table1[[#This Row],[DATE SAMPLE DELIVERY]]))</f>
        <v xml:space="preserve">TC2486 #1 </v>
      </c>
      <c r="B443" s="112" t="str">
        <f>IF(Table1[[#This Row],[LIBRARY ID]]="","",CONCATENATE('Sample information'!B$16,"-",Table1[[#This Row],[LIBRARY ID]]))</f>
        <v>TC2486-TC2486-1433</v>
      </c>
      <c r="C443" s="228" t="s">
        <v>142</v>
      </c>
      <c r="D443" s="228" t="s">
        <v>2179</v>
      </c>
      <c r="E443" s="228" t="s">
        <v>28</v>
      </c>
      <c r="F443" s="113" t="s">
        <v>1711</v>
      </c>
      <c r="G443" s="113">
        <v>13.536849999999999</v>
      </c>
      <c r="H443" s="113">
        <v>50</v>
      </c>
      <c r="I443" s="113" t="s">
        <v>272</v>
      </c>
      <c r="J443" s="228">
        <v>103</v>
      </c>
      <c r="K443" s="228"/>
      <c r="L443" s="112" t="str">
        <f>IF((I443=Index!C$2),VLOOKUP(J443,Index!B$3:S$228,2),IF((I443=Index!D$2),VLOOKUP(J443,Index!B$3:S$228,3),IF((I443=Index!E$2),VLOOKUP(J443,Index!B$3:S$228,4),IF((I443=Index!F$2),VLOOKUP(J443,Index!B$3:S$228,5),IF((I443=Index!G$2),VLOOKUP(J443,Index!B$3:S$228,6),IF((I443=Index!H$2),VLOOKUP(J443,Index!B$3:S$228,7),IF((I443=Index!I$2),VLOOKUP(J443,Index!B$3:S$228,8),IF((I443=Index!J$2),VLOOKUP(J443,Index!B$3:S$228,9),IF((I443=Index!K$2),VLOOKUP(J443,Index!B$3:S$228,10),IF((I443=Index!L$2),VLOOKUP(J443,Index!B$3:S$228,11),IF((I443=Index!M$2),VLOOKUP(J443,Index!B$3:S$228,12),IF((I443=Index!N$2),VLOOKUP(J443,Index!B$3:S$228,13),IF((I443=Index!O$2),VLOOKUP(J443,Index!B$3:S$228,14),IF((I443=Index!P$2),VLOOKUP(J443,Index!B$3:S$228,15),IF((I443=Index!Q$2),VLOOKUP(J443,Index!B$3:S$228,16),IF((I443=Index!R$2),VLOOKUP(J443,Index!B$3:S$228,17),IF((I443=Index!S$2),VLOOKUP(J443,Index!B$3:S$228,18),IF((I443=""),CONCATENATE("Custom (",K443,")"),IF((I443="No index"),CONCATENATE("Custom (",Index!T435,")"),"")))))))))))))))))))</f>
        <v>N707-N517 (CTCTCTAC-GCGTAAGA)</v>
      </c>
      <c r="M443" s="32" t="s">
        <v>5</v>
      </c>
      <c r="N443" s="10" t="s">
        <v>75</v>
      </c>
      <c r="O443" s="136">
        <f>IF(Table1[[#This Row],[VOLUME]]="","",Table1[[#This Row],[VOLUME]])</f>
        <v>50</v>
      </c>
      <c r="P443" s="110" t="str">
        <f>IF(Table1[[#This Row],[SNP&amp;SEQ SAMPLE ID]]="","",CONCATENATE('Sample information'!$B$16,"_PL1_org_",Table1[[#This Row],[DATE SAMPLE DELIVERY]]))</f>
        <v>TC2486_PL1_org_</v>
      </c>
      <c r="Q443" s="32" t="str">
        <f>IF(Table1[[#This Row],[SNP&amp;SEQ SAMPLE ID]]="","",IF('Sample information'!$B$21="","",'Sample information'!$B$21))</f>
        <v>danio rerio (zebrafish)</v>
      </c>
      <c r="R443" s="10"/>
      <c r="S443" s="32"/>
      <c r="T443" s="55"/>
      <c r="U443" s="25"/>
      <c r="W443" s="30"/>
      <c r="Y443" s="91"/>
      <c r="Z443" s="32"/>
      <c r="AA443" s="28"/>
      <c r="AB443" s="55"/>
      <c r="AC443" s="28" t="str">
        <f>IF(Table1[[#This Row],[DATE SAMPLE DELIVERY]]="","",(CONCATENATE(20,LEFT(Table1[[#This Row],[DATE SAMPLE DELIVERY]],2),"-",(MID(Table1[[#This Row],[DATE SAMPLE DELIVERY]],3,2)),"-",(RIGHT(Table1[[#This Row],[DATE SAMPLE DELIVERY]],2)))))</f>
        <v/>
      </c>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row>
    <row r="444" spans="1:54" s="4" customFormat="1" x14ac:dyDescent="0.2">
      <c r="A444" s="112" t="str">
        <f>IF(D444="","",CONCATENATE('Sample information'!B$16," #1"," ",Table1[[#This Row],[DATE SAMPLE DELIVERY]]))</f>
        <v xml:space="preserve">TC2486 #1 </v>
      </c>
      <c r="B444" s="112" t="str">
        <f>IF(Table1[[#This Row],[LIBRARY ID]]="","",CONCATENATE('Sample information'!B$16,"-",Table1[[#This Row],[LIBRARY ID]]))</f>
        <v>TC2486-TC2486-1434</v>
      </c>
      <c r="C444" s="228" t="s">
        <v>142</v>
      </c>
      <c r="D444" s="228" t="s">
        <v>2180</v>
      </c>
      <c r="E444" s="228" t="s">
        <v>28</v>
      </c>
      <c r="F444" s="113" t="s">
        <v>1711</v>
      </c>
      <c r="G444" s="113">
        <v>13.536849999999999</v>
      </c>
      <c r="H444" s="113">
        <v>50</v>
      </c>
      <c r="I444" s="113" t="s">
        <v>272</v>
      </c>
      <c r="J444" s="228">
        <v>74</v>
      </c>
      <c r="K444" s="228"/>
      <c r="L444" s="112" t="str">
        <f>IF((I444=Index!C$2),VLOOKUP(J444,Index!B$3:S$228,2),IF((I444=Index!D$2),VLOOKUP(J444,Index!B$3:S$228,3),IF((I444=Index!E$2),VLOOKUP(J444,Index!B$3:S$228,4),IF((I444=Index!F$2),VLOOKUP(J444,Index!B$3:S$228,5),IF((I444=Index!G$2),VLOOKUP(J444,Index!B$3:S$228,6),IF((I444=Index!H$2),VLOOKUP(J444,Index!B$3:S$228,7),IF((I444=Index!I$2),VLOOKUP(J444,Index!B$3:S$228,8),IF((I444=Index!J$2),VLOOKUP(J444,Index!B$3:S$228,9),IF((I444=Index!K$2),VLOOKUP(J444,Index!B$3:S$228,10),IF((I444=Index!L$2),VLOOKUP(J444,Index!B$3:S$228,11),IF((I444=Index!M$2),VLOOKUP(J444,Index!B$3:S$228,12),IF((I444=Index!N$2),VLOOKUP(J444,Index!B$3:S$228,13),IF((I444=Index!O$2),VLOOKUP(J444,Index!B$3:S$228,14),IF((I444=Index!P$2),VLOOKUP(J444,Index!B$3:S$228,15),IF((I444=Index!Q$2),VLOOKUP(J444,Index!B$3:S$228,16),IF((I444=Index!R$2),VLOOKUP(J444,Index!B$3:S$228,17),IF((I444=Index!S$2),VLOOKUP(J444,Index!B$3:S$228,18),IF((I444=""),CONCATENATE("Custom (",K444,")"),IF((I444="No index"),CONCATENATE("Custom (",Index!T436,")"),"")))))))))))))))))))</f>
        <v>N710-N502 (CGAGGCTG-CTCTCTAT)</v>
      </c>
      <c r="M444" s="32" t="s">
        <v>5</v>
      </c>
      <c r="N444" s="10" t="s">
        <v>76</v>
      </c>
      <c r="O444" s="136">
        <f>IF(Table1[[#This Row],[VOLUME]]="","",Table1[[#This Row],[VOLUME]])</f>
        <v>50</v>
      </c>
      <c r="P444" s="110" t="str">
        <f>IF(Table1[[#This Row],[SNP&amp;SEQ SAMPLE ID]]="","",CONCATENATE('Sample information'!$B$16,"_PL1_org_",Table1[[#This Row],[DATE SAMPLE DELIVERY]]))</f>
        <v>TC2486_PL1_org_</v>
      </c>
      <c r="Q444" s="32" t="str">
        <f>IF(Table1[[#This Row],[SNP&amp;SEQ SAMPLE ID]]="","",IF('Sample information'!$B$21="","",'Sample information'!$B$21))</f>
        <v>danio rerio (zebrafish)</v>
      </c>
      <c r="R444" s="10"/>
      <c r="S444" s="32"/>
      <c r="T444" s="55"/>
      <c r="U444" s="25"/>
      <c r="W444" s="30"/>
      <c r="Y444" s="91"/>
      <c r="Z444" s="32"/>
      <c r="AA444" s="28"/>
      <c r="AB444" s="55"/>
      <c r="AC444" s="28" t="str">
        <f>IF(Table1[[#This Row],[DATE SAMPLE DELIVERY]]="","",(CONCATENATE(20,LEFT(Table1[[#This Row],[DATE SAMPLE DELIVERY]],2),"-",(MID(Table1[[#This Row],[DATE SAMPLE DELIVERY]],3,2)),"-",(RIGHT(Table1[[#This Row],[DATE SAMPLE DELIVERY]],2)))))</f>
        <v/>
      </c>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row>
    <row r="445" spans="1:54" s="4" customFormat="1" x14ac:dyDescent="0.2">
      <c r="A445" s="112" t="str">
        <f>IF(D445="","",CONCATENATE('Sample information'!B$16," #1"," ",Table1[[#This Row],[DATE SAMPLE DELIVERY]]))</f>
        <v xml:space="preserve">TC2486 #1 </v>
      </c>
      <c r="B445" s="112" t="str">
        <f>IF(Table1[[#This Row],[LIBRARY ID]]="","",CONCATENATE('Sample information'!B$16,"-",Table1[[#This Row],[LIBRARY ID]]))</f>
        <v>TC2486-TC2486-1435</v>
      </c>
      <c r="C445" s="228" t="s">
        <v>142</v>
      </c>
      <c r="D445" s="228" t="s">
        <v>2181</v>
      </c>
      <c r="E445" s="228" t="s">
        <v>28</v>
      </c>
      <c r="F445" s="113" t="s">
        <v>1711</v>
      </c>
      <c r="G445" s="113">
        <v>13.536849999999999</v>
      </c>
      <c r="H445" s="113">
        <v>50</v>
      </c>
      <c r="I445" s="113" t="s">
        <v>272</v>
      </c>
      <c r="J445" s="228">
        <v>75</v>
      </c>
      <c r="K445" s="228"/>
      <c r="L445" s="112" t="str">
        <f>IF((I445=Index!C$2),VLOOKUP(J445,Index!B$3:S$228,2),IF((I445=Index!D$2),VLOOKUP(J445,Index!B$3:S$228,3),IF((I445=Index!E$2),VLOOKUP(J445,Index!B$3:S$228,4),IF((I445=Index!F$2),VLOOKUP(J445,Index!B$3:S$228,5),IF((I445=Index!G$2),VLOOKUP(J445,Index!B$3:S$228,6),IF((I445=Index!H$2),VLOOKUP(J445,Index!B$3:S$228,7),IF((I445=Index!I$2),VLOOKUP(J445,Index!B$3:S$228,8),IF((I445=Index!J$2),VLOOKUP(J445,Index!B$3:S$228,9),IF((I445=Index!K$2),VLOOKUP(J445,Index!B$3:S$228,10),IF((I445=Index!L$2),VLOOKUP(J445,Index!B$3:S$228,11),IF((I445=Index!M$2),VLOOKUP(J445,Index!B$3:S$228,12),IF((I445=Index!N$2),VLOOKUP(J445,Index!B$3:S$228,13),IF((I445=Index!O$2),VLOOKUP(J445,Index!B$3:S$228,14),IF((I445=Index!P$2),VLOOKUP(J445,Index!B$3:S$228,15),IF((I445=Index!Q$2),VLOOKUP(J445,Index!B$3:S$228,16),IF((I445=Index!R$2),VLOOKUP(J445,Index!B$3:S$228,17),IF((I445=Index!S$2),VLOOKUP(J445,Index!B$3:S$228,18),IF((I445=""),CONCATENATE("Custom (",K445,")"),IF((I445="No index"),CONCATENATE("Custom (",Index!T437,")"),"")))))))))))))))))))</f>
        <v>N710-N503 (CGAGGCTG-TATCCTCT)</v>
      </c>
      <c r="M445" s="32" t="s">
        <v>5</v>
      </c>
      <c r="N445" s="10" t="s">
        <v>77</v>
      </c>
      <c r="O445" s="136">
        <f>IF(Table1[[#This Row],[VOLUME]]="","",Table1[[#This Row],[VOLUME]])</f>
        <v>50</v>
      </c>
      <c r="P445" s="110" t="str">
        <f>IF(Table1[[#This Row],[SNP&amp;SEQ SAMPLE ID]]="","",CONCATENATE('Sample information'!$B$16,"_PL1_org_",Table1[[#This Row],[DATE SAMPLE DELIVERY]]))</f>
        <v>TC2486_PL1_org_</v>
      </c>
      <c r="Q445" s="32" t="str">
        <f>IF(Table1[[#This Row],[SNP&amp;SEQ SAMPLE ID]]="","",IF('Sample information'!$B$21="","",'Sample information'!$B$21))</f>
        <v>danio rerio (zebrafish)</v>
      </c>
      <c r="R445" s="10"/>
      <c r="S445" s="32"/>
      <c r="T445" s="55"/>
      <c r="U445" s="25"/>
      <c r="W445" s="30"/>
      <c r="Y445" s="91"/>
      <c r="Z445" s="32"/>
      <c r="AA445" s="28"/>
      <c r="AB445" s="55"/>
      <c r="AC445" s="28" t="str">
        <f>IF(Table1[[#This Row],[DATE SAMPLE DELIVERY]]="","",(CONCATENATE(20,LEFT(Table1[[#This Row],[DATE SAMPLE DELIVERY]],2),"-",(MID(Table1[[#This Row],[DATE SAMPLE DELIVERY]],3,2)),"-",(RIGHT(Table1[[#This Row],[DATE SAMPLE DELIVERY]],2)))))</f>
        <v/>
      </c>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row>
    <row r="446" spans="1:54" s="4" customFormat="1" x14ac:dyDescent="0.2">
      <c r="A446" s="112" t="str">
        <f>IF(D446="","",CONCATENATE('Sample information'!B$16," #1"," ",Table1[[#This Row],[DATE SAMPLE DELIVERY]]))</f>
        <v xml:space="preserve">TC2486 #1 </v>
      </c>
      <c r="B446" s="112" t="str">
        <f>IF(Table1[[#This Row],[LIBRARY ID]]="","",CONCATENATE('Sample information'!B$16,"-",Table1[[#This Row],[LIBRARY ID]]))</f>
        <v>TC2486-TC2486-1436</v>
      </c>
      <c r="C446" s="228" t="s">
        <v>142</v>
      </c>
      <c r="D446" s="228" t="s">
        <v>2182</v>
      </c>
      <c r="E446" s="228" t="s">
        <v>28</v>
      </c>
      <c r="F446" s="113" t="s">
        <v>1711</v>
      </c>
      <c r="G446" s="113">
        <v>13.536849999999999</v>
      </c>
      <c r="H446" s="113">
        <v>50</v>
      </c>
      <c r="I446" s="113" t="s">
        <v>272</v>
      </c>
      <c r="J446" s="228">
        <v>77</v>
      </c>
      <c r="K446" s="228"/>
      <c r="L446" s="112" t="str">
        <f>IF((I446=Index!C$2),VLOOKUP(J446,Index!B$3:S$228,2),IF((I446=Index!D$2),VLOOKUP(J446,Index!B$3:S$228,3),IF((I446=Index!E$2),VLOOKUP(J446,Index!B$3:S$228,4),IF((I446=Index!F$2),VLOOKUP(J446,Index!B$3:S$228,5),IF((I446=Index!G$2),VLOOKUP(J446,Index!B$3:S$228,6),IF((I446=Index!H$2),VLOOKUP(J446,Index!B$3:S$228,7),IF((I446=Index!I$2),VLOOKUP(J446,Index!B$3:S$228,8),IF((I446=Index!J$2),VLOOKUP(J446,Index!B$3:S$228,9),IF((I446=Index!K$2),VLOOKUP(J446,Index!B$3:S$228,10),IF((I446=Index!L$2),VLOOKUP(J446,Index!B$3:S$228,11),IF((I446=Index!M$2),VLOOKUP(J446,Index!B$3:S$228,12),IF((I446=Index!N$2),VLOOKUP(J446,Index!B$3:S$228,13),IF((I446=Index!O$2),VLOOKUP(J446,Index!B$3:S$228,14),IF((I446=Index!P$2),VLOOKUP(J446,Index!B$3:S$228,15),IF((I446=Index!Q$2),VLOOKUP(J446,Index!B$3:S$228,16),IF((I446=Index!R$2),VLOOKUP(J446,Index!B$3:S$228,17),IF((I446=Index!S$2),VLOOKUP(J446,Index!B$3:S$228,18),IF((I446=""),CONCATENATE("Custom (",K446,")"),IF((I446="No index"),CONCATENATE("Custom (",Index!T438,")"),"")))))))))))))))))))</f>
        <v>N710-N505 (CGAGGCTG-GTAAGGAG)</v>
      </c>
      <c r="M446" s="32" t="s">
        <v>5</v>
      </c>
      <c r="N446" s="10" t="s">
        <v>78</v>
      </c>
      <c r="O446" s="136">
        <f>IF(Table1[[#This Row],[VOLUME]]="","",Table1[[#This Row],[VOLUME]])</f>
        <v>50</v>
      </c>
      <c r="P446" s="110" t="str">
        <f>IF(Table1[[#This Row],[SNP&amp;SEQ SAMPLE ID]]="","",CONCATENATE('Sample information'!$B$16,"_PL1_org_",Table1[[#This Row],[DATE SAMPLE DELIVERY]]))</f>
        <v>TC2486_PL1_org_</v>
      </c>
      <c r="Q446" s="32" t="str">
        <f>IF(Table1[[#This Row],[SNP&amp;SEQ SAMPLE ID]]="","",IF('Sample information'!$B$21="","",'Sample information'!$B$21))</f>
        <v>danio rerio (zebrafish)</v>
      </c>
      <c r="R446" s="10"/>
      <c r="S446" s="32"/>
      <c r="T446" s="55"/>
      <c r="U446" s="25"/>
      <c r="W446" s="30"/>
      <c r="Y446" s="91"/>
      <c r="Z446" s="32"/>
      <c r="AA446" s="28"/>
      <c r="AB446" s="55"/>
      <c r="AC446" s="28" t="str">
        <f>IF(Table1[[#This Row],[DATE SAMPLE DELIVERY]]="","",(CONCATENATE(20,LEFT(Table1[[#This Row],[DATE SAMPLE DELIVERY]],2),"-",(MID(Table1[[#This Row],[DATE SAMPLE DELIVERY]],3,2)),"-",(RIGHT(Table1[[#This Row],[DATE SAMPLE DELIVERY]],2)))))</f>
        <v/>
      </c>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row>
    <row r="447" spans="1:54" s="4" customFormat="1" x14ac:dyDescent="0.2">
      <c r="A447" s="112" t="str">
        <f>IF(D447="","",CONCATENATE('Sample information'!B$16," #1"," ",Table1[[#This Row],[DATE SAMPLE DELIVERY]]))</f>
        <v xml:space="preserve">TC2486 #1 </v>
      </c>
      <c r="B447" s="112" t="str">
        <f>IF(Table1[[#This Row],[LIBRARY ID]]="","",CONCATENATE('Sample information'!B$16,"-",Table1[[#This Row],[LIBRARY ID]]))</f>
        <v>TC2486-TC2486-1437</v>
      </c>
      <c r="C447" s="228" t="s">
        <v>142</v>
      </c>
      <c r="D447" s="228" t="s">
        <v>2183</v>
      </c>
      <c r="E447" s="228" t="s">
        <v>28</v>
      </c>
      <c r="F447" s="113" t="s">
        <v>1711</v>
      </c>
      <c r="G447" s="113">
        <v>13.536849999999999</v>
      </c>
      <c r="H447" s="113">
        <v>50</v>
      </c>
      <c r="I447" s="113" t="s">
        <v>272</v>
      </c>
      <c r="J447" s="228">
        <v>78</v>
      </c>
      <c r="K447" s="228"/>
      <c r="L447" s="112" t="str">
        <f>IF((I447=Index!C$2),VLOOKUP(J447,Index!B$3:S$228,2),IF((I447=Index!D$2),VLOOKUP(J447,Index!B$3:S$228,3),IF((I447=Index!E$2),VLOOKUP(J447,Index!B$3:S$228,4),IF((I447=Index!F$2),VLOOKUP(J447,Index!B$3:S$228,5),IF((I447=Index!G$2),VLOOKUP(J447,Index!B$3:S$228,6),IF((I447=Index!H$2),VLOOKUP(J447,Index!B$3:S$228,7),IF((I447=Index!I$2),VLOOKUP(J447,Index!B$3:S$228,8),IF((I447=Index!J$2),VLOOKUP(J447,Index!B$3:S$228,9),IF((I447=Index!K$2),VLOOKUP(J447,Index!B$3:S$228,10),IF((I447=Index!L$2),VLOOKUP(J447,Index!B$3:S$228,11),IF((I447=Index!M$2),VLOOKUP(J447,Index!B$3:S$228,12),IF((I447=Index!N$2),VLOOKUP(J447,Index!B$3:S$228,13),IF((I447=Index!O$2),VLOOKUP(J447,Index!B$3:S$228,14),IF((I447=Index!P$2),VLOOKUP(J447,Index!B$3:S$228,15),IF((I447=Index!Q$2),VLOOKUP(J447,Index!B$3:S$228,16),IF((I447=Index!R$2),VLOOKUP(J447,Index!B$3:S$228,17),IF((I447=Index!S$2),VLOOKUP(J447,Index!B$3:S$228,18),IF((I447=""),CONCATENATE("Custom (",K447,")"),IF((I447="No index"),CONCATENATE("Custom (",Index!T439,")"),"")))))))))))))))))))</f>
        <v>N710-N506 (CGAGGCTG-ACTGCATA)</v>
      </c>
      <c r="M447" s="32" t="s">
        <v>5</v>
      </c>
      <c r="N447" s="10" t="s">
        <v>79</v>
      </c>
      <c r="O447" s="136">
        <f>IF(Table1[[#This Row],[VOLUME]]="","",Table1[[#This Row],[VOLUME]])</f>
        <v>50</v>
      </c>
      <c r="P447" s="110" t="str">
        <f>IF(Table1[[#This Row],[SNP&amp;SEQ SAMPLE ID]]="","",CONCATENATE('Sample information'!$B$16,"_PL1_org_",Table1[[#This Row],[DATE SAMPLE DELIVERY]]))</f>
        <v>TC2486_PL1_org_</v>
      </c>
      <c r="Q447" s="32" t="str">
        <f>IF(Table1[[#This Row],[SNP&amp;SEQ SAMPLE ID]]="","",IF('Sample information'!$B$21="","",'Sample information'!$B$21))</f>
        <v>danio rerio (zebrafish)</v>
      </c>
      <c r="R447" s="10"/>
      <c r="S447" s="32"/>
      <c r="T447" s="55"/>
      <c r="U447" s="25"/>
      <c r="W447" s="30"/>
      <c r="Y447" s="91"/>
      <c r="Z447" s="32"/>
      <c r="AA447" s="28"/>
      <c r="AB447" s="55"/>
      <c r="AC447" s="28" t="str">
        <f>IF(Table1[[#This Row],[DATE SAMPLE DELIVERY]]="","",(CONCATENATE(20,LEFT(Table1[[#This Row],[DATE SAMPLE DELIVERY]],2),"-",(MID(Table1[[#This Row],[DATE SAMPLE DELIVERY]],3,2)),"-",(RIGHT(Table1[[#This Row],[DATE SAMPLE DELIVERY]],2)))))</f>
        <v/>
      </c>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row>
    <row r="448" spans="1:54" s="4" customFormat="1" x14ac:dyDescent="0.2">
      <c r="A448" s="112" t="str">
        <f>IF(D448="","",CONCATENATE('Sample information'!B$16," #1"," ",Table1[[#This Row],[DATE SAMPLE DELIVERY]]))</f>
        <v xml:space="preserve">TC2486 #1 </v>
      </c>
      <c r="B448" s="112" t="str">
        <f>IF(Table1[[#This Row],[LIBRARY ID]]="","",CONCATENATE('Sample information'!B$16,"-",Table1[[#This Row],[LIBRARY ID]]))</f>
        <v>TC2486-TC2486-1438</v>
      </c>
      <c r="C448" s="228" t="s">
        <v>142</v>
      </c>
      <c r="D448" s="228" t="s">
        <v>2184</v>
      </c>
      <c r="E448" s="228" t="s">
        <v>28</v>
      </c>
      <c r="F448" s="113" t="s">
        <v>1711</v>
      </c>
      <c r="G448" s="113">
        <v>13.536849999999999</v>
      </c>
      <c r="H448" s="113">
        <v>50</v>
      </c>
      <c r="I448" s="113" t="s">
        <v>272</v>
      </c>
      <c r="J448" s="228">
        <v>79</v>
      </c>
      <c r="K448" s="228"/>
      <c r="L448" s="112" t="str">
        <f>IF((I448=Index!C$2),VLOOKUP(J448,Index!B$3:S$228,2),IF((I448=Index!D$2),VLOOKUP(J448,Index!B$3:S$228,3),IF((I448=Index!E$2),VLOOKUP(J448,Index!B$3:S$228,4),IF((I448=Index!F$2),VLOOKUP(J448,Index!B$3:S$228,5),IF((I448=Index!G$2),VLOOKUP(J448,Index!B$3:S$228,6),IF((I448=Index!H$2),VLOOKUP(J448,Index!B$3:S$228,7),IF((I448=Index!I$2),VLOOKUP(J448,Index!B$3:S$228,8),IF((I448=Index!J$2),VLOOKUP(J448,Index!B$3:S$228,9),IF((I448=Index!K$2),VLOOKUP(J448,Index!B$3:S$228,10),IF((I448=Index!L$2),VLOOKUP(J448,Index!B$3:S$228,11),IF((I448=Index!M$2),VLOOKUP(J448,Index!B$3:S$228,12),IF((I448=Index!N$2),VLOOKUP(J448,Index!B$3:S$228,13),IF((I448=Index!O$2),VLOOKUP(J448,Index!B$3:S$228,14),IF((I448=Index!P$2),VLOOKUP(J448,Index!B$3:S$228,15),IF((I448=Index!Q$2),VLOOKUP(J448,Index!B$3:S$228,16),IF((I448=Index!R$2),VLOOKUP(J448,Index!B$3:S$228,17),IF((I448=Index!S$2),VLOOKUP(J448,Index!B$3:S$228,18),IF((I448=""),CONCATENATE("Custom (",K448,")"),IF((I448="No index"),CONCATENATE("Custom (",Index!T440,")"),"")))))))))))))))))))</f>
        <v>N710-N507 (CGAGGCTG-AAGGAGTA)</v>
      </c>
      <c r="M448" s="32" t="s">
        <v>5</v>
      </c>
      <c r="N448" s="10" t="s">
        <v>80</v>
      </c>
      <c r="O448" s="136">
        <f>IF(Table1[[#This Row],[VOLUME]]="","",Table1[[#This Row],[VOLUME]])</f>
        <v>50</v>
      </c>
      <c r="P448" s="110" t="str">
        <f>IF(Table1[[#This Row],[SNP&amp;SEQ SAMPLE ID]]="","",CONCATENATE('Sample information'!$B$16,"_PL1_org_",Table1[[#This Row],[DATE SAMPLE DELIVERY]]))</f>
        <v>TC2486_PL1_org_</v>
      </c>
      <c r="Q448" s="32" t="str">
        <f>IF(Table1[[#This Row],[SNP&amp;SEQ SAMPLE ID]]="","",IF('Sample information'!$B$21="","",'Sample information'!$B$21))</f>
        <v>danio rerio (zebrafish)</v>
      </c>
      <c r="R448" s="10"/>
      <c r="S448" s="32"/>
      <c r="T448" s="55"/>
      <c r="U448" s="25"/>
      <c r="W448" s="30"/>
      <c r="Y448" s="91"/>
      <c r="Z448" s="32"/>
      <c r="AA448" s="28"/>
      <c r="AB448" s="55"/>
      <c r="AC448" s="28" t="str">
        <f>IF(Table1[[#This Row],[DATE SAMPLE DELIVERY]]="","",(CONCATENATE(20,LEFT(Table1[[#This Row],[DATE SAMPLE DELIVERY]],2),"-",(MID(Table1[[#This Row],[DATE SAMPLE DELIVERY]],3,2)),"-",(RIGHT(Table1[[#This Row],[DATE SAMPLE DELIVERY]],2)))))</f>
        <v/>
      </c>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row>
    <row r="449" spans="1:54" s="4" customFormat="1" x14ac:dyDescent="0.2">
      <c r="A449" s="112" t="str">
        <f>IF(D449="","",CONCATENATE('Sample information'!B$16," #1"," ",Table1[[#This Row],[DATE SAMPLE DELIVERY]]))</f>
        <v xml:space="preserve">TC2486 #1 </v>
      </c>
      <c r="B449" s="112" t="str">
        <f>IF(Table1[[#This Row],[LIBRARY ID]]="","",CONCATENATE('Sample information'!B$16,"-",Table1[[#This Row],[LIBRARY ID]]))</f>
        <v>TC2486-TC2486-1439</v>
      </c>
      <c r="C449" s="228" t="s">
        <v>142</v>
      </c>
      <c r="D449" s="228" t="s">
        <v>2185</v>
      </c>
      <c r="E449" s="228" t="s">
        <v>28</v>
      </c>
      <c r="F449" s="113" t="s">
        <v>1711</v>
      </c>
      <c r="G449" s="113">
        <v>13.536849999999999</v>
      </c>
      <c r="H449" s="113">
        <v>50</v>
      </c>
      <c r="I449" s="113" t="s">
        <v>272</v>
      </c>
      <c r="J449" s="228">
        <v>80</v>
      </c>
      <c r="K449" s="228"/>
      <c r="L449" s="112" t="str">
        <f>IF((I449=Index!C$2),VLOOKUP(J449,Index!B$3:S$228,2),IF((I449=Index!D$2),VLOOKUP(J449,Index!B$3:S$228,3),IF((I449=Index!E$2),VLOOKUP(J449,Index!B$3:S$228,4),IF((I449=Index!F$2),VLOOKUP(J449,Index!B$3:S$228,5),IF((I449=Index!G$2),VLOOKUP(J449,Index!B$3:S$228,6),IF((I449=Index!H$2),VLOOKUP(J449,Index!B$3:S$228,7),IF((I449=Index!I$2),VLOOKUP(J449,Index!B$3:S$228,8),IF((I449=Index!J$2),VLOOKUP(J449,Index!B$3:S$228,9),IF((I449=Index!K$2),VLOOKUP(J449,Index!B$3:S$228,10),IF((I449=Index!L$2),VLOOKUP(J449,Index!B$3:S$228,11),IF((I449=Index!M$2),VLOOKUP(J449,Index!B$3:S$228,12),IF((I449=Index!N$2),VLOOKUP(J449,Index!B$3:S$228,13),IF((I449=Index!O$2),VLOOKUP(J449,Index!B$3:S$228,14),IF((I449=Index!P$2),VLOOKUP(J449,Index!B$3:S$228,15),IF((I449=Index!Q$2),VLOOKUP(J449,Index!B$3:S$228,16),IF((I449=Index!R$2),VLOOKUP(J449,Index!B$3:S$228,17),IF((I449=Index!S$2),VLOOKUP(J449,Index!B$3:S$228,18),IF((I449=""),CONCATENATE("Custom (",K449,")"),IF((I449="No index"),CONCATENATE("Custom (",Index!T441,")"),"")))))))))))))))))))</f>
        <v>N710-N508 (CGAGGCTG-CTAAGCCT)</v>
      </c>
      <c r="M449" s="32" t="s">
        <v>5</v>
      </c>
      <c r="N449" s="10" t="s">
        <v>81</v>
      </c>
      <c r="O449" s="136">
        <f>IF(Table1[[#This Row],[VOLUME]]="","",Table1[[#This Row],[VOLUME]])</f>
        <v>50</v>
      </c>
      <c r="P449" s="110" t="str">
        <f>IF(Table1[[#This Row],[SNP&amp;SEQ SAMPLE ID]]="","",CONCATENATE('Sample information'!$B$16,"_PL1_org_",Table1[[#This Row],[DATE SAMPLE DELIVERY]]))</f>
        <v>TC2486_PL1_org_</v>
      </c>
      <c r="Q449" s="32" t="str">
        <f>IF(Table1[[#This Row],[SNP&amp;SEQ SAMPLE ID]]="","",IF('Sample information'!$B$21="","",'Sample information'!$B$21))</f>
        <v>danio rerio (zebrafish)</v>
      </c>
      <c r="R449" s="10"/>
      <c r="S449" s="32"/>
      <c r="T449" s="55"/>
      <c r="U449" s="25"/>
      <c r="W449" s="30"/>
      <c r="Y449" s="91"/>
      <c r="Z449" s="32"/>
      <c r="AA449" s="28"/>
      <c r="AB449" s="55"/>
      <c r="AC449" s="28" t="str">
        <f>IF(Table1[[#This Row],[DATE SAMPLE DELIVERY]]="","",(CONCATENATE(20,LEFT(Table1[[#This Row],[DATE SAMPLE DELIVERY]],2),"-",(MID(Table1[[#This Row],[DATE SAMPLE DELIVERY]],3,2)),"-",(RIGHT(Table1[[#This Row],[DATE SAMPLE DELIVERY]],2)))))</f>
        <v/>
      </c>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row>
    <row r="450" spans="1:54" s="4" customFormat="1" x14ac:dyDescent="0.2">
      <c r="A450" s="112" t="str">
        <f>IF(D450="","",CONCATENATE('Sample information'!B$16," #1"," ",Table1[[#This Row],[DATE SAMPLE DELIVERY]]))</f>
        <v xml:space="preserve">TC2486 #1 </v>
      </c>
      <c r="B450" s="112" t="str">
        <f>IF(Table1[[#This Row],[LIBRARY ID]]="","",CONCATENATE('Sample information'!B$16,"-",Table1[[#This Row],[LIBRARY ID]]))</f>
        <v>TC2486-TC2486-1440</v>
      </c>
      <c r="C450" s="228" t="s">
        <v>142</v>
      </c>
      <c r="D450" s="228" t="s">
        <v>2186</v>
      </c>
      <c r="E450" s="228" t="s">
        <v>28</v>
      </c>
      <c r="F450" s="113" t="s">
        <v>1711</v>
      </c>
      <c r="G450" s="113">
        <v>13.536849999999999</v>
      </c>
      <c r="H450" s="113">
        <v>50</v>
      </c>
      <c r="I450" s="113" t="s">
        <v>272</v>
      </c>
      <c r="J450" s="228">
        <v>106</v>
      </c>
      <c r="K450" s="228"/>
      <c r="L450" s="112" t="str">
        <f>IF((I450=Index!C$2),VLOOKUP(J450,Index!B$3:S$228,2),IF((I450=Index!D$2),VLOOKUP(J450,Index!B$3:S$228,3),IF((I450=Index!E$2),VLOOKUP(J450,Index!B$3:S$228,4),IF((I450=Index!F$2),VLOOKUP(J450,Index!B$3:S$228,5),IF((I450=Index!G$2),VLOOKUP(J450,Index!B$3:S$228,6),IF((I450=Index!H$2),VLOOKUP(J450,Index!B$3:S$228,7),IF((I450=Index!I$2),VLOOKUP(J450,Index!B$3:S$228,8),IF((I450=Index!J$2),VLOOKUP(J450,Index!B$3:S$228,9),IF((I450=Index!K$2),VLOOKUP(J450,Index!B$3:S$228,10),IF((I450=Index!L$2),VLOOKUP(J450,Index!B$3:S$228,11),IF((I450=Index!M$2),VLOOKUP(J450,Index!B$3:S$228,12),IF((I450=Index!N$2),VLOOKUP(J450,Index!B$3:S$228,13),IF((I450=Index!O$2),VLOOKUP(J450,Index!B$3:S$228,14),IF((I450=Index!P$2),VLOOKUP(J450,Index!B$3:S$228,15),IF((I450=Index!Q$2),VLOOKUP(J450,Index!B$3:S$228,16),IF((I450=Index!R$2),VLOOKUP(J450,Index!B$3:S$228,17),IF((I450=Index!S$2),VLOOKUP(J450,Index!B$3:S$228,18),IF((I450=""),CONCATENATE("Custom (",K450,")"),IF((I450="No index"),CONCATENATE("Custom (",Index!T442,")"),"")))))))))))))))))))</f>
        <v>N710-N517 (CGAGGCTG-GCGTAAGA)</v>
      </c>
      <c r="M450" s="32" t="s">
        <v>5</v>
      </c>
      <c r="N450" s="10" t="s">
        <v>82</v>
      </c>
      <c r="O450" s="136">
        <f>IF(Table1[[#This Row],[VOLUME]]="","",Table1[[#This Row],[VOLUME]])</f>
        <v>50</v>
      </c>
      <c r="P450" s="110" t="str">
        <f>IF(Table1[[#This Row],[SNP&amp;SEQ SAMPLE ID]]="","",CONCATENATE('Sample information'!$B$16,"_PL1_org_",Table1[[#This Row],[DATE SAMPLE DELIVERY]]))</f>
        <v>TC2486_PL1_org_</v>
      </c>
      <c r="Q450" s="32" t="str">
        <f>IF(Table1[[#This Row],[SNP&amp;SEQ SAMPLE ID]]="","",IF('Sample information'!$B$21="","",'Sample information'!$B$21))</f>
        <v>danio rerio (zebrafish)</v>
      </c>
      <c r="R450" s="10"/>
      <c r="S450" s="32"/>
      <c r="T450" s="55"/>
      <c r="U450" s="25"/>
      <c r="W450" s="30"/>
      <c r="Y450" s="91"/>
      <c r="Z450" s="32"/>
      <c r="AA450" s="28"/>
      <c r="AB450" s="55"/>
      <c r="AC450" s="28" t="str">
        <f>IF(Table1[[#This Row],[DATE SAMPLE DELIVERY]]="","",(CONCATENATE(20,LEFT(Table1[[#This Row],[DATE SAMPLE DELIVERY]],2),"-",(MID(Table1[[#This Row],[DATE SAMPLE DELIVERY]],3,2)),"-",(RIGHT(Table1[[#This Row],[DATE SAMPLE DELIVERY]],2)))))</f>
        <v/>
      </c>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row>
    <row r="451" spans="1:54" s="4" customFormat="1" x14ac:dyDescent="0.2">
      <c r="A451" s="112" t="str">
        <f>IF(D451="","",CONCATENATE('Sample information'!B$16," #1"," ",Table1[[#This Row],[DATE SAMPLE DELIVERY]]))</f>
        <v xml:space="preserve">TC2486 #1 </v>
      </c>
      <c r="B451" s="112" t="str">
        <f>IF(Table1[[#This Row],[LIBRARY ID]]="","",CONCATENATE('Sample information'!B$16,"-",Table1[[#This Row],[LIBRARY ID]]))</f>
        <v>TC2486-TC2486-1441</v>
      </c>
      <c r="C451" s="228" t="s">
        <v>142</v>
      </c>
      <c r="D451" s="228" t="s">
        <v>2187</v>
      </c>
      <c r="E451" s="228" t="s">
        <v>28</v>
      </c>
      <c r="F451" s="113" t="s">
        <v>1711</v>
      </c>
      <c r="G451" s="113">
        <v>13.536849999999999</v>
      </c>
      <c r="H451" s="113">
        <v>50</v>
      </c>
      <c r="I451" s="113" t="s">
        <v>272</v>
      </c>
      <c r="J451" s="228">
        <v>82</v>
      </c>
      <c r="K451" s="228"/>
      <c r="L451" s="112" t="str">
        <f>IF((I451=Index!C$2),VLOOKUP(J451,Index!B$3:S$228,2),IF((I451=Index!D$2),VLOOKUP(J451,Index!B$3:S$228,3),IF((I451=Index!E$2),VLOOKUP(J451,Index!B$3:S$228,4),IF((I451=Index!F$2),VLOOKUP(J451,Index!B$3:S$228,5),IF((I451=Index!G$2),VLOOKUP(J451,Index!B$3:S$228,6),IF((I451=Index!H$2),VLOOKUP(J451,Index!B$3:S$228,7),IF((I451=Index!I$2),VLOOKUP(J451,Index!B$3:S$228,8),IF((I451=Index!J$2),VLOOKUP(J451,Index!B$3:S$228,9),IF((I451=Index!K$2),VLOOKUP(J451,Index!B$3:S$228,10),IF((I451=Index!L$2),VLOOKUP(J451,Index!B$3:S$228,11),IF((I451=Index!M$2),VLOOKUP(J451,Index!B$3:S$228,12),IF((I451=Index!N$2),VLOOKUP(J451,Index!B$3:S$228,13),IF((I451=Index!O$2),VLOOKUP(J451,Index!B$3:S$228,14),IF((I451=Index!P$2),VLOOKUP(J451,Index!B$3:S$228,15),IF((I451=Index!Q$2),VLOOKUP(J451,Index!B$3:S$228,16),IF((I451=Index!R$2),VLOOKUP(J451,Index!B$3:S$228,17),IF((I451=Index!S$2),VLOOKUP(J451,Index!B$3:S$228,18),IF((I451=""),CONCATENATE("Custom (",K451,")"),IF((I451="No index"),CONCATENATE("Custom (",Index!T443,")"),"")))))))))))))))))))</f>
        <v>N711-N502 (AAGAGGCA-CTCTCTAT)</v>
      </c>
      <c r="M451" s="32" t="s">
        <v>5</v>
      </c>
      <c r="N451" s="10" t="s">
        <v>83</v>
      </c>
      <c r="O451" s="136">
        <f>IF(Table1[[#This Row],[VOLUME]]="","",Table1[[#This Row],[VOLUME]])</f>
        <v>50</v>
      </c>
      <c r="P451" s="110" t="str">
        <f>IF(Table1[[#This Row],[SNP&amp;SEQ SAMPLE ID]]="","",CONCATENATE('Sample information'!$B$16,"_PL1_org_",Table1[[#This Row],[DATE SAMPLE DELIVERY]]))</f>
        <v>TC2486_PL1_org_</v>
      </c>
      <c r="Q451" s="32" t="str">
        <f>IF(Table1[[#This Row],[SNP&amp;SEQ SAMPLE ID]]="","",IF('Sample information'!$B$21="","",'Sample information'!$B$21))</f>
        <v>danio rerio (zebrafish)</v>
      </c>
      <c r="R451" s="10"/>
      <c r="S451" s="32"/>
      <c r="T451" s="55"/>
      <c r="U451" s="25"/>
      <c r="W451" s="30"/>
      <c r="Y451" s="91"/>
      <c r="Z451" s="32"/>
      <c r="AA451" s="28"/>
      <c r="AB451" s="55"/>
      <c r="AC451" s="28" t="str">
        <f>IF(Table1[[#This Row],[DATE SAMPLE DELIVERY]]="","",(CONCATENATE(20,LEFT(Table1[[#This Row],[DATE SAMPLE DELIVERY]],2),"-",(MID(Table1[[#This Row],[DATE SAMPLE DELIVERY]],3,2)),"-",(RIGHT(Table1[[#This Row],[DATE SAMPLE DELIVERY]],2)))))</f>
        <v/>
      </c>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row>
    <row r="452" spans="1:54" s="4" customFormat="1" x14ac:dyDescent="0.2">
      <c r="A452" s="112" t="str">
        <f>IF(D452="","",CONCATENATE('Sample information'!B$16," #1"," ",Table1[[#This Row],[DATE SAMPLE DELIVERY]]))</f>
        <v xml:space="preserve">TC2486 #1 </v>
      </c>
      <c r="B452" s="112" t="str">
        <f>IF(Table1[[#This Row],[LIBRARY ID]]="","",CONCATENATE('Sample information'!B$16,"-",Table1[[#This Row],[LIBRARY ID]]))</f>
        <v>TC2486-TC2486-1442</v>
      </c>
      <c r="C452" s="228" t="s">
        <v>142</v>
      </c>
      <c r="D452" s="228" t="s">
        <v>2188</v>
      </c>
      <c r="E452" s="228" t="s">
        <v>28</v>
      </c>
      <c r="F452" s="113" t="s">
        <v>1711</v>
      </c>
      <c r="G452" s="113">
        <v>13.536849999999999</v>
      </c>
      <c r="H452" s="113">
        <v>50</v>
      </c>
      <c r="I452" s="113" t="s">
        <v>272</v>
      </c>
      <c r="J452" s="228">
        <v>83</v>
      </c>
      <c r="K452" s="228"/>
      <c r="L452" s="112" t="str">
        <f>IF((I452=Index!C$2),VLOOKUP(J452,Index!B$3:S$228,2),IF((I452=Index!D$2),VLOOKUP(J452,Index!B$3:S$228,3),IF((I452=Index!E$2),VLOOKUP(J452,Index!B$3:S$228,4),IF((I452=Index!F$2),VLOOKUP(J452,Index!B$3:S$228,5),IF((I452=Index!G$2),VLOOKUP(J452,Index!B$3:S$228,6),IF((I452=Index!H$2),VLOOKUP(J452,Index!B$3:S$228,7),IF((I452=Index!I$2),VLOOKUP(J452,Index!B$3:S$228,8),IF((I452=Index!J$2),VLOOKUP(J452,Index!B$3:S$228,9),IF((I452=Index!K$2),VLOOKUP(J452,Index!B$3:S$228,10),IF((I452=Index!L$2),VLOOKUP(J452,Index!B$3:S$228,11),IF((I452=Index!M$2),VLOOKUP(J452,Index!B$3:S$228,12),IF((I452=Index!N$2),VLOOKUP(J452,Index!B$3:S$228,13),IF((I452=Index!O$2),VLOOKUP(J452,Index!B$3:S$228,14),IF((I452=Index!P$2),VLOOKUP(J452,Index!B$3:S$228,15),IF((I452=Index!Q$2),VLOOKUP(J452,Index!B$3:S$228,16),IF((I452=Index!R$2),VLOOKUP(J452,Index!B$3:S$228,17),IF((I452=Index!S$2),VLOOKUP(J452,Index!B$3:S$228,18),IF((I452=""),CONCATENATE("Custom (",K452,")"),IF((I452="No index"),CONCATENATE("Custom (",Index!T444,")"),"")))))))))))))))))))</f>
        <v>N711-N503 (AAGAGGCA-TATCCTCT)</v>
      </c>
      <c r="M452" s="32" t="s">
        <v>5</v>
      </c>
      <c r="N452" s="10" t="s">
        <v>84</v>
      </c>
      <c r="O452" s="136">
        <f>IF(Table1[[#This Row],[VOLUME]]="","",Table1[[#This Row],[VOLUME]])</f>
        <v>50</v>
      </c>
      <c r="P452" s="110" t="str">
        <f>IF(Table1[[#This Row],[SNP&amp;SEQ SAMPLE ID]]="","",CONCATENATE('Sample information'!$B$16,"_PL1_org_",Table1[[#This Row],[DATE SAMPLE DELIVERY]]))</f>
        <v>TC2486_PL1_org_</v>
      </c>
      <c r="Q452" s="32" t="str">
        <f>IF(Table1[[#This Row],[SNP&amp;SEQ SAMPLE ID]]="","",IF('Sample information'!$B$21="","",'Sample information'!$B$21))</f>
        <v>danio rerio (zebrafish)</v>
      </c>
      <c r="R452" s="10"/>
      <c r="S452" s="32"/>
      <c r="T452" s="55"/>
      <c r="U452" s="25"/>
      <c r="W452" s="30"/>
      <c r="Y452" s="91"/>
      <c r="Z452" s="32"/>
      <c r="AA452" s="28"/>
      <c r="AB452" s="55"/>
      <c r="AC452" s="28" t="str">
        <f>IF(Table1[[#This Row],[DATE SAMPLE DELIVERY]]="","",(CONCATENATE(20,LEFT(Table1[[#This Row],[DATE SAMPLE DELIVERY]],2),"-",(MID(Table1[[#This Row],[DATE SAMPLE DELIVERY]],3,2)),"-",(RIGHT(Table1[[#This Row],[DATE SAMPLE DELIVERY]],2)))))</f>
        <v/>
      </c>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row>
    <row r="453" spans="1:54" s="4" customFormat="1" x14ac:dyDescent="0.2">
      <c r="A453" s="112" t="str">
        <f>IF(D453="","",CONCATENATE('Sample information'!B$16," #1"," ",Table1[[#This Row],[DATE SAMPLE DELIVERY]]))</f>
        <v xml:space="preserve">TC2486 #1 </v>
      </c>
      <c r="B453" s="112" t="str">
        <f>IF(Table1[[#This Row],[LIBRARY ID]]="","",CONCATENATE('Sample information'!B$16,"-",Table1[[#This Row],[LIBRARY ID]]))</f>
        <v>TC2486-TC2486-1443</v>
      </c>
      <c r="C453" s="228" t="s">
        <v>142</v>
      </c>
      <c r="D453" s="228" t="s">
        <v>2189</v>
      </c>
      <c r="E453" s="228" t="s">
        <v>28</v>
      </c>
      <c r="F453" s="113" t="s">
        <v>1711</v>
      </c>
      <c r="G453" s="113">
        <v>13.536849999999999</v>
      </c>
      <c r="H453" s="113">
        <v>50</v>
      </c>
      <c r="I453" s="113" t="s">
        <v>272</v>
      </c>
      <c r="J453" s="228">
        <v>85</v>
      </c>
      <c r="K453" s="228"/>
      <c r="L453" s="112" t="str">
        <f>IF((I453=Index!C$2),VLOOKUP(J453,Index!B$3:S$228,2),IF((I453=Index!D$2),VLOOKUP(J453,Index!B$3:S$228,3),IF((I453=Index!E$2),VLOOKUP(J453,Index!B$3:S$228,4),IF((I453=Index!F$2),VLOOKUP(J453,Index!B$3:S$228,5),IF((I453=Index!G$2),VLOOKUP(J453,Index!B$3:S$228,6),IF((I453=Index!H$2),VLOOKUP(J453,Index!B$3:S$228,7),IF((I453=Index!I$2),VLOOKUP(J453,Index!B$3:S$228,8),IF((I453=Index!J$2),VLOOKUP(J453,Index!B$3:S$228,9),IF((I453=Index!K$2),VLOOKUP(J453,Index!B$3:S$228,10),IF((I453=Index!L$2),VLOOKUP(J453,Index!B$3:S$228,11),IF((I453=Index!M$2),VLOOKUP(J453,Index!B$3:S$228,12),IF((I453=Index!N$2),VLOOKUP(J453,Index!B$3:S$228,13),IF((I453=Index!O$2),VLOOKUP(J453,Index!B$3:S$228,14),IF((I453=Index!P$2),VLOOKUP(J453,Index!B$3:S$228,15),IF((I453=Index!Q$2),VLOOKUP(J453,Index!B$3:S$228,16),IF((I453=Index!R$2),VLOOKUP(J453,Index!B$3:S$228,17),IF((I453=Index!S$2),VLOOKUP(J453,Index!B$3:S$228,18),IF((I453=""),CONCATENATE("Custom (",K453,")"),IF((I453="No index"),CONCATENATE("Custom (",Index!T445,")"),"")))))))))))))))))))</f>
        <v>N711-N505 (AAGAGGCA-GTAAGGAG)</v>
      </c>
      <c r="M453" s="32" t="s">
        <v>5</v>
      </c>
      <c r="N453" s="10" t="s">
        <v>85</v>
      </c>
      <c r="O453" s="136">
        <f>IF(Table1[[#This Row],[VOLUME]]="","",Table1[[#This Row],[VOLUME]])</f>
        <v>50</v>
      </c>
      <c r="P453" s="110" t="str">
        <f>IF(Table1[[#This Row],[SNP&amp;SEQ SAMPLE ID]]="","",CONCATENATE('Sample information'!$B$16,"_PL1_org_",Table1[[#This Row],[DATE SAMPLE DELIVERY]]))</f>
        <v>TC2486_PL1_org_</v>
      </c>
      <c r="Q453" s="32" t="str">
        <f>IF(Table1[[#This Row],[SNP&amp;SEQ SAMPLE ID]]="","",IF('Sample information'!$B$21="","",'Sample information'!$B$21))</f>
        <v>danio rerio (zebrafish)</v>
      </c>
      <c r="R453" s="10"/>
      <c r="S453" s="32"/>
      <c r="T453" s="55"/>
      <c r="U453" s="25"/>
      <c r="W453" s="30"/>
      <c r="Y453" s="91"/>
      <c r="Z453" s="32"/>
      <c r="AA453" s="28"/>
      <c r="AB453" s="55"/>
      <c r="AC453" s="28" t="str">
        <f>IF(Table1[[#This Row],[DATE SAMPLE DELIVERY]]="","",(CONCATENATE(20,LEFT(Table1[[#This Row],[DATE SAMPLE DELIVERY]],2),"-",(MID(Table1[[#This Row],[DATE SAMPLE DELIVERY]],3,2)),"-",(RIGHT(Table1[[#This Row],[DATE SAMPLE DELIVERY]],2)))))</f>
        <v/>
      </c>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row>
    <row r="454" spans="1:54" s="4" customFormat="1" x14ac:dyDescent="0.2">
      <c r="A454" s="112" t="str">
        <f>IF(D454="","",CONCATENATE('Sample information'!B$16," #1"," ",Table1[[#This Row],[DATE SAMPLE DELIVERY]]))</f>
        <v xml:space="preserve">TC2486 #1 </v>
      </c>
      <c r="B454" s="112" t="str">
        <f>IF(Table1[[#This Row],[LIBRARY ID]]="","",CONCATENATE('Sample information'!B$16,"-",Table1[[#This Row],[LIBRARY ID]]))</f>
        <v>TC2486-TC2486-1444</v>
      </c>
      <c r="C454" s="228" t="s">
        <v>142</v>
      </c>
      <c r="D454" s="228" t="s">
        <v>2190</v>
      </c>
      <c r="E454" s="228" t="s">
        <v>28</v>
      </c>
      <c r="F454" s="113" t="s">
        <v>1711</v>
      </c>
      <c r="G454" s="113">
        <v>13.536849999999999</v>
      </c>
      <c r="H454" s="113">
        <v>50</v>
      </c>
      <c r="I454" s="113" t="s">
        <v>272</v>
      </c>
      <c r="J454" s="228">
        <v>86</v>
      </c>
      <c r="K454" s="228"/>
      <c r="L454" s="112" t="str">
        <f>IF((I454=Index!C$2),VLOOKUP(J454,Index!B$3:S$228,2),IF((I454=Index!D$2),VLOOKUP(J454,Index!B$3:S$228,3),IF((I454=Index!E$2),VLOOKUP(J454,Index!B$3:S$228,4),IF((I454=Index!F$2),VLOOKUP(J454,Index!B$3:S$228,5),IF((I454=Index!G$2),VLOOKUP(J454,Index!B$3:S$228,6),IF((I454=Index!H$2),VLOOKUP(J454,Index!B$3:S$228,7),IF((I454=Index!I$2),VLOOKUP(J454,Index!B$3:S$228,8),IF((I454=Index!J$2),VLOOKUP(J454,Index!B$3:S$228,9),IF((I454=Index!K$2),VLOOKUP(J454,Index!B$3:S$228,10),IF((I454=Index!L$2),VLOOKUP(J454,Index!B$3:S$228,11),IF((I454=Index!M$2),VLOOKUP(J454,Index!B$3:S$228,12),IF((I454=Index!N$2),VLOOKUP(J454,Index!B$3:S$228,13),IF((I454=Index!O$2),VLOOKUP(J454,Index!B$3:S$228,14),IF((I454=Index!P$2),VLOOKUP(J454,Index!B$3:S$228,15),IF((I454=Index!Q$2),VLOOKUP(J454,Index!B$3:S$228,16),IF((I454=Index!R$2),VLOOKUP(J454,Index!B$3:S$228,17),IF((I454=Index!S$2),VLOOKUP(J454,Index!B$3:S$228,18),IF((I454=""),CONCATENATE("Custom (",K454,")"),IF((I454="No index"),CONCATENATE("Custom (",Index!T446,")"),"")))))))))))))))))))</f>
        <v>N711-N506 (AAGAGGCA-ACTGCATA)</v>
      </c>
      <c r="M454" s="32" t="s">
        <v>5</v>
      </c>
      <c r="N454" s="10" t="s">
        <v>86</v>
      </c>
      <c r="O454" s="136">
        <f>IF(Table1[[#This Row],[VOLUME]]="","",Table1[[#This Row],[VOLUME]])</f>
        <v>50</v>
      </c>
      <c r="P454" s="110" t="str">
        <f>IF(Table1[[#This Row],[SNP&amp;SEQ SAMPLE ID]]="","",CONCATENATE('Sample information'!$B$16,"_PL1_org_",Table1[[#This Row],[DATE SAMPLE DELIVERY]]))</f>
        <v>TC2486_PL1_org_</v>
      </c>
      <c r="Q454" s="32" t="str">
        <f>IF(Table1[[#This Row],[SNP&amp;SEQ SAMPLE ID]]="","",IF('Sample information'!$B$21="","",'Sample information'!$B$21))</f>
        <v>danio rerio (zebrafish)</v>
      </c>
      <c r="R454" s="10"/>
      <c r="S454" s="32"/>
      <c r="T454" s="55"/>
      <c r="U454" s="25"/>
      <c r="W454" s="30"/>
      <c r="Y454" s="91"/>
      <c r="Z454" s="32"/>
      <c r="AA454" s="28"/>
      <c r="AB454" s="55"/>
      <c r="AC454" s="28" t="str">
        <f>IF(Table1[[#This Row],[DATE SAMPLE DELIVERY]]="","",(CONCATENATE(20,LEFT(Table1[[#This Row],[DATE SAMPLE DELIVERY]],2),"-",(MID(Table1[[#This Row],[DATE SAMPLE DELIVERY]],3,2)),"-",(RIGHT(Table1[[#This Row],[DATE SAMPLE DELIVERY]],2)))))</f>
        <v/>
      </c>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row>
    <row r="455" spans="1:54" s="4" customFormat="1" x14ac:dyDescent="0.2">
      <c r="A455" s="112" t="str">
        <f>IF(D455="","",CONCATENATE('Sample information'!B$16," #1"," ",Table1[[#This Row],[DATE SAMPLE DELIVERY]]))</f>
        <v xml:space="preserve">TC2486 #1 </v>
      </c>
      <c r="B455" s="112" t="str">
        <f>IF(Table1[[#This Row],[LIBRARY ID]]="","",CONCATENATE('Sample information'!B$16,"-",Table1[[#This Row],[LIBRARY ID]]))</f>
        <v>TC2486-TC2486-1445</v>
      </c>
      <c r="C455" s="228" t="s">
        <v>142</v>
      </c>
      <c r="D455" s="228" t="s">
        <v>2191</v>
      </c>
      <c r="E455" s="228" t="s">
        <v>28</v>
      </c>
      <c r="F455" s="113" t="s">
        <v>1711</v>
      </c>
      <c r="G455" s="113">
        <v>13.536849999999999</v>
      </c>
      <c r="H455" s="113">
        <v>50</v>
      </c>
      <c r="I455" s="113" t="s">
        <v>272</v>
      </c>
      <c r="J455" s="228">
        <v>87</v>
      </c>
      <c r="K455" s="228"/>
      <c r="L455" s="112" t="str">
        <f>IF((I455=Index!C$2),VLOOKUP(J455,Index!B$3:S$228,2),IF((I455=Index!D$2),VLOOKUP(J455,Index!B$3:S$228,3),IF((I455=Index!E$2),VLOOKUP(J455,Index!B$3:S$228,4),IF((I455=Index!F$2),VLOOKUP(J455,Index!B$3:S$228,5),IF((I455=Index!G$2),VLOOKUP(J455,Index!B$3:S$228,6),IF((I455=Index!H$2),VLOOKUP(J455,Index!B$3:S$228,7),IF((I455=Index!I$2),VLOOKUP(J455,Index!B$3:S$228,8),IF((I455=Index!J$2),VLOOKUP(J455,Index!B$3:S$228,9),IF((I455=Index!K$2),VLOOKUP(J455,Index!B$3:S$228,10),IF((I455=Index!L$2),VLOOKUP(J455,Index!B$3:S$228,11),IF((I455=Index!M$2),VLOOKUP(J455,Index!B$3:S$228,12),IF((I455=Index!N$2),VLOOKUP(J455,Index!B$3:S$228,13),IF((I455=Index!O$2),VLOOKUP(J455,Index!B$3:S$228,14),IF((I455=Index!P$2),VLOOKUP(J455,Index!B$3:S$228,15),IF((I455=Index!Q$2),VLOOKUP(J455,Index!B$3:S$228,16),IF((I455=Index!R$2),VLOOKUP(J455,Index!B$3:S$228,17),IF((I455=Index!S$2),VLOOKUP(J455,Index!B$3:S$228,18),IF((I455=""),CONCATENATE("Custom (",K455,")"),IF((I455="No index"),CONCATENATE("Custom (",Index!T447,")"),"")))))))))))))))))))</f>
        <v>N711-N507 (AAGAGGCA-AAGGAGTA)</v>
      </c>
      <c r="M455" s="32" t="s">
        <v>5</v>
      </c>
      <c r="N455" s="10" t="s">
        <v>87</v>
      </c>
      <c r="O455" s="136">
        <f>IF(Table1[[#This Row],[VOLUME]]="","",Table1[[#This Row],[VOLUME]])</f>
        <v>50</v>
      </c>
      <c r="P455" s="110" t="str">
        <f>IF(Table1[[#This Row],[SNP&amp;SEQ SAMPLE ID]]="","",CONCATENATE('Sample information'!$B$16,"_PL1_org_",Table1[[#This Row],[DATE SAMPLE DELIVERY]]))</f>
        <v>TC2486_PL1_org_</v>
      </c>
      <c r="Q455" s="32" t="str">
        <f>IF(Table1[[#This Row],[SNP&amp;SEQ SAMPLE ID]]="","",IF('Sample information'!$B$21="","",'Sample information'!$B$21))</f>
        <v>danio rerio (zebrafish)</v>
      </c>
      <c r="R455" s="10"/>
      <c r="S455" s="32"/>
      <c r="T455" s="55"/>
      <c r="U455" s="25"/>
      <c r="W455" s="30"/>
      <c r="Y455" s="91"/>
      <c r="Z455" s="32"/>
      <c r="AA455" s="28"/>
      <c r="AB455" s="55"/>
      <c r="AC455" s="28" t="str">
        <f>IF(Table1[[#This Row],[DATE SAMPLE DELIVERY]]="","",(CONCATENATE(20,LEFT(Table1[[#This Row],[DATE SAMPLE DELIVERY]],2),"-",(MID(Table1[[#This Row],[DATE SAMPLE DELIVERY]],3,2)),"-",(RIGHT(Table1[[#This Row],[DATE SAMPLE DELIVERY]],2)))))</f>
        <v/>
      </c>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row>
    <row r="456" spans="1:54" s="4" customFormat="1" x14ac:dyDescent="0.2">
      <c r="A456" s="112" t="str">
        <f>IF(D456="","",CONCATENATE('Sample information'!B$16," #1"," ",Table1[[#This Row],[DATE SAMPLE DELIVERY]]))</f>
        <v xml:space="preserve">TC2486 #1 </v>
      </c>
      <c r="B456" s="112" t="str">
        <f>IF(Table1[[#This Row],[LIBRARY ID]]="","",CONCATENATE('Sample information'!B$16,"-",Table1[[#This Row],[LIBRARY ID]]))</f>
        <v>TC2486-TC2486-1446</v>
      </c>
      <c r="C456" s="228" t="s">
        <v>142</v>
      </c>
      <c r="D456" s="228" t="s">
        <v>2192</v>
      </c>
      <c r="E456" s="228" t="s">
        <v>28</v>
      </c>
      <c r="F456" s="113" t="s">
        <v>1711</v>
      </c>
      <c r="G456" s="113">
        <v>13.536849999999999</v>
      </c>
      <c r="H456" s="113">
        <v>50</v>
      </c>
      <c r="I456" s="113" t="s">
        <v>272</v>
      </c>
      <c r="J456" s="228">
        <v>88</v>
      </c>
      <c r="K456" s="228"/>
      <c r="L456" s="112" t="str">
        <f>IF((I456=Index!C$2),VLOOKUP(J456,Index!B$3:S$228,2),IF((I456=Index!D$2),VLOOKUP(J456,Index!B$3:S$228,3),IF((I456=Index!E$2),VLOOKUP(J456,Index!B$3:S$228,4),IF((I456=Index!F$2),VLOOKUP(J456,Index!B$3:S$228,5),IF((I456=Index!G$2),VLOOKUP(J456,Index!B$3:S$228,6),IF((I456=Index!H$2),VLOOKUP(J456,Index!B$3:S$228,7),IF((I456=Index!I$2),VLOOKUP(J456,Index!B$3:S$228,8),IF((I456=Index!J$2),VLOOKUP(J456,Index!B$3:S$228,9),IF((I456=Index!K$2),VLOOKUP(J456,Index!B$3:S$228,10),IF((I456=Index!L$2),VLOOKUP(J456,Index!B$3:S$228,11),IF((I456=Index!M$2),VLOOKUP(J456,Index!B$3:S$228,12),IF((I456=Index!N$2),VLOOKUP(J456,Index!B$3:S$228,13),IF((I456=Index!O$2),VLOOKUP(J456,Index!B$3:S$228,14),IF((I456=Index!P$2),VLOOKUP(J456,Index!B$3:S$228,15),IF((I456=Index!Q$2),VLOOKUP(J456,Index!B$3:S$228,16),IF((I456=Index!R$2),VLOOKUP(J456,Index!B$3:S$228,17),IF((I456=Index!S$2),VLOOKUP(J456,Index!B$3:S$228,18),IF((I456=""),CONCATENATE("Custom (",K456,")"),IF((I456="No index"),CONCATENATE("Custom (",Index!T448,")"),"")))))))))))))))))))</f>
        <v>N711-N508 (AAGAGGCA-CTAAGCCT)</v>
      </c>
      <c r="M456" s="32" t="s">
        <v>5</v>
      </c>
      <c r="N456" s="10" t="s">
        <v>88</v>
      </c>
      <c r="O456" s="136">
        <f>IF(Table1[[#This Row],[VOLUME]]="","",Table1[[#This Row],[VOLUME]])</f>
        <v>50</v>
      </c>
      <c r="P456" s="110" t="str">
        <f>IF(Table1[[#This Row],[SNP&amp;SEQ SAMPLE ID]]="","",CONCATENATE('Sample information'!$B$16,"_PL1_org_",Table1[[#This Row],[DATE SAMPLE DELIVERY]]))</f>
        <v>TC2486_PL1_org_</v>
      </c>
      <c r="Q456" s="32" t="str">
        <f>IF(Table1[[#This Row],[SNP&amp;SEQ SAMPLE ID]]="","",IF('Sample information'!$B$21="","",'Sample information'!$B$21))</f>
        <v>danio rerio (zebrafish)</v>
      </c>
      <c r="R456" s="10"/>
      <c r="S456" s="32"/>
      <c r="T456" s="55"/>
      <c r="U456" s="25"/>
      <c r="W456" s="30"/>
      <c r="Y456" s="91"/>
      <c r="Z456" s="32"/>
      <c r="AA456" s="28"/>
      <c r="AB456" s="55"/>
      <c r="AC456" s="28" t="str">
        <f>IF(Table1[[#This Row],[DATE SAMPLE DELIVERY]]="","",(CONCATENATE(20,LEFT(Table1[[#This Row],[DATE SAMPLE DELIVERY]],2),"-",(MID(Table1[[#This Row],[DATE SAMPLE DELIVERY]],3,2)),"-",(RIGHT(Table1[[#This Row],[DATE SAMPLE DELIVERY]],2)))))</f>
        <v/>
      </c>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row>
    <row r="457" spans="1:54" s="4" customFormat="1" x14ac:dyDescent="0.2">
      <c r="A457" s="112" t="str">
        <f>IF(D457="","",CONCATENATE('Sample information'!B$16," #1"," ",Table1[[#This Row],[DATE SAMPLE DELIVERY]]))</f>
        <v xml:space="preserve">TC2486 #1 </v>
      </c>
      <c r="B457" s="112" t="str">
        <f>IF(Table1[[#This Row],[LIBRARY ID]]="","",CONCATENATE('Sample information'!B$16,"-",Table1[[#This Row],[LIBRARY ID]]))</f>
        <v>TC2486-TC2486-1447</v>
      </c>
      <c r="C457" s="228" t="s">
        <v>142</v>
      </c>
      <c r="D457" s="228" t="s">
        <v>2193</v>
      </c>
      <c r="E457" s="228" t="s">
        <v>28</v>
      </c>
      <c r="F457" s="113" t="s">
        <v>1711</v>
      </c>
      <c r="G457" s="113">
        <v>13.536849999999999</v>
      </c>
      <c r="H457" s="113">
        <v>50</v>
      </c>
      <c r="I457" s="113" t="s">
        <v>272</v>
      </c>
      <c r="J457" s="228">
        <v>107</v>
      </c>
      <c r="K457" s="228"/>
      <c r="L457" s="112" t="str">
        <f>IF((I457=Index!C$2),VLOOKUP(J457,Index!B$3:S$228,2),IF((I457=Index!D$2),VLOOKUP(J457,Index!B$3:S$228,3),IF((I457=Index!E$2),VLOOKUP(J457,Index!B$3:S$228,4),IF((I457=Index!F$2),VLOOKUP(J457,Index!B$3:S$228,5),IF((I457=Index!G$2),VLOOKUP(J457,Index!B$3:S$228,6),IF((I457=Index!H$2),VLOOKUP(J457,Index!B$3:S$228,7),IF((I457=Index!I$2),VLOOKUP(J457,Index!B$3:S$228,8),IF((I457=Index!J$2),VLOOKUP(J457,Index!B$3:S$228,9),IF((I457=Index!K$2),VLOOKUP(J457,Index!B$3:S$228,10),IF((I457=Index!L$2),VLOOKUP(J457,Index!B$3:S$228,11),IF((I457=Index!M$2),VLOOKUP(J457,Index!B$3:S$228,12),IF((I457=Index!N$2),VLOOKUP(J457,Index!B$3:S$228,13),IF((I457=Index!O$2),VLOOKUP(J457,Index!B$3:S$228,14),IF((I457=Index!P$2),VLOOKUP(J457,Index!B$3:S$228,15),IF((I457=Index!Q$2),VLOOKUP(J457,Index!B$3:S$228,16),IF((I457=Index!R$2),VLOOKUP(J457,Index!B$3:S$228,17),IF((I457=Index!S$2),VLOOKUP(J457,Index!B$3:S$228,18),IF((I457=""),CONCATENATE("Custom (",K457,")"),IF((I457="No index"),CONCATENATE("Custom (",Index!T449,")"),"")))))))))))))))))))</f>
        <v>N711-N517 (AAGAGGCA-GCGTAAGA)</v>
      </c>
      <c r="M457" s="32" t="s">
        <v>5</v>
      </c>
      <c r="N457" s="10" t="s">
        <v>89</v>
      </c>
      <c r="O457" s="136">
        <f>IF(Table1[[#This Row],[VOLUME]]="","",Table1[[#This Row],[VOLUME]])</f>
        <v>50</v>
      </c>
      <c r="P457" s="110" t="str">
        <f>IF(Table1[[#This Row],[SNP&amp;SEQ SAMPLE ID]]="","",CONCATENATE('Sample information'!$B$16,"_PL1_org_",Table1[[#This Row],[DATE SAMPLE DELIVERY]]))</f>
        <v>TC2486_PL1_org_</v>
      </c>
      <c r="Q457" s="32" t="str">
        <f>IF(Table1[[#This Row],[SNP&amp;SEQ SAMPLE ID]]="","",IF('Sample information'!$B$21="","",'Sample information'!$B$21))</f>
        <v>danio rerio (zebrafish)</v>
      </c>
      <c r="R457" s="10"/>
      <c r="S457" s="32"/>
      <c r="T457" s="55"/>
      <c r="U457" s="25"/>
      <c r="W457" s="30"/>
      <c r="Y457" s="91"/>
      <c r="Z457" s="32"/>
      <c r="AA457" s="28"/>
      <c r="AB457" s="55"/>
      <c r="AC457" s="28" t="str">
        <f>IF(Table1[[#This Row],[DATE SAMPLE DELIVERY]]="","",(CONCATENATE(20,LEFT(Table1[[#This Row],[DATE SAMPLE DELIVERY]],2),"-",(MID(Table1[[#This Row],[DATE SAMPLE DELIVERY]],3,2)),"-",(RIGHT(Table1[[#This Row],[DATE SAMPLE DELIVERY]],2)))))</f>
        <v/>
      </c>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row>
    <row r="458" spans="1:54" s="4" customFormat="1" x14ac:dyDescent="0.2">
      <c r="A458" s="112" t="str">
        <f>IF(D458="","",CONCATENATE('Sample information'!B$16," #1"," ",Table1[[#This Row],[DATE SAMPLE DELIVERY]]))</f>
        <v xml:space="preserve">TC2486 #1 </v>
      </c>
      <c r="B458" s="112" t="str">
        <f>IF(Table1[[#This Row],[LIBRARY ID]]="","",CONCATENATE('Sample information'!B$16,"-",Table1[[#This Row],[LIBRARY ID]]))</f>
        <v>TC2486-TC2486-1448</v>
      </c>
      <c r="C458" s="228" t="s">
        <v>142</v>
      </c>
      <c r="D458" s="228" t="s">
        <v>2194</v>
      </c>
      <c r="E458" s="228" t="s">
        <v>28</v>
      </c>
      <c r="F458" s="113" t="s">
        <v>1711</v>
      </c>
      <c r="G458" s="113">
        <v>13.536849999999999</v>
      </c>
      <c r="H458" s="113">
        <v>50</v>
      </c>
      <c r="I458" s="113" t="s">
        <v>272</v>
      </c>
      <c r="J458" s="228">
        <v>90</v>
      </c>
      <c r="K458" s="228"/>
      <c r="L458" s="112" t="str">
        <f>IF((I458=Index!C$2),VLOOKUP(J458,Index!B$3:S$228,2),IF((I458=Index!D$2),VLOOKUP(J458,Index!B$3:S$228,3),IF((I458=Index!E$2),VLOOKUP(J458,Index!B$3:S$228,4),IF((I458=Index!F$2),VLOOKUP(J458,Index!B$3:S$228,5),IF((I458=Index!G$2),VLOOKUP(J458,Index!B$3:S$228,6),IF((I458=Index!H$2),VLOOKUP(J458,Index!B$3:S$228,7),IF((I458=Index!I$2),VLOOKUP(J458,Index!B$3:S$228,8),IF((I458=Index!J$2),VLOOKUP(J458,Index!B$3:S$228,9),IF((I458=Index!K$2),VLOOKUP(J458,Index!B$3:S$228,10),IF((I458=Index!L$2),VLOOKUP(J458,Index!B$3:S$228,11),IF((I458=Index!M$2),VLOOKUP(J458,Index!B$3:S$228,12),IF((I458=Index!N$2),VLOOKUP(J458,Index!B$3:S$228,13),IF((I458=Index!O$2),VLOOKUP(J458,Index!B$3:S$228,14),IF((I458=Index!P$2),VLOOKUP(J458,Index!B$3:S$228,15),IF((I458=Index!Q$2),VLOOKUP(J458,Index!B$3:S$228,16),IF((I458=Index!R$2),VLOOKUP(J458,Index!B$3:S$228,17),IF((I458=Index!S$2),VLOOKUP(J458,Index!B$3:S$228,18),IF((I458=""),CONCATENATE("Custom (",K458,")"),IF((I458="No index"),CONCATENATE("Custom (",Index!T450,")"),"")))))))))))))))))))</f>
        <v>N712-N502 (GTAGAGGA-CTCTCTAT)</v>
      </c>
      <c r="M458" s="32" t="s">
        <v>5</v>
      </c>
      <c r="N458" s="10" t="s">
        <v>90</v>
      </c>
      <c r="O458" s="136">
        <f>IF(Table1[[#This Row],[VOLUME]]="","",Table1[[#This Row],[VOLUME]])</f>
        <v>50</v>
      </c>
      <c r="P458" s="110" t="str">
        <f>IF(Table1[[#This Row],[SNP&amp;SEQ SAMPLE ID]]="","",CONCATENATE('Sample information'!$B$16,"_PL1_org_",Table1[[#This Row],[DATE SAMPLE DELIVERY]]))</f>
        <v>TC2486_PL1_org_</v>
      </c>
      <c r="Q458" s="32" t="str">
        <f>IF(Table1[[#This Row],[SNP&amp;SEQ SAMPLE ID]]="","",IF('Sample information'!$B$21="","",'Sample information'!$B$21))</f>
        <v>danio rerio (zebrafish)</v>
      </c>
      <c r="R458" s="10"/>
      <c r="S458" s="32"/>
      <c r="T458" s="55"/>
      <c r="U458" s="25"/>
      <c r="W458" s="30"/>
      <c r="Y458" s="91"/>
      <c r="Z458" s="32"/>
      <c r="AA458" s="28"/>
      <c r="AB458" s="55"/>
      <c r="AC458" s="28" t="str">
        <f>IF(Table1[[#This Row],[DATE SAMPLE DELIVERY]]="","",(CONCATENATE(20,LEFT(Table1[[#This Row],[DATE SAMPLE DELIVERY]],2),"-",(MID(Table1[[#This Row],[DATE SAMPLE DELIVERY]],3,2)),"-",(RIGHT(Table1[[#This Row],[DATE SAMPLE DELIVERY]],2)))))</f>
        <v/>
      </c>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row>
    <row r="459" spans="1:54" s="4" customFormat="1" x14ac:dyDescent="0.2">
      <c r="A459" s="112" t="str">
        <f>IF(D459="","",CONCATENATE('Sample information'!B$16," #1"," ",Table1[[#This Row],[DATE SAMPLE DELIVERY]]))</f>
        <v xml:space="preserve">TC2486 #1 </v>
      </c>
      <c r="B459" s="112" t="str">
        <f>IF(Table1[[#This Row],[LIBRARY ID]]="","",CONCATENATE('Sample information'!B$16,"-",Table1[[#This Row],[LIBRARY ID]]))</f>
        <v>TC2486-TC2486-1449</v>
      </c>
      <c r="C459" s="228" t="s">
        <v>142</v>
      </c>
      <c r="D459" s="228" t="s">
        <v>2195</v>
      </c>
      <c r="E459" s="228" t="s">
        <v>28</v>
      </c>
      <c r="F459" s="113" t="s">
        <v>1711</v>
      </c>
      <c r="G459" s="113">
        <v>13.536849999999999</v>
      </c>
      <c r="H459" s="113">
        <v>50</v>
      </c>
      <c r="I459" s="113" t="s">
        <v>272</v>
      </c>
      <c r="J459" s="228">
        <v>91</v>
      </c>
      <c r="K459" s="228"/>
      <c r="L459" s="112" t="str">
        <f>IF((I459=Index!C$2),VLOOKUP(J459,Index!B$3:S$228,2),IF((I459=Index!D$2),VLOOKUP(J459,Index!B$3:S$228,3),IF((I459=Index!E$2),VLOOKUP(J459,Index!B$3:S$228,4),IF((I459=Index!F$2),VLOOKUP(J459,Index!B$3:S$228,5),IF((I459=Index!G$2),VLOOKUP(J459,Index!B$3:S$228,6),IF((I459=Index!H$2),VLOOKUP(J459,Index!B$3:S$228,7),IF((I459=Index!I$2),VLOOKUP(J459,Index!B$3:S$228,8),IF((I459=Index!J$2),VLOOKUP(J459,Index!B$3:S$228,9),IF((I459=Index!K$2),VLOOKUP(J459,Index!B$3:S$228,10),IF((I459=Index!L$2),VLOOKUP(J459,Index!B$3:S$228,11),IF((I459=Index!M$2),VLOOKUP(J459,Index!B$3:S$228,12),IF((I459=Index!N$2),VLOOKUP(J459,Index!B$3:S$228,13),IF((I459=Index!O$2),VLOOKUP(J459,Index!B$3:S$228,14),IF((I459=Index!P$2),VLOOKUP(J459,Index!B$3:S$228,15),IF((I459=Index!Q$2),VLOOKUP(J459,Index!B$3:S$228,16),IF((I459=Index!R$2),VLOOKUP(J459,Index!B$3:S$228,17),IF((I459=Index!S$2),VLOOKUP(J459,Index!B$3:S$228,18),IF((I459=""),CONCATENATE("Custom (",K459,")"),IF((I459="No index"),CONCATENATE("Custom (",Index!T451,")"),"")))))))))))))))))))</f>
        <v>N712-N503 (GTAGAGGA-TATCCTCT)</v>
      </c>
      <c r="M459" s="32" t="s">
        <v>5</v>
      </c>
      <c r="N459" s="10" t="s">
        <v>91</v>
      </c>
      <c r="O459" s="136">
        <f>IF(Table1[[#This Row],[VOLUME]]="","",Table1[[#This Row],[VOLUME]])</f>
        <v>50</v>
      </c>
      <c r="P459" s="110" t="str">
        <f>IF(Table1[[#This Row],[SNP&amp;SEQ SAMPLE ID]]="","",CONCATENATE('Sample information'!$B$16,"_PL1_org_",Table1[[#This Row],[DATE SAMPLE DELIVERY]]))</f>
        <v>TC2486_PL1_org_</v>
      </c>
      <c r="Q459" s="32" t="str">
        <f>IF(Table1[[#This Row],[SNP&amp;SEQ SAMPLE ID]]="","",IF('Sample information'!$B$21="","",'Sample information'!$B$21))</f>
        <v>danio rerio (zebrafish)</v>
      </c>
      <c r="R459" s="10"/>
      <c r="S459" s="32"/>
      <c r="T459" s="55"/>
      <c r="U459" s="25"/>
      <c r="W459" s="30"/>
      <c r="Y459" s="91"/>
      <c r="Z459" s="32"/>
      <c r="AA459" s="28"/>
      <c r="AB459" s="55"/>
      <c r="AC459" s="28" t="str">
        <f>IF(Table1[[#This Row],[DATE SAMPLE DELIVERY]]="","",(CONCATENATE(20,LEFT(Table1[[#This Row],[DATE SAMPLE DELIVERY]],2),"-",(MID(Table1[[#This Row],[DATE SAMPLE DELIVERY]],3,2)),"-",(RIGHT(Table1[[#This Row],[DATE SAMPLE DELIVERY]],2)))))</f>
        <v/>
      </c>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row>
    <row r="460" spans="1:54" s="4" customFormat="1" x14ac:dyDescent="0.2">
      <c r="A460" s="112" t="str">
        <f>IF(D460="","",CONCATENATE('Sample information'!B$16," #1"," ",Table1[[#This Row],[DATE SAMPLE DELIVERY]]))</f>
        <v xml:space="preserve">TC2486 #1 </v>
      </c>
      <c r="B460" s="112" t="str">
        <f>IF(Table1[[#This Row],[LIBRARY ID]]="","",CONCATENATE('Sample information'!B$16,"-",Table1[[#This Row],[LIBRARY ID]]))</f>
        <v>TC2486-TC2486-1450</v>
      </c>
      <c r="C460" s="228" t="s">
        <v>142</v>
      </c>
      <c r="D460" s="228" t="s">
        <v>2196</v>
      </c>
      <c r="E460" s="228" t="s">
        <v>28</v>
      </c>
      <c r="F460" s="113" t="s">
        <v>1711</v>
      </c>
      <c r="G460" s="113">
        <v>13.536849999999999</v>
      </c>
      <c r="H460" s="113">
        <v>50</v>
      </c>
      <c r="I460" s="113" t="s">
        <v>272</v>
      </c>
      <c r="J460" s="228">
        <v>93</v>
      </c>
      <c r="K460" s="228"/>
      <c r="L460" s="112" t="str">
        <f>IF((I460=Index!C$2),VLOOKUP(J460,Index!B$3:S$228,2),IF((I460=Index!D$2),VLOOKUP(J460,Index!B$3:S$228,3),IF((I460=Index!E$2),VLOOKUP(J460,Index!B$3:S$228,4),IF((I460=Index!F$2),VLOOKUP(J460,Index!B$3:S$228,5),IF((I460=Index!G$2),VLOOKUP(J460,Index!B$3:S$228,6),IF((I460=Index!H$2),VLOOKUP(J460,Index!B$3:S$228,7),IF((I460=Index!I$2),VLOOKUP(J460,Index!B$3:S$228,8),IF((I460=Index!J$2),VLOOKUP(J460,Index!B$3:S$228,9),IF((I460=Index!K$2),VLOOKUP(J460,Index!B$3:S$228,10),IF((I460=Index!L$2),VLOOKUP(J460,Index!B$3:S$228,11),IF((I460=Index!M$2),VLOOKUP(J460,Index!B$3:S$228,12),IF((I460=Index!N$2),VLOOKUP(J460,Index!B$3:S$228,13),IF((I460=Index!O$2),VLOOKUP(J460,Index!B$3:S$228,14),IF((I460=Index!P$2),VLOOKUP(J460,Index!B$3:S$228,15),IF((I460=Index!Q$2),VLOOKUP(J460,Index!B$3:S$228,16),IF((I460=Index!R$2),VLOOKUP(J460,Index!B$3:S$228,17),IF((I460=Index!S$2),VLOOKUP(J460,Index!B$3:S$228,18),IF((I460=""),CONCATENATE("Custom (",K460,")"),IF((I460="No index"),CONCATENATE("Custom (",Index!T452,")"),"")))))))))))))))))))</f>
        <v>N712-N505 (GTAGAGGA-GTAAGGAG)</v>
      </c>
      <c r="M460" s="32" t="s">
        <v>5</v>
      </c>
      <c r="N460" s="10" t="s">
        <v>92</v>
      </c>
      <c r="O460" s="136">
        <f>IF(Table1[[#This Row],[VOLUME]]="","",Table1[[#This Row],[VOLUME]])</f>
        <v>50</v>
      </c>
      <c r="P460" s="110" t="str">
        <f>IF(Table1[[#This Row],[SNP&amp;SEQ SAMPLE ID]]="","",CONCATENATE('Sample information'!$B$16,"_PL1_org_",Table1[[#This Row],[DATE SAMPLE DELIVERY]]))</f>
        <v>TC2486_PL1_org_</v>
      </c>
      <c r="Q460" s="32" t="str">
        <f>IF(Table1[[#This Row],[SNP&amp;SEQ SAMPLE ID]]="","",IF('Sample information'!$B$21="","",'Sample information'!$B$21))</f>
        <v>danio rerio (zebrafish)</v>
      </c>
      <c r="R460" s="10"/>
      <c r="S460" s="32"/>
      <c r="T460" s="55"/>
      <c r="U460" s="25"/>
      <c r="W460" s="30"/>
      <c r="Y460" s="91"/>
      <c r="Z460" s="32"/>
      <c r="AA460" s="28"/>
      <c r="AB460" s="55"/>
      <c r="AC460" s="28" t="str">
        <f>IF(Table1[[#This Row],[DATE SAMPLE DELIVERY]]="","",(CONCATENATE(20,LEFT(Table1[[#This Row],[DATE SAMPLE DELIVERY]],2),"-",(MID(Table1[[#This Row],[DATE SAMPLE DELIVERY]],3,2)),"-",(RIGHT(Table1[[#This Row],[DATE SAMPLE DELIVERY]],2)))))</f>
        <v/>
      </c>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row>
    <row r="461" spans="1:54" s="4" customFormat="1" x14ac:dyDescent="0.2">
      <c r="A461" s="112" t="str">
        <f>IF(D461="","",CONCATENATE('Sample information'!B$16," #1"," ",Table1[[#This Row],[DATE SAMPLE DELIVERY]]))</f>
        <v xml:space="preserve">TC2486 #1 </v>
      </c>
      <c r="B461" s="112" t="str">
        <f>IF(Table1[[#This Row],[LIBRARY ID]]="","",CONCATENATE('Sample information'!B$16,"-",Table1[[#This Row],[LIBRARY ID]]))</f>
        <v>TC2486-TC2486-1451</v>
      </c>
      <c r="C461" s="228" t="s">
        <v>142</v>
      </c>
      <c r="D461" s="228" t="s">
        <v>2197</v>
      </c>
      <c r="E461" s="228" t="s">
        <v>28</v>
      </c>
      <c r="F461" s="113" t="s">
        <v>1711</v>
      </c>
      <c r="G461" s="113">
        <v>13.536849999999999</v>
      </c>
      <c r="H461" s="113">
        <v>50</v>
      </c>
      <c r="I461" s="113" t="s">
        <v>272</v>
      </c>
      <c r="J461" s="228">
        <v>94</v>
      </c>
      <c r="K461" s="228"/>
      <c r="L461" s="112" t="str">
        <f>IF((I461=Index!C$2),VLOOKUP(J461,Index!B$3:S$228,2),IF((I461=Index!D$2),VLOOKUP(J461,Index!B$3:S$228,3),IF((I461=Index!E$2),VLOOKUP(J461,Index!B$3:S$228,4),IF((I461=Index!F$2),VLOOKUP(J461,Index!B$3:S$228,5),IF((I461=Index!G$2),VLOOKUP(J461,Index!B$3:S$228,6),IF((I461=Index!H$2),VLOOKUP(J461,Index!B$3:S$228,7),IF((I461=Index!I$2),VLOOKUP(J461,Index!B$3:S$228,8),IF((I461=Index!J$2),VLOOKUP(J461,Index!B$3:S$228,9),IF((I461=Index!K$2),VLOOKUP(J461,Index!B$3:S$228,10),IF((I461=Index!L$2),VLOOKUP(J461,Index!B$3:S$228,11),IF((I461=Index!M$2),VLOOKUP(J461,Index!B$3:S$228,12),IF((I461=Index!N$2),VLOOKUP(J461,Index!B$3:S$228,13),IF((I461=Index!O$2),VLOOKUP(J461,Index!B$3:S$228,14),IF((I461=Index!P$2),VLOOKUP(J461,Index!B$3:S$228,15),IF((I461=Index!Q$2),VLOOKUP(J461,Index!B$3:S$228,16),IF((I461=Index!R$2),VLOOKUP(J461,Index!B$3:S$228,17),IF((I461=Index!S$2),VLOOKUP(J461,Index!B$3:S$228,18),IF((I461=""),CONCATENATE("Custom (",K461,")"),IF((I461="No index"),CONCATENATE("Custom (",Index!T453,")"),"")))))))))))))))))))</f>
        <v>N712-N506 (GTAGAGGA-ACTGCATA)</v>
      </c>
      <c r="M461" s="32" t="s">
        <v>5</v>
      </c>
      <c r="N461" s="10" t="s">
        <v>93</v>
      </c>
      <c r="O461" s="136">
        <f>IF(Table1[[#This Row],[VOLUME]]="","",Table1[[#This Row],[VOLUME]])</f>
        <v>50</v>
      </c>
      <c r="P461" s="110" t="str">
        <f>IF(Table1[[#This Row],[SNP&amp;SEQ SAMPLE ID]]="","",CONCATENATE('Sample information'!$B$16,"_PL1_org_",Table1[[#This Row],[DATE SAMPLE DELIVERY]]))</f>
        <v>TC2486_PL1_org_</v>
      </c>
      <c r="Q461" s="32" t="str">
        <f>IF(Table1[[#This Row],[SNP&amp;SEQ SAMPLE ID]]="","",IF('Sample information'!$B$21="","",'Sample information'!$B$21))</f>
        <v>danio rerio (zebrafish)</v>
      </c>
      <c r="R461" s="10"/>
      <c r="S461" s="32"/>
      <c r="T461" s="55"/>
      <c r="U461" s="25"/>
      <c r="W461" s="30"/>
      <c r="Y461" s="91"/>
      <c r="Z461" s="32"/>
      <c r="AA461" s="28"/>
      <c r="AB461" s="55"/>
      <c r="AC461" s="28" t="str">
        <f>IF(Table1[[#This Row],[DATE SAMPLE DELIVERY]]="","",(CONCATENATE(20,LEFT(Table1[[#This Row],[DATE SAMPLE DELIVERY]],2),"-",(MID(Table1[[#This Row],[DATE SAMPLE DELIVERY]],3,2)),"-",(RIGHT(Table1[[#This Row],[DATE SAMPLE DELIVERY]],2)))))</f>
        <v/>
      </c>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row>
    <row r="462" spans="1:54" s="4" customFormat="1" x14ac:dyDescent="0.2">
      <c r="A462" s="112" t="str">
        <f>IF(D462="","",CONCATENATE('Sample information'!B$16," #1"," ",Table1[[#This Row],[DATE SAMPLE DELIVERY]]))</f>
        <v xml:space="preserve">TC2486 #1 </v>
      </c>
      <c r="B462" s="112" t="str">
        <f>IF(Table1[[#This Row],[LIBRARY ID]]="","",CONCATENATE('Sample information'!B$16,"-",Table1[[#This Row],[LIBRARY ID]]))</f>
        <v>TC2486-TC2486-1452</v>
      </c>
      <c r="C462" s="228" t="s">
        <v>142</v>
      </c>
      <c r="D462" s="228" t="s">
        <v>2198</v>
      </c>
      <c r="E462" s="228" t="s">
        <v>28</v>
      </c>
      <c r="F462" s="113" t="s">
        <v>1711</v>
      </c>
      <c r="G462" s="113">
        <v>13.536849999999999</v>
      </c>
      <c r="H462" s="113">
        <v>50</v>
      </c>
      <c r="I462" s="113" t="s">
        <v>272</v>
      </c>
      <c r="J462" s="228">
        <v>95</v>
      </c>
      <c r="K462" s="228"/>
      <c r="L462" s="112" t="str">
        <f>IF((I462=Index!C$2),VLOOKUP(J462,Index!B$3:S$228,2),IF((I462=Index!D$2),VLOOKUP(J462,Index!B$3:S$228,3),IF((I462=Index!E$2),VLOOKUP(J462,Index!B$3:S$228,4),IF((I462=Index!F$2),VLOOKUP(J462,Index!B$3:S$228,5),IF((I462=Index!G$2),VLOOKUP(J462,Index!B$3:S$228,6),IF((I462=Index!H$2),VLOOKUP(J462,Index!B$3:S$228,7),IF((I462=Index!I$2),VLOOKUP(J462,Index!B$3:S$228,8),IF((I462=Index!J$2),VLOOKUP(J462,Index!B$3:S$228,9),IF((I462=Index!K$2),VLOOKUP(J462,Index!B$3:S$228,10),IF((I462=Index!L$2),VLOOKUP(J462,Index!B$3:S$228,11),IF((I462=Index!M$2),VLOOKUP(J462,Index!B$3:S$228,12),IF((I462=Index!N$2),VLOOKUP(J462,Index!B$3:S$228,13),IF((I462=Index!O$2),VLOOKUP(J462,Index!B$3:S$228,14),IF((I462=Index!P$2),VLOOKUP(J462,Index!B$3:S$228,15),IF((I462=Index!Q$2),VLOOKUP(J462,Index!B$3:S$228,16),IF((I462=Index!R$2),VLOOKUP(J462,Index!B$3:S$228,17),IF((I462=Index!S$2),VLOOKUP(J462,Index!B$3:S$228,18),IF((I462=""),CONCATENATE("Custom (",K462,")"),IF((I462="No index"),CONCATENATE("Custom (",Index!T454,")"),"")))))))))))))))))))</f>
        <v>N712-N507 (GTAGAGGA-AAGGAGTA)</v>
      </c>
      <c r="M462" s="32" t="s">
        <v>5</v>
      </c>
      <c r="N462" s="10" t="s">
        <v>94</v>
      </c>
      <c r="O462" s="136">
        <f>IF(Table1[[#This Row],[VOLUME]]="","",Table1[[#This Row],[VOLUME]])</f>
        <v>50</v>
      </c>
      <c r="P462" s="110" t="str">
        <f>IF(Table1[[#This Row],[SNP&amp;SEQ SAMPLE ID]]="","",CONCATENATE('Sample information'!$B$16,"_PL1_org_",Table1[[#This Row],[DATE SAMPLE DELIVERY]]))</f>
        <v>TC2486_PL1_org_</v>
      </c>
      <c r="Q462" s="32" t="str">
        <f>IF(Table1[[#This Row],[SNP&amp;SEQ SAMPLE ID]]="","",IF('Sample information'!$B$21="","",'Sample information'!$B$21))</f>
        <v>danio rerio (zebrafish)</v>
      </c>
      <c r="R462" s="10"/>
      <c r="S462" s="32"/>
      <c r="T462" s="55"/>
      <c r="U462" s="25"/>
      <c r="W462" s="30"/>
      <c r="Y462" s="91"/>
      <c r="Z462" s="32"/>
      <c r="AA462" s="28"/>
      <c r="AB462" s="55"/>
      <c r="AC462" s="28" t="str">
        <f>IF(Table1[[#This Row],[DATE SAMPLE DELIVERY]]="","",(CONCATENATE(20,LEFT(Table1[[#This Row],[DATE SAMPLE DELIVERY]],2),"-",(MID(Table1[[#This Row],[DATE SAMPLE DELIVERY]],3,2)),"-",(RIGHT(Table1[[#This Row],[DATE SAMPLE DELIVERY]],2)))))</f>
        <v/>
      </c>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row>
    <row r="463" spans="1:54" s="4" customFormat="1" x14ac:dyDescent="0.2">
      <c r="A463" s="112" t="str">
        <f>IF(D463="","",CONCATENATE('Sample information'!B$16," #1"," ",Table1[[#This Row],[DATE SAMPLE DELIVERY]]))</f>
        <v xml:space="preserve">TC2486 #1 </v>
      </c>
      <c r="B463" s="112" t="str">
        <f>IF(Table1[[#This Row],[LIBRARY ID]]="","",CONCATENATE('Sample information'!B$16,"-",Table1[[#This Row],[LIBRARY ID]]))</f>
        <v>TC2486-TC2486-1453</v>
      </c>
      <c r="C463" s="228" t="s">
        <v>142</v>
      </c>
      <c r="D463" s="228" t="s">
        <v>2199</v>
      </c>
      <c r="E463" s="228" t="s">
        <v>28</v>
      </c>
      <c r="F463" s="113" t="s">
        <v>1711</v>
      </c>
      <c r="G463" s="113">
        <v>13.536849999999999</v>
      </c>
      <c r="H463" s="113">
        <v>50</v>
      </c>
      <c r="I463" s="113" t="s">
        <v>272</v>
      </c>
      <c r="J463" s="228">
        <v>96</v>
      </c>
      <c r="K463" s="228"/>
      <c r="L463" s="112" t="str">
        <f>IF((I463=Index!C$2),VLOOKUP(J463,Index!B$3:S$228,2),IF((I463=Index!D$2),VLOOKUP(J463,Index!B$3:S$228,3),IF((I463=Index!E$2),VLOOKUP(J463,Index!B$3:S$228,4),IF((I463=Index!F$2),VLOOKUP(J463,Index!B$3:S$228,5),IF((I463=Index!G$2),VLOOKUP(J463,Index!B$3:S$228,6),IF((I463=Index!H$2),VLOOKUP(J463,Index!B$3:S$228,7),IF((I463=Index!I$2),VLOOKUP(J463,Index!B$3:S$228,8),IF((I463=Index!J$2),VLOOKUP(J463,Index!B$3:S$228,9),IF((I463=Index!K$2),VLOOKUP(J463,Index!B$3:S$228,10),IF((I463=Index!L$2),VLOOKUP(J463,Index!B$3:S$228,11),IF((I463=Index!M$2),VLOOKUP(J463,Index!B$3:S$228,12),IF((I463=Index!N$2),VLOOKUP(J463,Index!B$3:S$228,13),IF((I463=Index!O$2),VLOOKUP(J463,Index!B$3:S$228,14),IF((I463=Index!P$2),VLOOKUP(J463,Index!B$3:S$228,15),IF((I463=Index!Q$2),VLOOKUP(J463,Index!B$3:S$228,16),IF((I463=Index!R$2),VLOOKUP(J463,Index!B$3:S$228,17),IF((I463=Index!S$2),VLOOKUP(J463,Index!B$3:S$228,18),IF((I463=""),CONCATENATE("Custom (",K463,")"),IF((I463="No index"),CONCATENATE("Custom (",Index!T455,")"),"")))))))))))))))))))</f>
        <v>N712-N508 (GTAGAGGA-CTAAGCCT)</v>
      </c>
      <c r="M463" s="32" t="s">
        <v>5</v>
      </c>
      <c r="N463" s="10" t="s">
        <v>95</v>
      </c>
      <c r="O463" s="136">
        <f>IF(Table1[[#This Row],[VOLUME]]="","",Table1[[#This Row],[VOLUME]])</f>
        <v>50</v>
      </c>
      <c r="P463" s="110" t="str">
        <f>IF(Table1[[#This Row],[SNP&amp;SEQ SAMPLE ID]]="","",CONCATENATE('Sample information'!$B$16,"_PL1_org_",Table1[[#This Row],[DATE SAMPLE DELIVERY]]))</f>
        <v>TC2486_PL1_org_</v>
      </c>
      <c r="Q463" s="32" t="str">
        <f>IF(Table1[[#This Row],[SNP&amp;SEQ SAMPLE ID]]="","",IF('Sample information'!$B$21="","",'Sample information'!$B$21))</f>
        <v>danio rerio (zebrafish)</v>
      </c>
      <c r="R463" s="10"/>
      <c r="S463" s="32"/>
      <c r="T463" s="55"/>
      <c r="U463" s="25"/>
      <c r="W463" s="30"/>
      <c r="Y463" s="91"/>
      <c r="Z463" s="32"/>
      <c r="AA463" s="28"/>
      <c r="AB463" s="55"/>
      <c r="AC463" s="28" t="str">
        <f>IF(Table1[[#This Row],[DATE SAMPLE DELIVERY]]="","",(CONCATENATE(20,LEFT(Table1[[#This Row],[DATE SAMPLE DELIVERY]],2),"-",(MID(Table1[[#This Row],[DATE SAMPLE DELIVERY]],3,2)),"-",(RIGHT(Table1[[#This Row],[DATE SAMPLE DELIVERY]],2)))))</f>
        <v/>
      </c>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row>
    <row r="464" spans="1:54" s="4" customFormat="1" x14ac:dyDescent="0.2">
      <c r="A464" s="112" t="str">
        <f>IF(D464="","",CONCATENATE('Sample information'!B$16," #1"," ",Table1[[#This Row],[DATE SAMPLE DELIVERY]]))</f>
        <v xml:space="preserve">TC2486 #1 </v>
      </c>
      <c r="B464" s="112" t="str">
        <f>IF(Table1[[#This Row],[LIBRARY ID]]="","",CONCATENATE('Sample information'!B$16,"-",Table1[[#This Row],[LIBRARY ID]]))</f>
        <v>TC2486-TC2486-1454</v>
      </c>
      <c r="C464" s="228" t="s">
        <v>142</v>
      </c>
      <c r="D464" s="228" t="s">
        <v>2200</v>
      </c>
      <c r="E464" s="228" t="s">
        <v>28</v>
      </c>
      <c r="F464" s="113" t="s">
        <v>1711</v>
      </c>
      <c r="G464" s="113">
        <v>13.536849999999999</v>
      </c>
      <c r="H464" s="113">
        <v>50</v>
      </c>
      <c r="I464" s="113" t="s">
        <v>272</v>
      </c>
      <c r="J464" s="228">
        <v>108</v>
      </c>
      <c r="K464" s="228"/>
      <c r="L464" s="112" t="str">
        <f>IF((I464=Index!C$2),VLOOKUP(J464,Index!B$3:S$228,2),IF((I464=Index!D$2),VLOOKUP(J464,Index!B$3:S$228,3),IF((I464=Index!E$2),VLOOKUP(J464,Index!B$3:S$228,4),IF((I464=Index!F$2),VLOOKUP(J464,Index!B$3:S$228,5),IF((I464=Index!G$2),VLOOKUP(J464,Index!B$3:S$228,6),IF((I464=Index!H$2),VLOOKUP(J464,Index!B$3:S$228,7),IF((I464=Index!I$2),VLOOKUP(J464,Index!B$3:S$228,8),IF((I464=Index!J$2),VLOOKUP(J464,Index!B$3:S$228,9),IF((I464=Index!K$2),VLOOKUP(J464,Index!B$3:S$228,10),IF((I464=Index!L$2),VLOOKUP(J464,Index!B$3:S$228,11),IF((I464=Index!M$2),VLOOKUP(J464,Index!B$3:S$228,12),IF((I464=Index!N$2),VLOOKUP(J464,Index!B$3:S$228,13),IF((I464=Index!O$2),VLOOKUP(J464,Index!B$3:S$228,14),IF((I464=Index!P$2),VLOOKUP(J464,Index!B$3:S$228,15),IF((I464=Index!Q$2),VLOOKUP(J464,Index!B$3:S$228,16),IF((I464=Index!R$2),VLOOKUP(J464,Index!B$3:S$228,17),IF((I464=Index!S$2),VLOOKUP(J464,Index!B$3:S$228,18),IF((I464=""),CONCATENATE("Custom (",K464,")"),IF((I464="No index"),CONCATENATE("Custom (",Index!T456,")"),"")))))))))))))))))))</f>
        <v>N712-N517 (GTAGAGGA-GCGTAAGA)</v>
      </c>
      <c r="M464" s="32" t="s">
        <v>5</v>
      </c>
      <c r="N464" s="10" t="s">
        <v>96</v>
      </c>
      <c r="O464" s="136">
        <f>IF(Table1[[#This Row],[VOLUME]]="","",Table1[[#This Row],[VOLUME]])</f>
        <v>50</v>
      </c>
      <c r="P464" s="110" t="str">
        <f>IF(Table1[[#This Row],[SNP&amp;SEQ SAMPLE ID]]="","",CONCATENATE('Sample information'!$B$16,"_PL1_org_",Table1[[#This Row],[DATE SAMPLE DELIVERY]]))</f>
        <v>TC2486_PL1_org_</v>
      </c>
      <c r="Q464" s="32" t="str">
        <f>IF(Table1[[#This Row],[SNP&amp;SEQ SAMPLE ID]]="","",IF('Sample information'!$B$21="","",'Sample information'!$B$21))</f>
        <v>danio rerio (zebrafish)</v>
      </c>
      <c r="R464" s="10"/>
      <c r="S464" s="32"/>
      <c r="T464" s="55"/>
      <c r="U464" s="25"/>
      <c r="W464" s="30"/>
      <c r="Y464" s="91"/>
      <c r="Z464" s="32"/>
      <c r="AA464" s="28"/>
      <c r="AB464" s="55"/>
      <c r="AC464" s="28" t="str">
        <f>IF(Table1[[#This Row],[DATE SAMPLE DELIVERY]]="","",(CONCATENATE(20,LEFT(Table1[[#This Row],[DATE SAMPLE DELIVERY]],2),"-",(MID(Table1[[#This Row],[DATE SAMPLE DELIVERY]],3,2)),"-",(RIGHT(Table1[[#This Row],[DATE SAMPLE DELIVERY]],2)))))</f>
        <v/>
      </c>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row>
    <row r="465" spans="1:54" s="4" customFormat="1" x14ac:dyDescent="0.2">
      <c r="A465" s="112" t="str">
        <f>IF(D465="","",CONCATENATE('Sample information'!B$16," #1"," ",Table1[[#This Row],[DATE SAMPLE DELIVERY]]))</f>
        <v xml:space="preserve">TC2486 #1 </v>
      </c>
      <c r="B465" s="112" t="str">
        <f>IF(Table1[[#This Row],[LIBRARY ID]]="","",CONCATENATE('Sample information'!B$16,"-",Table1[[#This Row],[LIBRARY ID]]))</f>
        <v>TC2486-TC2486-1455</v>
      </c>
      <c r="C465" s="228" t="s">
        <v>142</v>
      </c>
      <c r="D465" s="228" t="s">
        <v>2201</v>
      </c>
      <c r="E465" s="228" t="s">
        <v>28</v>
      </c>
      <c r="F465" s="113" t="s">
        <v>1711</v>
      </c>
      <c r="G465" s="113">
        <v>13.536849999999999</v>
      </c>
      <c r="H465" s="113">
        <v>50</v>
      </c>
      <c r="I465" s="98"/>
      <c r="J465" s="228"/>
      <c r="K465" s="229" t="s">
        <v>2515</v>
      </c>
      <c r="L465" s="112" t="str">
        <f>IF((I465=Index!C$2),VLOOKUP(J465,Index!B$3:S$228,2),IF((I465=Index!D$2),VLOOKUP(J465,Index!B$3:S$228,3),IF((I465=Index!E$2),VLOOKUP(J465,Index!B$3:S$228,4),IF((I465=Index!F$2),VLOOKUP(J465,Index!B$3:S$228,5),IF((I465=Index!G$2),VLOOKUP(J465,Index!B$3:S$228,6),IF((I465=Index!H$2),VLOOKUP(J465,Index!B$3:S$228,7),IF((I465=Index!I$2),VLOOKUP(J465,Index!B$3:S$228,8),IF((I465=Index!J$2),VLOOKUP(J465,Index!B$3:S$228,9),IF((I465=Index!K$2),VLOOKUP(J465,Index!B$3:S$228,10),IF((I465=Index!L$2),VLOOKUP(J465,Index!B$3:S$228,11),IF((I465=Index!M$2),VLOOKUP(J465,Index!B$3:S$228,12),IF((I465=Index!N$2),VLOOKUP(J465,Index!B$3:S$228,13),IF((I465=Index!O$2),VLOOKUP(J465,Index!B$3:S$228,14),IF((I465=Index!P$2),VLOOKUP(J465,Index!B$3:S$228,15),IF((I465=Index!Q$2),VLOOKUP(J465,Index!B$3:S$228,16),IF((I465=Index!R$2),VLOOKUP(J465,Index!B$3:S$228,17),IF((I465=Index!S$2),VLOOKUP(J465,Index!B$3:S$228,18),IF((I465=""),CONCATENATE("Custom (",K465,")"),IF((I465="No index"),CONCATENATE("Custom (",Index!T457,")"),"")))))))))))))))))))</f>
        <v>Custom (GCTCATGA-CGTCTAAT)</v>
      </c>
      <c r="M465" s="32" t="s">
        <v>5</v>
      </c>
      <c r="N465" s="10" t="s">
        <v>97</v>
      </c>
      <c r="O465" s="136">
        <f>IF(Table1[[#This Row],[VOLUME]]="","",Table1[[#This Row],[VOLUME]])</f>
        <v>50</v>
      </c>
      <c r="P465" s="110" t="str">
        <f>IF(Table1[[#This Row],[SNP&amp;SEQ SAMPLE ID]]="","",CONCATENATE('Sample information'!$B$16,"_PL1_org_",Table1[[#This Row],[DATE SAMPLE DELIVERY]]))</f>
        <v>TC2486_PL1_org_</v>
      </c>
      <c r="Q465" s="32" t="str">
        <f>IF(Table1[[#This Row],[SNP&amp;SEQ SAMPLE ID]]="","",IF('Sample information'!$B$21="","",'Sample information'!$B$21))</f>
        <v>danio rerio (zebrafish)</v>
      </c>
      <c r="R465" s="10"/>
      <c r="S465" s="32"/>
      <c r="T465" s="55"/>
      <c r="U465" s="25"/>
      <c r="W465" s="30"/>
      <c r="Y465" s="91"/>
      <c r="Z465" s="32"/>
      <c r="AA465" s="28"/>
      <c r="AB465" s="55"/>
      <c r="AC465" s="28" t="str">
        <f>IF(Table1[[#This Row],[DATE SAMPLE DELIVERY]]="","",(CONCATENATE(20,LEFT(Table1[[#This Row],[DATE SAMPLE DELIVERY]],2),"-",(MID(Table1[[#This Row],[DATE SAMPLE DELIVERY]],3,2)),"-",(RIGHT(Table1[[#This Row],[DATE SAMPLE DELIVERY]],2)))))</f>
        <v/>
      </c>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row>
    <row r="466" spans="1:54" s="4" customFormat="1" x14ac:dyDescent="0.2">
      <c r="A466" s="112" t="str">
        <f>IF(D466="","",CONCATENATE('Sample information'!B$16," #1"," ",Table1[[#This Row],[DATE SAMPLE DELIVERY]]))</f>
        <v xml:space="preserve">TC2486 #1 </v>
      </c>
      <c r="B466" s="112" t="str">
        <f>IF(Table1[[#This Row],[LIBRARY ID]]="","",CONCATENATE('Sample information'!B$16,"-",Table1[[#This Row],[LIBRARY ID]]))</f>
        <v>TC2486-TC2486-1456</v>
      </c>
      <c r="C466" s="228" t="s">
        <v>142</v>
      </c>
      <c r="D466" s="228" t="s">
        <v>2202</v>
      </c>
      <c r="E466" s="228" t="s">
        <v>28</v>
      </c>
      <c r="F466" s="113" t="s">
        <v>1711</v>
      </c>
      <c r="G466" s="113">
        <v>13.536849999999999</v>
      </c>
      <c r="H466" s="113">
        <v>50</v>
      </c>
      <c r="I466" s="98"/>
      <c r="J466" s="228"/>
      <c r="K466" s="230" t="s">
        <v>2516</v>
      </c>
      <c r="L466" s="112" t="str">
        <f>IF((I466=Index!C$2),VLOOKUP(J466,Index!B$3:S$228,2),IF((I466=Index!D$2),VLOOKUP(J466,Index!B$3:S$228,3),IF((I466=Index!E$2),VLOOKUP(J466,Index!B$3:S$228,4),IF((I466=Index!F$2),VLOOKUP(J466,Index!B$3:S$228,5),IF((I466=Index!G$2),VLOOKUP(J466,Index!B$3:S$228,6),IF((I466=Index!H$2),VLOOKUP(J466,Index!B$3:S$228,7),IF((I466=Index!I$2),VLOOKUP(J466,Index!B$3:S$228,8),IF((I466=Index!J$2),VLOOKUP(J466,Index!B$3:S$228,9),IF((I466=Index!K$2),VLOOKUP(J466,Index!B$3:S$228,10),IF((I466=Index!L$2),VLOOKUP(J466,Index!B$3:S$228,11),IF((I466=Index!M$2),VLOOKUP(J466,Index!B$3:S$228,12),IF((I466=Index!N$2),VLOOKUP(J466,Index!B$3:S$228,13),IF((I466=Index!O$2),VLOOKUP(J466,Index!B$3:S$228,14),IF((I466=Index!P$2),VLOOKUP(J466,Index!B$3:S$228,15),IF((I466=Index!Q$2),VLOOKUP(J466,Index!B$3:S$228,16),IF((I466=Index!R$2),VLOOKUP(J466,Index!B$3:S$228,17),IF((I466=Index!S$2),VLOOKUP(J466,Index!B$3:S$228,18),IF((I466=""),CONCATENATE("Custom (",K466,")"),IF((I466="No index"),CONCATENATE("Custom (",Index!T458,")"),"")))))))))))))))))))</f>
        <v>Custom (GCTCATGA-TCTCTCCG)</v>
      </c>
      <c r="M466" s="32" t="s">
        <v>5</v>
      </c>
      <c r="N466" s="10" t="s">
        <v>98</v>
      </c>
      <c r="O466" s="136">
        <f>IF(Table1[[#This Row],[VOLUME]]="","",Table1[[#This Row],[VOLUME]])</f>
        <v>50</v>
      </c>
      <c r="P466" s="110" t="str">
        <f>IF(Table1[[#This Row],[SNP&amp;SEQ SAMPLE ID]]="","",CONCATENATE('Sample information'!$B$16,"_PL1_org_",Table1[[#This Row],[DATE SAMPLE DELIVERY]]))</f>
        <v>TC2486_PL1_org_</v>
      </c>
      <c r="Q466" s="32" t="str">
        <f>IF(Table1[[#This Row],[SNP&amp;SEQ SAMPLE ID]]="","",IF('Sample information'!$B$21="","",'Sample information'!$B$21))</f>
        <v>danio rerio (zebrafish)</v>
      </c>
      <c r="R466" s="10"/>
      <c r="S466" s="32"/>
      <c r="T466" s="55"/>
      <c r="U466" s="25"/>
      <c r="W466" s="30"/>
      <c r="Y466" s="91"/>
      <c r="Z466" s="32"/>
      <c r="AA466" s="28"/>
      <c r="AB466" s="55"/>
      <c r="AC466" s="28" t="str">
        <f>IF(Table1[[#This Row],[DATE SAMPLE DELIVERY]]="","",(CONCATENATE(20,LEFT(Table1[[#This Row],[DATE SAMPLE DELIVERY]],2),"-",(MID(Table1[[#This Row],[DATE SAMPLE DELIVERY]],3,2)),"-",(RIGHT(Table1[[#This Row],[DATE SAMPLE DELIVERY]],2)))))</f>
        <v/>
      </c>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row>
    <row r="467" spans="1:54" s="4" customFormat="1" x14ac:dyDescent="0.2">
      <c r="A467" s="112" t="str">
        <f>IF(D467="","",CONCATENATE('Sample information'!B$16," #1"," ",Table1[[#This Row],[DATE SAMPLE DELIVERY]]))</f>
        <v xml:space="preserve">TC2486 #1 </v>
      </c>
      <c r="B467" s="112" t="str">
        <f>IF(Table1[[#This Row],[LIBRARY ID]]="","",CONCATENATE('Sample information'!B$16,"-",Table1[[#This Row],[LIBRARY ID]]))</f>
        <v>TC2486-TC2486-1457</v>
      </c>
      <c r="C467" s="228" t="s">
        <v>142</v>
      </c>
      <c r="D467" s="228" t="s">
        <v>2203</v>
      </c>
      <c r="E467" s="228" t="s">
        <v>28</v>
      </c>
      <c r="F467" s="113" t="s">
        <v>1711</v>
      </c>
      <c r="G467" s="113">
        <v>13.536849999999999</v>
      </c>
      <c r="H467" s="113">
        <v>50</v>
      </c>
      <c r="I467" s="98"/>
      <c r="J467" s="228"/>
      <c r="K467" s="230" t="s">
        <v>2517</v>
      </c>
      <c r="L467" s="112" t="str">
        <f>IF((I467=Index!C$2),VLOOKUP(J467,Index!B$3:S$228,2),IF((I467=Index!D$2),VLOOKUP(J467,Index!B$3:S$228,3),IF((I467=Index!E$2),VLOOKUP(J467,Index!B$3:S$228,4),IF((I467=Index!F$2),VLOOKUP(J467,Index!B$3:S$228,5),IF((I467=Index!G$2),VLOOKUP(J467,Index!B$3:S$228,6),IF((I467=Index!H$2),VLOOKUP(J467,Index!B$3:S$228,7),IF((I467=Index!I$2),VLOOKUP(J467,Index!B$3:S$228,8),IF((I467=Index!J$2),VLOOKUP(J467,Index!B$3:S$228,9),IF((I467=Index!K$2),VLOOKUP(J467,Index!B$3:S$228,10),IF((I467=Index!L$2),VLOOKUP(J467,Index!B$3:S$228,11),IF((I467=Index!M$2),VLOOKUP(J467,Index!B$3:S$228,12),IF((I467=Index!N$2),VLOOKUP(J467,Index!B$3:S$228,13),IF((I467=Index!O$2),VLOOKUP(J467,Index!B$3:S$228,14),IF((I467=Index!P$2),VLOOKUP(J467,Index!B$3:S$228,15),IF((I467=Index!Q$2),VLOOKUP(J467,Index!B$3:S$228,16),IF((I467=Index!R$2),VLOOKUP(J467,Index!B$3:S$228,17),IF((I467=Index!S$2),VLOOKUP(J467,Index!B$3:S$228,18),IF((I467=""),CONCATENATE("Custom (",K467,")"),IF((I467="No index"),CONCATENATE("Custom (",Index!T459,")"),"")))))))))))))))))))</f>
        <v>Custom (GCTCATGA-TCGACTAG)</v>
      </c>
      <c r="M467" s="32" t="s">
        <v>5</v>
      </c>
      <c r="N467" s="10" t="s">
        <v>99</v>
      </c>
      <c r="O467" s="136">
        <f>IF(Table1[[#This Row],[VOLUME]]="","",Table1[[#This Row],[VOLUME]])</f>
        <v>50</v>
      </c>
      <c r="P467" s="110" t="str">
        <f>IF(Table1[[#This Row],[SNP&amp;SEQ SAMPLE ID]]="","",CONCATENATE('Sample information'!$B$16,"_PL1_org_",Table1[[#This Row],[DATE SAMPLE DELIVERY]]))</f>
        <v>TC2486_PL1_org_</v>
      </c>
      <c r="Q467" s="32" t="str">
        <f>IF(Table1[[#This Row],[SNP&amp;SEQ SAMPLE ID]]="","",IF('Sample information'!$B$21="","",'Sample information'!$B$21))</f>
        <v>danio rerio (zebrafish)</v>
      </c>
      <c r="R467" s="10"/>
      <c r="S467" s="32"/>
      <c r="T467" s="55"/>
      <c r="U467" s="25"/>
      <c r="W467" s="30"/>
      <c r="Y467" s="91"/>
      <c r="Z467" s="32"/>
      <c r="AA467" s="28"/>
      <c r="AB467" s="55"/>
      <c r="AC467" s="28" t="str">
        <f>IF(Table1[[#This Row],[DATE SAMPLE DELIVERY]]="","",(CONCATENATE(20,LEFT(Table1[[#This Row],[DATE SAMPLE DELIVERY]],2),"-",(MID(Table1[[#This Row],[DATE SAMPLE DELIVERY]],3,2)),"-",(RIGHT(Table1[[#This Row],[DATE SAMPLE DELIVERY]],2)))))</f>
        <v/>
      </c>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row>
    <row r="468" spans="1:54" s="4" customFormat="1" x14ac:dyDescent="0.2">
      <c r="A468" s="112" t="str">
        <f>IF(D468="","",CONCATENATE('Sample information'!B$16," #1"," ",Table1[[#This Row],[DATE SAMPLE DELIVERY]]))</f>
        <v xml:space="preserve">TC2486 #1 </v>
      </c>
      <c r="B468" s="112" t="str">
        <f>IF(Table1[[#This Row],[LIBRARY ID]]="","",CONCATENATE('Sample information'!B$16,"-",Table1[[#This Row],[LIBRARY ID]]))</f>
        <v>TC2486-TC2486-1458</v>
      </c>
      <c r="C468" s="228" t="s">
        <v>142</v>
      </c>
      <c r="D468" s="228" t="s">
        <v>2204</v>
      </c>
      <c r="E468" s="228" t="s">
        <v>28</v>
      </c>
      <c r="F468" s="113" t="s">
        <v>1711</v>
      </c>
      <c r="G468" s="113">
        <v>13.536849999999999</v>
      </c>
      <c r="H468" s="113">
        <v>50</v>
      </c>
      <c r="I468" s="98"/>
      <c r="J468" s="228"/>
      <c r="K468" s="230" t="s">
        <v>2518</v>
      </c>
      <c r="L468" s="112" t="str">
        <f>IF((I468=Index!C$2),VLOOKUP(J468,Index!B$3:S$228,2),IF((I468=Index!D$2),VLOOKUP(J468,Index!B$3:S$228,3),IF((I468=Index!E$2),VLOOKUP(J468,Index!B$3:S$228,4),IF((I468=Index!F$2),VLOOKUP(J468,Index!B$3:S$228,5),IF((I468=Index!G$2),VLOOKUP(J468,Index!B$3:S$228,6),IF((I468=Index!H$2),VLOOKUP(J468,Index!B$3:S$228,7),IF((I468=Index!I$2),VLOOKUP(J468,Index!B$3:S$228,8),IF((I468=Index!J$2),VLOOKUP(J468,Index!B$3:S$228,9),IF((I468=Index!K$2),VLOOKUP(J468,Index!B$3:S$228,10),IF((I468=Index!L$2),VLOOKUP(J468,Index!B$3:S$228,11),IF((I468=Index!M$2),VLOOKUP(J468,Index!B$3:S$228,12),IF((I468=Index!N$2),VLOOKUP(J468,Index!B$3:S$228,13),IF((I468=Index!O$2),VLOOKUP(J468,Index!B$3:S$228,14),IF((I468=Index!P$2),VLOOKUP(J468,Index!B$3:S$228,15),IF((I468=Index!Q$2),VLOOKUP(J468,Index!B$3:S$228,16),IF((I468=Index!R$2),VLOOKUP(J468,Index!B$3:S$228,17),IF((I468=Index!S$2),VLOOKUP(J468,Index!B$3:S$228,18),IF((I468=""),CONCATENATE("Custom (",K468,")"),IF((I468="No index"),CONCATENATE("Custom (",Index!T460,")"),"")))))))))))))))))))</f>
        <v>Custom (GCTCATGA-TTCTAGCT)</v>
      </c>
      <c r="M468" s="32" t="s">
        <v>5</v>
      </c>
      <c r="N468" s="10" t="s">
        <v>100</v>
      </c>
      <c r="O468" s="136">
        <f>IF(Table1[[#This Row],[VOLUME]]="","",Table1[[#This Row],[VOLUME]])</f>
        <v>50</v>
      </c>
      <c r="P468" s="110" t="str">
        <f>IF(Table1[[#This Row],[SNP&amp;SEQ SAMPLE ID]]="","",CONCATENATE('Sample information'!$B$16,"_PL1_org_",Table1[[#This Row],[DATE SAMPLE DELIVERY]]))</f>
        <v>TC2486_PL1_org_</v>
      </c>
      <c r="Q468" s="32" t="str">
        <f>IF(Table1[[#This Row],[SNP&amp;SEQ SAMPLE ID]]="","",IF('Sample information'!$B$21="","",'Sample information'!$B$21))</f>
        <v>danio rerio (zebrafish)</v>
      </c>
      <c r="R468" s="10"/>
      <c r="S468" s="32"/>
      <c r="T468" s="55"/>
      <c r="U468" s="25"/>
      <c r="W468" s="30"/>
      <c r="Y468" s="91"/>
      <c r="Z468" s="32"/>
      <c r="AA468" s="28"/>
      <c r="AB468" s="55"/>
      <c r="AC468" s="28" t="str">
        <f>IF(Table1[[#This Row],[DATE SAMPLE DELIVERY]]="","",(CONCATENATE(20,LEFT(Table1[[#This Row],[DATE SAMPLE DELIVERY]],2),"-",(MID(Table1[[#This Row],[DATE SAMPLE DELIVERY]],3,2)),"-",(RIGHT(Table1[[#This Row],[DATE SAMPLE DELIVERY]],2)))))</f>
        <v/>
      </c>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row>
    <row r="469" spans="1:54" s="4" customFormat="1" x14ac:dyDescent="0.2">
      <c r="A469" s="112" t="str">
        <f>IF(D469="","",CONCATENATE('Sample information'!B$16," #1"," ",Table1[[#This Row],[DATE SAMPLE DELIVERY]]))</f>
        <v xml:space="preserve">TC2486 #1 </v>
      </c>
      <c r="B469" s="112" t="str">
        <f>IF(Table1[[#This Row],[LIBRARY ID]]="","",CONCATENATE('Sample information'!B$16,"-",Table1[[#This Row],[LIBRARY ID]]))</f>
        <v>TC2486-TC2486-1459</v>
      </c>
      <c r="C469" s="228" t="s">
        <v>142</v>
      </c>
      <c r="D469" s="228" t="s">
        <v>2205</v>
      </c>
      <c r="E469" s="228" t="s">
        <v>28</v>
      </c>
      <c r="F469" s="113" t="s">
        <v>1711</v>
      </c>
      <c r="G469" s="113">
        <v>13.536849999999999</v>
      </c>
      <c r="H469" s="113">
        <v>50</v>
      </c>
      <c r="I469" s="98"/>
      <c r="J469" s="228"/>
      <c r="K469" s="230" t="s">
        <v>2519</v>
      </c>
      <c r="L469" s="112" t="str">
        <f>IF((I469=Index!C$2),VLOOKUP(J469,Index!B$3:S$228,2),IF((I469=Index!D$2),VLOOKUP(J469,Index!B$3:S$228,3),IF((I469=Index!E$2),VLOOKUP(J469,Index!B$3:S$228,4),IF((I469=Index!F$2),VLOOKUP(J469,Index!B$3:S$228,5),IF((I469=Index!G$2),VLOOKUP(J469,Index!B$3:S$228,6),IF((I469=Index!H$2),VLOOKUP(J469,Index!B$3:S$228,7),IF((I469=Index!I$2),VLOOKUP(J469,Index!B$3:S$228,8),IF((I469=Index!J$2),VLOOKUP(J469,Index!B$3:S$228,9),IF((I469=Index!K$2),VLOOKUP(J469,Index!B$3:S$228,10),IF((I469=Index!L$2),VLOOKUP(J469,Index!B$3:S$228,11),IF((I469=Index!M$2),VLOOKUP(J469,Index!B$3:S$228,12),IF((I469=Index!N$2),VLOOKUP(J469,Index!B$3:S$228,13),IF((I469=Index!O$2),VLOOKUP(J469,Index!B$3:S$228,14),IF((I469=Index!P$2),VLOOKUP(J469,Index!B$3:S$228,15),IF((I469=Index!Q$2),VLOOKUP(J469,Index!B$3:S$228,16),IF((I469=Index!R$2),VLOOKUP(J469,Index!B$3:S$228,17),IF((I469=Index!S$2),VLOOKUP(J469,Index!B$3:S$228,18),IF((I469=""),CONCATENATE("Custom (",K469,")"),IF((I469="No index"),CONCATENATE("Custom (",Index!T461,")"),"")))))))))))))))))))</f>
        <v>Custom (GCTCATGA-CCTAGAGT)</v>
      </c>
      <c r="M469" s="32" t="s">
        <v>5</v>
      </c>
      <c r="N469" s="10" t="s">
        <v>101</v>
      </c>
      <c r="O469" s="136">
        <f>IF(Table1[[#This Row],[VOLUME]]="","",Table1[[#This Row],[VOLUME]])</f>
        <v>50</v>
      </c>
      <c r="P469" s="110" t="str">
        <f>IF(Table1[[#This Row],[SNP&amp;SEQ SAMPLE ID]]="","",CONCATENATE('Sample information'!$B$16,"_PL1_org_",Table1[[#This Row],[DATE SAMPLE DELIVERY]]))</f>
        <v>TC2486_PL1_org_</v>
      </c>
      <c r="Q469" s="32" t="str">
        <f>IF(Table1[[#This Row],[SNP&amp;SEQ SAMPLE ID]]="","",IF('Sample information'!$B$21="","",'Sample information'!$B$21))</f>
        <v>danio rerio (zebrafish)</v>
      </c>
      <c r="R469" s="10"/>
      <c r="S469" s="32"/>
      <c r="T469" s="55"/>
      <c r="U469" s="25"/>
      <c r="W469" s="30"/>
      <c r="Y469" s="91"/>
      <c r="Z469" s="32"/>
      <c r="AA469" s="28"/>
      <c r="AB469" s="55"/>
      <c r="AC469" s="28" t="str">
        <f>IF(Table1[[#This Row],[DATE SAMPLE DELIVERY]]="","",(CONCATENATE(20,LEFT(Table1[[#This Row],[DATE SAMPLE DELIVERY]],2),"-",(MID(Table1[[#This Row],[DATE SAMPLE DELIVERY]],3,2)),"-",(RIGHT(Table1[[#This Row],[DATE SAMPLE DELIVERY]],2)))))</f>
        <v/>
      </c>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row>
    <row r="470" spans="1:54" s="4" customFormat="1" x14ac:dyDescent="0.2">
      <c r="A470" s="112" t="str">
        <f>IF(D470="","",CONCATENATE('Sample information'!B$16," #1"," ",Table1[[#This Row],[DATE SAMPLE DELIVERY]]))</f>
        <v xml:space="preserve">TC2486 #1 </v>
      </c>
      <c r="B470" s="112" t="str">
        <f>IF(Table1[[#This Row],[LIBRARY ID]]="","",CONCATENATE('Sample information'!B$16,"-",Table1[[#This Row],[LIBRARY ID]]))</f>
        <v>TC2486-TC2486-1460</v>
      </c>
      <c r="C470" s="228" t="s">
        <v>142</v>
      </c>
      <c r="D470" s="228" t="s">
        <v>2206</v>
      </c>
      <c r="E470" s="228" t="s">
        <v>28</v>
      </c>
      <c r="F470" s="113" t="s">
        <v>1711</v>
      </c>
      <c r="G470" s="113">
        <v>13.536849999999999</v>
      </c>
      <c r="H470" s="113">
        <v>50</v>
      </c>
      <c r="I470" s="98"/>
      <c r="J470" s="228"/>
      <c r="K470" s="230" t="s">
        <v>2520</v>
      </c>
      <c r="L470" s="112" t="str">
        <f>IF((I470=Index!C$2),VLOOKUP(J470,Index!B$3:S$228,2),IF((I470=Index!D$2),VLOOKUP(J470,Index!B$3:S$228,3),IF((I470=Index!E$2),VLOOKUP(J470,Index!B$3:S$228,4),IF((I470=Index!F$2),VLOOKUP(J470,Index!B$3:S$228,5),IF((I470=Index!G$2),VLOOKUP(J470,Index!B$3:S$228,6),IF((I470=Index!H$2),VLOOKUP(J470,Index!B$3:S$228,7),IF((I470=Index!I$2),VLOOKUP(J470,Index!B$3:S$228,8),IF((I470=Index!J$2),VLOOKUP(J470,Index!B$3:S$228,9),IF((I470=Index!K$2),VLOOKUP(J470,Index!B$3:S$228,10),IF((I470=Index!L$2),VLOOKUP(J470,Index!B$3:S$228,11),IF((I470=Index!M$2),VLOOKUP(J470,Index!B$3:S$228,12),IF((I470=Index!N$2),VLOOKUP(J470,Index!B$3:S$228,13),IF((I470=Index!O$2),VLOOKUP(J470,Index!B$3:S$228,14),IF((I470=Index!P$2),VLOOKUP(J470,Index!B$3:S$228,15),IF((I470=Index!Q$2),VLOOKUP(J470,Index!B$3:S$228,16),IF((I470=Index!R$2),VLOOKUP(J470,Index!B$3:S$228,17),IF((I470=Index!S$2),VLOOKUP(J470,Index!B$3:S$228,18),IF((I470=""),CONCATENATE("Custom (",K470,")"),IF((I470="No index"),CONCATENATE("Custom (",Index!T462,")"),"")))))))))))))))))))</f>
        <v>Custom (GCTCATGA-CTATTAAG)</v>
      </c>
      <c r="M470" s="32" t="s">
        <v>5</v>
      </c>
      <c r="N470" s="10" t="s">
        <v>102</v>
      </c>
      <c r="O470" s="136">
        <f>IF(Table1[[#This Row],[VOLUME]]="","",Table1[[#This Row],[VOLUME]])</f>
        <v>50</v>
      </c>
      <c r="P470" s="110" t="str">
        <f>IF(Table1[[#This Row],[SNP&amp;SEQ SAMPLE ID]]="","",CONCATENATE('Sample information'!$B$16,"_PL1_org_",Table1[[#This Row],[DATE SAMPLE DELIVERY]]))</f>
        <v>TC2486_PL1_org_</v>
      </c>
      <c r="Q470" s="32" t="str">
        <f>IF(Table1[[#This Row],[SNP&amp;SEQ SAMPLE ID]]="","",IF('Sample information'!$B$21="","",'Sample information'!$B$21))</f>
        <v>danio rerio (zebrafish)</v>
      </c>
      <c r="R470" s="10"/>
      <c r="S470" s="32"/>
      <c r="T470" s="55"/>
      <c r="U470" s="25"/>
      <c r="W470" s="30"/>
      <c r="Y470" s="91"/>
      <c r="Z470" s="32"/>
      <c r="AA470" s="28"/>
      <c r="AB470" s="55"/>
      <c r="AC470" s="28" t="str">
        <f>IF(Table1[[#This Row],[DATE SAMPLE DELIVERY]]="","",(CONCATENATE(20,LEFT(Table1[[#This Row],[DATE SAMPLE DELIVERY]],2),"-",(MID(Table1[[#This Row],[DATE SAMPLE DELIVERY]],3,2)),"-",(RIGHT(Table1[[#This Row],[DATE SAMPLE DELIVERY]],2)))))</f>
        <v/>
      </c>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row>
    <row r="471" spans="1:54" s="4" customFormat="1" x14ac:dyDescent="0.2">
      <c r="A471" s="112" t="str">
        <f>IF(D471="","",CONCATENATE('Sample information'!B$16," #1"," ",Table1[[#This Row],[DATE SAMPLE DELIVERY]]))</f>
        <v xml:space="preserve">TC2486 #1 </v>
      </c>
      <c r="B471" s="112" t="str">
        <f>IF(Table1[[#This Row],[LIBRARY ID]]="","",CONCATENATE('Sample information'!B$16,"-",Table1[[#This Row],[LIBRARY ID]]))</f>
        <v>TC2486-TC2486-1461</v>
      </c>
      <c r="C471" s="228" t="s">
        <v>142</v>
      </c>
      <c r="D471" s="228" t="s">
        <v>2207</v>
      </c>
      <c r="E471" s="228" t="s">
        <v>28</v>
      </c>
      <c r="F471" s="113" t="s">
        <v>1711</v>
      </c>
      <c r="G471" s="113">
        <v>13.536849999999999</v>
      </c>
      <c r="H471" s="113">
        <v>50</v>
      </c>
      <c r="I471" s="98"/>
      <c r="J471" s="228"/>
      <c r="K471" s="230" t="s">
        <v>2521</v>
      </c>
      <c r="L471" s="112" t="str">
        <f>IF((I471=Index!C$2),VLOOKUP(J471,Index!B$3:S$228,2),IF((I471=Index!D$2),VLOOKUP(J471,Index!B$3:S$228,3),IF((I471=Index!E$2),VLOOKUP(J471,Index!B$3:S$228,4),IF((I471=Index!F$2),VLOOKUP(J471,Index!B$3:S$228,5),IF((I471=Index!G$2),VLOOKUP(J471,Index!B$3:S$228,6),IF((I471=Index!H$2),VLOOKUP(J471,Index!B$3:S$228,7),IF((I471=Index!I$2),VLOOKUP(J471,Index!B$3:S$228,8),IF((I471=Index!J$2),VLOOKUP(J471,Index!B$3:S$228,9),IF((I471=Index!K$2),VLOOKUP(J471,Index!B$3:S$228,10),IF((I471=Index!L$2),VLOOKUP(J471,Index!B$3:S$228,11),IF((I471=Index!M$2),VLOOKUP(J471,Index!B$3:S$228,12),IF((I471=Index!N$2),VLOOKUP(J471,Index!B$3:S$228,13),IF((I471=Index!O$2),VLOOKUP(J471,Index!B$3:S$228,14),IF((I471=Index!P$2),VLOOKUP(J471,Index!B$3:S$228,15),IF((I471=Index!Q$2),VLOOKUP(J471,Index!B$3:S$228,16),IF((I471=Index!R$2),VLOOKUP(J471,Index!B$3:S$228,17),IF((I471=Index!S$2),VLOOKUP(J471,Index!B$3:S$228,18),IF((I471=""),CONCATENATE("Custom (",K471,")"),IF((I471="No index"),CONCATENATE("Custom (",Index!T463,")"),"")))))))))))))))))))</f>
        <v>Custom (GCTCATGA-AAGGCTAT)</v>
      </c>
      <c r="M471" s="32" t="s">
        <v>5</v>
      </c>
      <c r="N471" s="10" t="s">
        <v>103</v>
      </c>
      <c r="O471" s="136">
        <f>IF(Table1[[#This Row],[VOLUME]]="","",Table1[[#This Row],[VOLUME]])</f>
        <v>50</v>
      </c>
      <c r="P471" s="110" t="str">
        <f>IF(Table1[[#This Row],[SNP&amp;SEQ SAMPLE ID]]="","",CONCATENATE('Sample information'!$B$16,"_PL1_org_",Table1[[#This Row],[DATE SAMPLE DELIVERY]]))</f>
        <v>TC2486_PL1_org_</v>
      </c>
      <c r="Q471" s="32" t="str">
        <f>IF(Table1[[#This Row],[SNP&amp;SEQ SAMPLE ID]]="","",IF('Sample information'!$B$21="","",'Sample information'!$B$21))</f>
        <v>danio rerio (zebrafish)</v>
      </c>
      <c r="R471" s="10"/>
      <c r="S471" s="32"/>
      <c r="T471" s="55"/>
      <c r="U471" s="25"/>
      <c r="W471" s="30"/>
      <c r="Y471" s="91"/>
      <c r="Z471" s="32"/>
      <c r="AA471" s="28"/>
      <c r="AB471" s="55"/>
      <c r="AC471" s="28" t="str">
        <f>IF(Table1[[#This Row],[DATE SAMPLE DELIVERY]]="","",(CONCATENATE(20,LEFT(Table1[[#This Row],[DATE SAMPLE DELIVERY]],2),"-",(MID(Table1[[#This Row],[DATE SAMPLE DELIVERY]],3,2)),"-",(RIGHT(Table1[[#This Row],[DATE SAMPLE DELIVERY]],2)))))</f>
        <v/>
      </c>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row>
    <row r="472" spans="1:54" s="4" customFormat="1" x14ac:dyDescent="0.2">
      <c r="A472" s="112" t="str">
        <f>IF(D472="","",CONCATENATE('Sample information'!B$16," #1"," ",Table1[[#This Row],[DATE SAMPLE DELIVERY]]))</f>
        <v xml:space="preserve">TC2486 #1 </v>
      </c>
      <c r="B472" s="112" t="str">
        <f>IF(Table1[[#This Row],[LIBRARY ID]]="","",CONCATENATE('Sample information'!B$16,"-",Table1[[#This Row],[LIBRARY ID]]))</f>
        <v>TC2486-TC2486-1462</v>
      </c>
      <c r="C472" s="228" t="s">
        <v>142</v>
      </c>
      <c r="D472" s="228" t="s">
        <v>2208</v>
      </c>
      <c r="E472" s="228" t="s">
        <v>28</v>
      </c>
      <c r="F472" s="113" t="s">
        <v>1711</v>
      </c>
      <c r="G472" s="113">
        <v>13.536849999999999</v>
      </c>
      <c r="H472" s="113">
        <v>50</v>
      </c>
      <c r="I472" s="98"/>
      <c r="J472" s="228"/>
      <c r="K472" s="230" t="s">
        <v>2522</v>
      </c>
      <c r="L472" s="112" t="str">
        <f>IF((I472=Index!C$2),VLOOKUP(J472,Index!B$3:S$228,2),IF((I472=Index!D$2),VLOOKUP(J472,Index!B$3:S$228,3),IF((I472=Index!E$2),VLOOKUP(J472,Index!B$3:S$228,4),IF((I472=Index!F$2),VLOOKUP(J472,Index!B$3:S$228,5),IF((I472=Index!G$2),VLOOKUP(J472,Index!B$3:S$228,6),IF((I472=Index!H$2),VLOOKUP(J472,Index!B$3:S$228,7),IF((I472=Index!I$2),VLOOKUP(J472,Index!B$3:S$228,8),IF((I472=Index!J$2),VLOOKUP(J472,Index!B$3:S$228,9),IF((I472=Index!K$2),VLOOKUP(J472,Index!B$3:S$228,10),IF((I472=Index!L$2),VLOOKUP(J472,Index!B$3:S$228,11),IF((I472=Index!M$2),VLOOKUP(J472,Index!B$3:S$228,12),IF((I472=Index!N$2),VLOOKUP(J472,Index!B$3:S$228,13),IF((I472=Index!O$2),VLOOKUP(J472,Index!B$3:S$228,14),IF((I472=Index!P$2),VLOOKUP(J472,Index!B$3:S$228,15),IF((I472=Index!Q$2),VLOOKUP(J472,Index!B$3:S$228,16),IF((I472=Index!R$2),VLOOKUP(J472,Index!B$3:S$228,17),IF((I472=Index!S$2),VLOOKUP(J472,Index!B$3:S$228,18),IF((I472=""),CONCATENATE("Custom (",K472,")"),IF((I472="No index"),CONCATENATE("Custom (",Index!T464,")"),"")))))))))))))))))))</f>
        <v>Custom (GCTCATGA-GAGCCTTA)</v>
      </c>
      <c r="M472" s="32" t="s">
        <v>5</v>
      </c>
      <c r="N472" s="10" t="s">
        <v>104</v>
      </c>
      <c r="O472" s="136">
        <f>IF(Table1[[#This Row],[VOLUME]]="","",Table1[[#This Row],[VOLUME]])</f>
        <v>50</v>
      </c>
      <c r="P472" s="110" t="str">
        <f>IF(Table1[[#This Row],[SNP&amp;SEQ SAMPLE ID]]="","",CONCATENATE('Sample information'!$B$16,"_PL1_org_",Table1[[#This Row],[DATE SAMPLE DELIVERY]]))</f>
        <v>TC2486_PL1_org_</v>
      </c>
      <c r="Q472" s="32" t="str">
        <f>IF(Table1[[#This Row],[SNP&amp;SEQ SAMPLE ID]]="","",IF('Sample information'!$B$21="","",'Sample information'!$B$21))</f>
        <v>danio rerio (zebrafish)</v>
      </c>
      <c r="R472" s="10"/>
      <c r="S472" s="32"/>
      <c r="T472" s="55"/>
      <c r="U472" s="25"/>
      <c r="W472" s="30"/>
      <c r="Y472" s="91"/>
      <c r="Z472" s="32"/>
      <c r="AA472" s="28"/>
      <c r="AB472" s="55"/>
      <c r="AC472" s="28" t="str">
        <f>IF(Table1[[#This Row],[DATE SAMPLE DELIVERY]]="","",(CONCATENATE(20,LEFT(Table1[[#This Row],[DATE SAMPLE DELIVERY]],2),"-",(MID(Table1[[#This Row],[DATE SAMPLE DELIVERY]],3,2)),"-",(RIGHT(Table1[[#This Row],[DATE SAMPLE DELIVERY]],2)))))</f>
        <v/>
      </c>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row>
    <row r="473" spans="1:54" s="4" customFormat="1" x14ac:dyDescent="0.2">
      <c r="A473" s="112" t="str">
        <f>IF(D473="","",CONCATENATE('Sample information'!B$16," #1"," ",Table1[[#This Row],[DATE SAMPLE DELIVERY]]))</f>
        <v xml:space="preserve">TC2486 #1 </v>
      </c>
      <c r="B473" s="112" t="str">
        <f>IF(Table1[[#This Row],[LIBRARY ID]]="","",CONCATENATE('Sample information'!B$16,"-",Table1[[#This Row],[LIBRARY ID]]))</f>
        <v>TC2486-TC2486-1463</v>
      </c>
      <c r="C473" s="228" t="s">
        <v>142</v>
      </c>
      <c r="D473" s="228" t="s">
        <v>2209</v>
      </c>
      <c r="E473" s="228" t="s">
        <v>28</v>
      </c>
      <c r="F473" s="113" t="s">
        <v>1711</v>
      </c>
      <c r="G473" s="113">
        <v>13.536849999999999</v>
      </c>
      <c r="H473" s="113">
        <v>50</v>
      </c>
      <c r="I473" s="98"/>
      <c r="J473" s="228"/>
      <c r="K473" s="230" t="s">
        <v>2523</v>
      </c>
      <c r="L473" s="112" t="str">
        <f>IF((I473=Index!C$2),VLOOKUP(J473,Index!B$3:S$228,2),IF((I473=Index!D$2),VLOOKUP(J473,Index!B$3:S$228,3),IF((I473=Index!E$2),VLOOKUP(J473,Index!B$3:S$228,4),IF((I473=Index!F$2),VLOOKUP(J473,Index!B$3:S$228,5),IF((I473=Index!G$2),VLOOKUP(J473,Index!B$3:S$228,6),IF((I473=Index!H$2),VLOOKUP(J473,Index!B$3:S$228,7),IF((I473=Index!I$2),VLOOKUP(J473,Index!B$3:S$228,8),IF((I473=Index!J$2),VLOOKUP(J473,Index!B$3:S$228,9),IF((I473=Index!K$2),VLOOKUP(J473,Index!B$3:S$228,10),IF((I473=Index!L$2),VLOOKUP(J473,Index!B$3:S$228,11),IF((I473=Index!M$2),VLOOKUP(J473,Index!B$3:S$228,12),IF((I473=Index!N$2),VLOOKUP(J473,Index!B$3:S$228,13),IF((I473=Index!O$2),VLOOKUP(J473,Index!B$3:S$228,14),IF((I473=Index!P$2),VLOOKUP(J473,Index!B$3:S$228,15),IF((I473=Index!Q$2),VLOOKUP(J473,Index!B$3:S$228,16),IF((I473=Index!R$2),VLOOKUP(J473,Index!B$3:S$228,17),IF((I473=Index!S$2),VLOOKUP(J473,Index!B$3:S$228,18),IF((I473=""),CONCATENATE("Custom (",K473,")"),IF((I473="No index"),CONCATENATE("Custom (",Index!T465,")"),"")))))))))))))))))))</f>
        <v>Custom (GCTCATGA-TTATGCGA)</v>
      </c>
      <c r="M473" s="32" t="s">
        <v>5</v>
      </c>
      <c r="N473" s="10" t="s">
        <v>105</v>
      </c>
      <c r="O473" s="136">
        <f>IF(Table1[[#This Row],[VOLUME]]="","",Table1[[#This Row],[VOLUME]])</f>
        <v>50</v>
      </c>
      <c r="P473" s="110" t="str">
        <f>IF(Table1[[#This Row],[SNP&amp;SEQ SAMPLE ID]]="","",CONCATENATE('Sample information'!$B$16,"_PL1_org_",Table1[[#This Row],[DATE SAMPLE DELIVERY]]))</f>
        <v>TC2486_PL1_org_</v>
      </c>
      <c r="Q473" s="32" t="str">
        <f>IF(Table1[[#This Row],[SNP&amp;SEQ SAMPLE ID]]="","",IF('Sample information'!$B$21="","",'Sample information'!$B$21))</f>
        <v>danio rerio (zebrafish)</v>
      </c>
      <c r="R473" s="10"/>
      <c r="S473" s="32"/>
      <c r="T473" s="55"/>
      <c r="U473" s="25"/>
      <c r="W473" s="30"/>
      <c r="Y473" s="91"/>
      <c r="Z473" s="32"/>
      <c r="AA473" s="28"/>
      <c r="AB473" s="55"/>
      <c r="AC473" s="28" t="str">
        <f>IF(Table1[[#This Row],[DATE SAMPLE DELIVERY]]="","",(CONCATENATE(20,LEFT(Table1[[#This Row],[DATE SAMPLE DELIVERY]],2),"-",(MID(Table1[[#This Row],[DATE SAMPLE DELIVERY]],3,2)),"-",(RIGHT(Table1[[#This Row],[DATE SAMPLE DELIVERY]],2)))))</f>
        <v/>
      </c>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row>
    <row r="474" spans="1:54" s="4" customFormat="1" x14ac:dyDescent="0.2">
      <c r="A474" s="112" t="str">
        <f>IF(D474="","",CONCATENATE('Sample information'!B$16," #1"," ",Table1[[#This Row],[DATE SAMPLE DELIVERY]]))</f>
        <v xml:space="preserve">TC2486 #1 </v>
      </c>
      <c r="B474" s="112" t="str">
        <f>IF(Table1[[#This Row],[LIBRARY ID]]="","",CONCATENATE('Sample information'!B$16,"-",Table1[[#This Row],[LIBRARY ID]]))</f>
        <v>TC2486-TC2486-1464</v>
      </c>
      <c r="C474" s="228" t="s">
        <v>142</v>
      </c>
      <c r="D474" s="228" t="s">
        <v>2210</v>
      </c>
      <c r="E474" s="228" t="s">
        <v>28</v>
      </c>
      <c r="F474" s="113" t="s">
        <v>1711</v>
      </c>
      <c r="G474" s="113">
        <v>13.536849999999999</v>
      </c>
      <c r="H474" s="113">
        <v>50</v>
      </c>
      <c r="I474" s="98"/>
      <c r="J474" s="228"/>
      <c r="K474" s="230" t="s">
        <v>2524</v>
      </c>
      <c r="L474" s="112" t="str">
        <f>IF((I474=Index!C$2),VLOOKUP(J474,Index!B$3:S$228,2),IF((I474=Index!D$2),VLOOKUP(J474,Index!B$3:S$228,3),IF((I474=Index!E$2),VLOOKUP(J474,Index!B$3:S$228,4),IF((I474=Index!F$2),VLOOKUP(J474,Index!B$3:S$228,5),IF((I474=Index!G$2),VLOOKUP(J474,Index!B$3:S$228,6),IF((I474=Index!H$2),VLOOKUP(J474,Index!B$3:S$228,7),IF((I474=Index!I$2),VLOOKUP(J474,Index!B$3:S$228,8),IF((I474=Index!J$2),VLOOKUP(J474,Index!B$3:S$228,9),IF((I474=Index!K$2),VLOOKUP(J474,Index!B$3:S$228,10),IF((I474=Index!L$2),VLOOKUP(J474,Index!B$3:S$228,11),IF((I474=Index!M$2),VLOOKUP(J474,Index!B$3:S$228,12),IF((I474=Index!N$2),VLOOKUP(J474,Index!B$3:S$228,13),IF((I474=Index!O$2),VLOOKUP(J474,Index!B$3:S$228,14),IF((I474=Index!P$2),VLOOKUP(J474,Index!B$3:S$228,15),IF((I474=Index!Q$2),VLOOKUP(J474,Index!B$3:S$228,16),IF((I474=Index!R$2),VLOOKUP(J474,Index!B$3:S$228,17),IF((I474=Index!S$2),VLOOKUP(J474,Index!B$3:S$228,18),IF((I474=""),CONCATENATE("Custom (",K474,")"),IF((I474="No index"),CONCATENATE("Custom (",Index!T466,")"),"")))))))))))))))))))</f>
        <v>Custom (ATCTCAGG-CGTCTAAT)</v>
      </c>
      <c r="M474" s="32" t="s">
        <v>5</v>
      </c>
      <c r="N474" s="10" t="s">
        <v>106</v>
      </c>
      <c r="O474" s="136">
        <f>IF(Table1[[#This Row],[VOLUME]]="","",Table1[[#This Row],[VOLUME]])</f>
        <v>50</v>
      </c>
      <c r="P474" s="110" t="str">
        <f>IF(Table1[[#This Row],[SNP&amp;SEQ SAMPLE ID]]="","",CONCATENATE('Sample information'!$B$16,"_PL1_org_",Table1[[#This Row],[DATE SAMPLE DELIVERY]]))</f>
        <v>TC2486_PL1_org_</v>
      </c>
      <c r="Q474" s="32" t="str">
        <f>IF(Table1[[#This Row],[SNP&amp;SEQ SAMPLE ID]]="","",IF('Sample information'!$B$21="","",'Sample information'!$B$21))</f>
        <v>danio rerio (zebrafish)</v>
      </c>
      <c r="R474" s="10"/>
      <c r="S474" s="32"/>
      <c r="T474" s="55"/>
      <c r="U474" s="25"/>
      <c r="W474" s="30"/>
      <c r="Y474" s="91"/>
      <c r="Z474" s="32"/>
      <c r="AA474" s="28"/>
      <c r="AB474" s="55"/>
      <c r="AC474" s="28" t="str">
        <f>IF(Table1[[#This Row],[DATE SAMPLE DELIVERY]]="","",(CONCATENATE(20,LEFT(Table1[[#This Row],[DATE SAMPLE DELIVERY]],2),"-",(MID(Table1[[#This Row],[DATE SAMPLE DELIVERY]],3,2)),"-",(RIGHT(Table1[[#This Row],[DATE SAMPLE DELIVERY]],2)))))</f>
        <v/>
      </c>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row>
    <row r="475" spans="1:54" s="4" customFormat="1" x14ac:dyDescent="0.2">
      <c r="A475" s="112" t="str">
        <f>IF(D475="","",CONCATENATE('Sample information'!B$16," #1"," ",Table1[[#This Row],[DATE SAMPLE DELIVERY]]))</f>
        <v xml:space="preserve">TC2486 #1 </v>
      </c>
      <c r="B475" s="112" t="str">
        <f>IF(Table1[[#This Row],[LIBRARY ID]]="","",CONCATENATE('Sample information'!B$16,"-",Table1[[#This Row],[LIBRARY ID]]))</f>
        <v>TC2486-TC2486-1465</v>
      </c>
      <c r="C475" s="228" t="s">
        <v>142</v>
      </c>
      <c r="D475" s="228" t="s">
        <v>2211</v>
      </c>
      <c r="E475" s="228" t="s">
        <v>28</v>
      </c>
      <c r="F475" s="113" t="s">
        <v>1711</v>
      </c>
      <c r="G475" s="113">
        <v>13.536849999999999</v>
      </c>
      <c r="H475" s="113">
        <v>50</v>
      </c>
      <c r="I475" s="98"/>
      <c r="J475" s="228"/>
      <c r="K475" s="230" t="s">
        <v>2525</v>
      </c>
      <c r="L475" s="112" t="str">
        <f>IF((I475=Index!C$2),VLOOKUP(J475,Index!B$3:S$228,2),IF((I475=Index!D$2),VLOOKUP(J475,Index!B$3:S$228,3),IF((I475=Index!E$2),VLOOKUP(J475,Index!B$3:S$228,4),IF((I475=Index!F$2),VLOOKUP(J475,Index!B$3:S$228,5),IF((I475=Index!G$2),VLOOKUP(J475,Index!B$3:S$228,6),IF((I475=Index!H$2),VLOOKUP(J475,Index!B$3:S$228,7),IF((I475=Index!I$2),VLOOKUP(J475,Index!B$3:S$228,8),IF((I475=Index!J$2),VLOOKUP(J475,Index!B$3:S$228,9),IF((I475=Index!K$2),VLOOKUP(J475,Index!B$3:S$228,10),IF((I475=Index!L$2),VLOOKUP(J475,Index!B$3:S$228,11),IF((I475=Index!M$2),VLOOKUP(J475,Index!B$3:S$228,12),IF((I475=Index!N$2),VLOOKUP(J475,Index!B$3:S$228,13),IF((I475=Index!O$2),VLOOKUP(J475,Index!B$3:S$228,14),IF((I475=Index!P$2),VLOOKUP(J475,Index!B$3:S$228,15),IF((I475=Index!Q$2),VLOOKUP(J475,Index!B$3:S$228,16),IF((I475=Index!R$2),VLOOKUP(J475,Index!B$3:S$228,17),IF((I475=Index!S$2),VLOOKUP(J475,Index!B$3:S$228,18),IF((I475=""),CONCATENATE("Custom (",K475,")"),IF((I475="No index"),CONCATENATE("Custom (",Index!T467,")"),"")))))))))))))))))))</f>
        <v>Custom (ATCTCAGG-TCTCTCCG)</v>
      </c>
      <c r="M475" s="32" t="s">
        <v>5</v>
      </c>
      <c r="N475" s="10" t="s">
        <v>107</v>
      </c>
      <c r="O475" s="136">
        <f>IF(Table1[[#This Row],[VOLUME]]="","",Table1[[#This Row],[VOLUME]])</f>
        <v>50</v>
      </c>
      <c r="P475" s="110" t="str">
        <f>IF(Table1[[#This Row],[SNP&amp;SEQ SAMPLE ID]]="","",CONCATENATE('Sample information'!$B$16,"_PL1_org_",Table1[[#This Row],[DATE SAMPLE DELIVERY]]))</f>
        <v>TC2486_PL1_org_</v>
      </c>
      <c r="Q475" s="32" t="str">
        <f>IF(Table1[[#This Row],[SNP&amp;SEQ SAMPLE ID]]="","",IF('Sample information'!$B$21="","",'Sample information'!$B$21))</f>
        <v>danio rerio (zebrafish)</v>
      </c>
      <c r="R475" s="10"/>
      <c r="S475" s="32"/>
      <c r="T475" s="55"/>
      <c r="U475" s="25"/>
      <c r="W475" s="30"/>
      <c r="Y475" s="91"/>
      <c r="Z475" s="32"/>
      <c r="AA475" s="28"/>
      <c r="AB475" s="55"/>
      <c r="AC475" s="28" t="str">
        <f>IF(Table1[[#This Row],[DATE SAMPLE DELIVERY]]="","",(CONCATENATE(20,LEFT(Table1[[#This Row],[DATE SAMPLE DELIVERY]],2),"-",(MID(Table1[[#This Row],[DATE SAMPLE DELIVERY]],3,2)),"-",(RIGHT(Table1[[#This Row],[DATE SAMPLE DELIVERY]],2)))))</f>
        <v/>
      </c>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row>
    <row r="476" spans="1:54" s="4" customFormat="1" x14ac:dyDescent="0.2">
      <c r="A476" s="112" t="str">
        <f>IF(D476="","",CONCATENATE('Sample information'!B$16," #1"," ",Table1[[#This Row],[DATE SAMPLE DELIVERY]]))</f>
        <v xml:space="preserve">TC2486 #1 </v>
      </c>
      <c r="B476" s="112" t="str">
        <f>IF(Table1[[#This Row],[LIBRARY ID]]="","",CONCATENATE('Sample information'!B$16,"-",Table1[[#This Row],[LIBRARY ID]]))</f>
        <v>TC2486-TC2486-1466</v>
      </c>
      <c r="C476" s="228" t="s">
        <v>142</v>
      </c>
      <c r="D476" s="228" t="s">
        <v>2212</v>
      </c>
      <c r="E476" s="228" t="s">
        <v>28</v>
      </c>
      <c r="F476" s="113" t="s">
        <v>1711</v>
      </c>
      <c r="G476" s="113">
        <v>13.536849999999999</v>
      </c>
      <c r="H476" s="113">
        <v>50</v>
      </c>
      <c r="I476" s="98"/>
      <c r="J476" s="228"/>
      <c r="K476" s="230" t="s">
        <v>2526</v>
      </c>
      <c r="L476" s="112" t="str">
        <f>IF((I476=Index!C$2),VLOOKUP(J476,Index!B$3:S$228,2),IF((I476=Index!D$2),VLOOKUP(J476,Index!B$3:S$228,3),IF((I476=Index!E$2),VLOOKUP(J476,Index!B$3:S$228,4),IF((I476=Index!F$2),VLOOKUP(J476,Index!B$3:S$228,5),IF((I476=Index!G$2),VLOOKUP(J476,Index!B$3:S$228,6),IF((I476=Index!H$2),VLOOKUP(J476,Index!B$3:S$228,7),IF((I476=Index!I$2),VLOOKUP(J476,Index!B$3:S$228,8),IF((I476=Index!J$2),VLOOKUP(J476,Index!B$3:S$228,9),IF((I476=Index!K$2),VLOOKUP(J476,Index!B$3:S$228,10),IF((I476=Index!L$2),VLOOKUP(J476,Index!B$3:S$228,11),IF((I476=Index!M$2),VLOOKUP(J476,Index!B$3:S$228,12),IF((I476=Index!N$2),VLOOKUP(J476,Index!B$3:S$228,13),IF((I476=Index!O$2),VLOOKUP(J476,Index!B$3:S$228,14),IF((I476=Index!P$2),VLOOKUP(J476,Index!B$3:S$228,15),IF((I476=Index!Q$2),VLOOKUP(J476,Index!B$3:S$228,16),IF((I476=Index!R$2),VLOOKUP(J476,Index!B$3:S$228,17),IF((I476=Index!S$2),VLOOKUP(J476,Index!B$3:S$228,18),IF((I476=""),CONCATENATE("Custom (",K476,")"),IF((I476="No index"),CONCATENATE("Custom (",Index!T468,")"),"")))))))))))))))))))</f>
        <v>Custom (ATCTCAGG-TCGACTAG)</v>
      </c>
      <c r="M476" s="32" t="s">
        <v>5</v>
      </c>
      <c r="N476" s="10" t="s">
        <v>108</v>
      </c>
      <c r="O476" s="136">
        <f>IF(Table1[[#This Row],[VOLUME]]="","",Table1[[#This Row],[VOLUME]])</f>
        <v>50</v>
      </c>
      <c r="P476" s="110" t="str">
        <f>IF(Table1[[#This Row],[SNP&amp;SEQ SAMPLE ID]]="","",CONCATENATE('Sample information'!$B$16,"_PL1_org_",Table1[[#This Row],[DATE SAMPLE DELIVERY]]))</f>
        <v>TC2486_PL1_org_</v>
      </c>
      <c r="Q476" s="32" t="str">
        <f>IF(Table1[[#This Row],[SNP&amp;SEQ SAMPLE ID]]="","",IF('Sample information'!$B$21="","",'Sample information'!$B$21))</f>
        <v>danio rerio (zebrafish)</v>
      </c>
      <c r="R476" s="10"/>
      <c r="S476" s="32"/>
      <c r="T476" s="55"/>
      <c r="U476" s="25"/>
      <c r="W476" s="30"/>
      <c r="Y476" s="91"/>
      <c r="Z476" s="32"/>
      <c r="AA476" s="28"/>
      <c r="AB476" s="55"/>
      <c r="AC476" s="28" t="str">
        <f>IF(Table1[[#This Row],[DATE SAMPLE DELIVERY]]="","",(CONCATENATE(20,LEFT(Table1[[#This Row],[DATE SAMPLE DELIVERY]],2),"-",(MID(Table1[[#This Row],[DATE SAMPLE DELIVERY]],3,2)),"-",(RIGHT(Table1[[#This Row],[DATE SAMPLE DELIVERY]],2)))))</f>
        <v/>
      </c>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row>
    <row r="477" spans="1:54" s="4" customFormat="1" x14ac:dyDescent="0.2">
      <c r="A477" s="112" t="str">
        <f>IF(D477="","",CONCATENATE('Sample information'!B$16," #1"," ",Table1[[#This Row],[DATE SAMPLE DELIVERY]]))</f>
        <v xml:space="preserve">TC2486 #1 </v>
      </c>
      <c r="B477" s="112" t="str">
        <f>IF(Table1[[#This Row],[LIBRARY ID]]="","",CONCATENATE('Sample information'!B$16,"-",Table1[[#This Row],[LIBRARY ID]]))</f>
        <v>TC2486-TC2486-1467</v>
      </c>
      <c r="C477" s="228" t="s">
        <v>142</v>
      </c>
      <c r="D477" s="228" t="s">
        <v>2213</v>
      </c>
      <c r="E477" s="228" t="s">
        <v>28</v>
      </c>
      <c r="F477" s="113" t="s">
        <v>1711</v>
      </c>
      <c r="G477" s="113">
        <v>13.536849999999999</v>
      </c>
      <c r="H477" s="113">
        <v>50</v>
      </c>
      <c r="I477" s="98"/>
      <c r="J477" s="228"/>
      <c r="K477" s="230" t="s">
        <v>2527</v>
      </c>
      <c r="L477" s="112" t="str">
        <f>IF((I477=Index!C$2),VLOOKUP(J477,Index!B$3:S$228,2),IF((I477=Index!D$2),VLOOKUP(J477,Index!B$3:S$228,3),IF((I477=Index!E$2),VLOOKUP(J477,Index!B$3:S$228,4),IF((I477=Index!F$2),VLOOKUP(J477,Index!B$3:S$228,5),IF((I477=Index!G$2),VLOOKUP(J477,Index!B$3:S$228,6),IF((I477=Index!H$2),VLOOKUP(J477,Index!B$3:S$228,7),IF((I477=Index!I$2),VLOOKUP(J477,Index!B$3:S$228,8),IF((I477=Index!J$2),VLOOKUP(J477,Index!B$3:S$228,9),IF((I477=Index!K$2),VLOOKUP(J477,Index!B$3:S$228,10),IF((I477=Index!L$2),VLOOKUP(J477,Index!B$3:S$228,11),IF((I477=Index!M$2),VLOOKUP(J477,Index!B$3:S$228,12),IF((I477=Index!N$2),VLOOKUP(J477,Index!B$3:S$228,13),IF((I477=Index!O$2),VLOOKUP(J477,Index!B$3:S$228,14),IF((I477=Index!P$2),VLOOKUP(J477,Index!B$3:S$228,15),IF((I477=Index!Q$2),VLOOKUP(J477,Index!B$3:S$228,16),IF((I477=Index!R$2),VLOOKUP(J477,Index!B$3:S$228,17),IF((I477=Index!S$2),VLOOKUP(J477,Index!B$3:S$228,18),IF((I477=""),CONCATENATE("Custom (",K477,")"),IF((I477="No index"),CONCATENATE("Custom (",Index!T469,")"),"")))))))))))))))))))</f>
        <v>Custom (ATCTCAGG-TTCTAGCT)</v>
      </c>
      <c r="M477" s="32" t="s">
        <v>5</v>
      </c>
      <c r="N477" s="10" t="s">
        <v>109</v>
      </c>
      <c r="O477" s="136">
        <f>IF(Table1[[#This Row],[VOLUME]]="","",Table1[[#This Row],[VOLUME]])</f>
        <v>50</v>
      </c>
      <c r="P477" s="110" t="str">
        <f>IF(Table1[[#This Row],[SNP&amp;SEQ SAMPLE ID]]="","",CONCATENATE('Sample information'!$B$16,"_PL1_org_",Table1[[#This Row],[DATE SAMPLE DELIVERY]]))</f>
        <v>TC2486_PL1_org_</v>
      </c>
      <c r="Q477" s="32" t="str">
        <f>IF(Table1[[#This Row],[SNP&amp;SEQ SAMPLE ID]]="","",IF('Sample information'!$B$21="","",'Sample information'!$B$21))</f>
        <v>danio rerio (zebrafish)</v>
      </c>
      <c r="R477" s="10"/>
      <c r="S477" s="32"/>
      <c r="T477" s="55"/>
      <c r="U477" s="25"/>
      <c r="W477" s="30"/>
      <c r="Y477" s="91"/>
      <c r="Z477" s="32"/>
      <c r="AA477" s="28"/>
      <c r="AB477" s="55"/>
      <c r="AC477" s="28" t="str">
        <f>IF(Table1[[#This Row],[DATE SAMPLE DELIVERY]]="","",(CONCATENATE(20,LEFT(Table1[[#This Row],[DATE SAMPLE DELIVERY]],2),"-",(MID(Table1[[#This Row],[DATE SAMPLE DELIVERY]],3,2)),"-",(RIGHT(Table1[[#This Row],[DATE SAMPLE DELIVERY]],2)))))</f>
        <v/>
      </c>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row>
    <row r="478" spans="1:54" s="4" customFormat="1" x14ac:dyDescent="0.2">
      <c r="A478" s="112" t="str">
        <f>IF(D478="","",CONCATENATE('Sample information'!B$16," #1"," ",Table1[[#This Row],[DATE SAMPLE DELIVERY]]))</f>
        <v xml:space="preserve">TC2486 #1 </v>
      </c>
      <c r="B478" s="112" t="str">
        <f>IF(Table1[[#This Row],[LIBRARY ID]]="","",CONCATENATE('Sample information'!B$16,"-",Table1[[#This Row],[LIBRARY ID]]))</f>
        <v>TC2486-TC2486-1468</v>
      </c>
      <c r="C478" s="228" t="s">
        <v>142</v>
      </c>
      <c r="D478" s="228" t="s">
        <v>2214</v>
      </c>
      <c r="E478" s="228" t="s">
        <v>28</v>
      </c>
      <c r="F478" s="113" t="s">
        <v>1711</v>
      </c>
      <c r="G478" s="113">
        <v>13.536849999999999</v>
      </c>
      <c r="H478" s="113">
        <v>50</v>
      </c>
      <c r="I478" s="98"/>
      <c r="J478" s="228"/>
      <c r="K478" s="230" t="s">
        <v>2528</v>
      </c>
      <c r="L478" s="112" t="str">
        <f>IF((I478=Index!C$2),VLOOKUP(J478,Index!B$3:S$228,2),IF((I478=Index!D$2),VLOOKUP(J478,Index!B$3:S$228,3),IF((I478=Index!E$2),VLOOKUP(J478,Index!B$3:S$228,4),IF((I478=Index!F$2),VLOOKUP(J478,Index!B$3:S$228,5),IF((I478=Index!G$2),VLOOKUP(J478,Index!B$3:S$228,6),IF((I478=Index!H$2),VLOOKUP(J478,Index!B$3:S$228,7),IF((I478=Index!I$2),VLOOKUP(J478,Index!B$3:S$228,8),IF((I478=Index!J$2),VLOOKUP(J478,Index!B$3:S$228,9),IF((I478=Index!K$2),VLOOKUP(J478,Index!B$3:S$228,10),IF((I478=Index!L$2),VLOOKUP(J478,Index!B$3:S$228,11),IF((I478=Index!M$2),VLOOKUP(J478,Index!B$3:S$228,12),IF((I478=Index!N$2),VLOOKUP(J478,Index!B$3:S$228,13),IF((I478=Index!O$2),VLOOKUP(J478,Index!B$3:S$228,14),IF((I478=Index!P$2),VLOOKUP(J478,Index!B$3:S$228,15),IF((I478=Index!Q$2),VLOOKUP(J478,Index!B$3:S$228,16),IF((I478=Index!R$2),VLOOKUP(J478,Index!B$3:S$228,17),IF((I478=Index!S$2),VLOOKUP(J478,Index!B$3:S$228,18),IF((I478=""),CONCATENATE("Custom (",K478,")"),IF((I478="No index"),CONCATENATE("Custom (",Index!T470,")"),"")))))))))))))))))))</f>
        <v>Custom (ATCTCAGG-CCTAGAGT)</v>
      </c>
      <c r="M478" s="32" t="s">
        <v>5</v>
      </c>
      <c r="N478" s="10" t="s">
        <v>110</v>
      </c>
      <c r="O478" s="136">
        <f>IF(Table1[[#This Row],[VOLUME]]="","",Table1[[#This Row],[VOLUME]])</f>
        <v>50</v>
      </c>
      <c r="P478" s="110" t="str">
        <f>IF(Table1[[#This Row],[SNP&amp;SEQ SAMPLE ID]]="","",CONCATENATE('Sample information'!$B$16,"_PL1_org_",Table1[[#This Row],[DATE SAMPLE DELIVERY]]))</f>
        <v>TC2486_PL1_org_</v>
      </c>
      <c r="Q478" s="32" t="str">
        <f>IF(Table1[[#This Row],[SNP&amp;SEQ SAMPLE ID]]="","",IF('Sample information'!$B$21="","",'Sample information'!$B$21))</f>
        <v>danio rerio (zebrafish)</v>
      </c>
      <c r="R478" s="10"/>
      <c r="S478" s="32"/>
      <c r="T478" s="55"/>
      <c r="U478" s="25"/>
      <c r="W478" s="30"/>
      <c r="Y478" s="91"/>
      <c r="Z478" s="32"/>
      <c r="AA478" s="28"/>
      <c r="AB478" s="55"/>
      <c r="AC478" s="28" t="str">
        <f>IF(Table1[[#This Row],[DATE SAMPLE DELIVERY]]="","",(CONCATENATE(20,LEFT(Table1[[#This Row],[DATE SAMPLE DELIVERY]],2),"-",(MID(Table1[[#This Row],[DATE SAMPLE DELIVERY]],3,2)),"-",(RIGHT(Table1[[#This Row],[DATE SAMPLE DELIVERY]],2)))))</f>
        <v/>
      </c>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row>
    <row r="479" spans="1:54" s="4" customFormat="1" x14ac:dyDescent="0.2">
      <c r="A479" s="112" t="str">
        <f>IF(D479="","",CONCATENATE('Sample information'!B$16," #1"," ",Table1[[#This Row],[DATE SAMPLE DELIVERY]]))</f>
        <v xml:space="preserve">TC2486 #1 </v>
      </c>
      <c r="B479" s="112" t="str">
        <f>IF(Table1[[#This Row],[LIBRARY ID]]="","",CONCATENATE('Sample information'!B$16,"-",Table1[[#This Row],[LIBRARY ID]]))</f>
        <v>TC2486-TC2486-1469</v>
      </c>
      <c r="C479" s="228" t="s">
        <v>142</v>
      </c>
      <c r="D479" s="228" t="s">
        <v>2215</v>
      </c>
      <c r="E479" s="228" t="s">
        <v>28</v>
      </c>
      <c r="F479" s="113" t="s">
        <v>1711</v>
      </c>
      <c r="G479" s="113">
        <v>13.536849999999999</v>
      </c>
      <c r="H479" s="113">
        <v>50</v>
      </c>
      <c r="I479" s="98"/>
      <c r="J479" s="228"/>
      <c r="K479" s="230" t="s">
        <v>2529</v>
      </c>
      <c r="L479" s="112" t="str">
        <f>IF((I479=Index!C$2),VLOOKUP(J479,Index!B$3:S$228,2),IF((I479=Index!D$2),VLOOKUP(J479,Index!B$3:S$228,3),IF((I479=Index!E$2),VLOOKUP(J479,Index!B$3:S$228,4),IF((I479=Index!F$2),VLOOKUP(J479,Index!B$3:S$228,5),IF((I479=Index!G$2),VLOOKUP(J479,Index!B$3:S$228,6),IF((I479=Index!H$2),VLOOKUP(J479,Index!B$3:S$228,7),IF((I479=Index!I$2),VLOOKUP(J479,Index!B$3:S$228,8),IF((I479=Index!J$2),VLOOKUP(J479,Index!B$3:S$228,9),IF((I479=Index!K$2),VLOOKUP(J479,Index!B$3:S$228,10),IF((I479=Index!L$2),VLOOKUP(J479,Index!B$3:S$228,11),IF((I479=Index!M$2),VLOOKUP(J479,Index!B$3:S$228,12),IF((I479=Index!N$2),VLOOKUP(J479,Index!B$3:S$228,13),IF((I479=Index!O$2),VLOOKUP(J479,Index!B$3:S$228,14),IF((I479=Index!P$2),VLOOKUP(J479,Index!B$3:S$228,15),IF((I479=Index!Q$2),VLOOKUP(J479,Index!B$3:S$228,16),IF((I479=Index!R$2),VLOOKUP(J479,Index!B$3:S$228,17),IF((I479=Index!S$2),VLOOKUP(J479,Index!B$3:S$228,18),IF((I479=""),CONCATENATE("Custom (",K479,")"),IF((I479="No index"),CONCATENATE("Custom (",Index!T471,")"),"")))))))))))))))))))</f>
        <v>Custom (ATCTCAGG-CTATTAAG)</v>
      </c>
      <c r="M479" s="32" t="s">
        <v>5</v>
      </c>
      <c r="N479" s="10" t="s">
        <v>111</v>
      </c>
      <c r="O479" s="136">
        <f>IF(Table1[[#This Row],[VOLUME]]="","",Table1[[#This Row],[VOLUME]])</f>
        <v>50</v>
      </c>
      <c r="P479" s="110" t="str">
        <f>IF(Table1[[#This Row],[SNP&amp;SEQ SAMPLE ID]]="","",CONCATENATE('Sample information'!$B$16,"_PL1_org_",Table1[[#This Row],[DATE SAMPLE DELIVERY]]))</f>
        <v>TC2486_PL1_org_</v>
      </c>
      <c r="Q479" s="32" t="str">
        <f>IF(Table1[[#This Row],[SNP&amp;SEQ SAMPLE ID]]="","",IF('Sample information'!$B$21="","",'Sample information'!$B$21))</f>
        <v>danio rerio (zebrafish)</v>
      </c>
      <c r="R479" s="10"/>
      <c r="S479" s="32"/>
      <c r="T479" s="55"/>
      <c r="U479" s="25"/>
      <c r="W479" s="30"/>
      <c r="Y479" s="91"/>
      <c r="Z479" s="32"/>
      <c r="AA479" s="28"/>
      <c r="AB479" s="55"/>
      <c r="AC479" s="28" t="str">
        <f>IF(Table1[[#This Row],[DATE SAMPLE DELIVERY]]="","",(CONCATENATE(20,LEFT(Table1[[#This Row],[DATE SAMPLE DELIVERY]],2),"-",(MID(Table1[[#This Row],[DATE SAMPLE DELIVERY]],3,2)),"-",(RIGHT(Table1[[#This Row],[DATE SAMPLE DELIVERY]],2)))))</f>
        <v/>
      </c>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row>
    <row r="480" spans="1:54" s="4" customFormat="1" x14ac:dyDescent="0.2">
      <c r="A480" s="112" t="str">
        <f>IF(D480="","",CONCATENATE('Sample information'!B$16," #1"," ",Table1[[#This Row],[DATE SAMPLE DELIVERY]]))</f>
        <v xml:space="preserve">TC2486 #1 </v>
      </c>
      <c r="B480" s="112" t="str">
        <f>IF(Table1[[#This Row],[LIBRARY ID]]="","",CONCATENATE('Sample information'!B$16,"-",Table1[[#This Row],[LIBRARY ID]]))</f>
        <v>TC2486-TC2486-1470</v>
      </c>
      <c r="C480" s="228" t="s">
        <v>142</v>
      </c>
      <c r="D480" s="228" t="s">
        <v>2216</v>
      </c>
      <c r="E480" s="228" t="s">
        <v>28</v>
      </c>
      <c r="F480" s="113" t="s">
        <v>1711</v>
      </c>
      <c r="G480" s="113">
        <v>13.536849999999999</v>
      </c>
      <c r="H480" s="113">
        <v>50</v>
      </c>
      <c r="I480" s="98"/>
      <c r="J480" s="228"/>
      <c r="K480" s="230" t="s">
        <v>2530</v>
      </c>
      <c r="L480" s="112" t="str">
        <f>IF((I480=Index!C$2),VLOOKUP(J480,Index!B$3:S$228,2),IF((I480=Index!D$2),VLOOKUP(J480,Index!B$3:S$228,3),IF((I480=Index!E$2),VLOOKUP(J480,Index!B$3:S$228,4),IF((I480=Index!F$2),VLOOKUP(J480,Index!B$3:S$228,5),IF((I480=Index!G$2),VLOOKUP(J480,Index!B$3:S$228,6),IF((I480=Index!H$2),VLOOKUP(J480,Index!B$3:S$228,7),IF((I480=Index!I$2),VLOOKUP(J480,Index!B$3:S$228,8),IF((I480=Index!J$2),VLOOKUP(J480,Index!B$3:S$228,9),IF((I480=Index!K$2),VLOOKUP(J480,Index!B$3:S$228,10),IF((I480=Index!L$2),VLOOKUP(J480,Index!B$3:S$228,11),IF((I480=Index!M$2),VLOOKUP(J480,Index!B$3:S$228,12),IF((I480=Index!N$2),VLOOKUP(J480,Index!B$3:S$228,13),IF((I480=Index!O$2),VLOOKUP(J480,Index!B$3:S$228,14),IF((I480=Index!P$2),VLOOKUP(J480,Index!B$3:S$228,15),IF((I480=Index!Q$2),VLOOKUP(J480,Index!B$3:S$228,16),IF((I480=Index!R$2),VLOOKUP(J480,Index!B$3:S$228,17),IF((I480=Index!S$2),VLOOKUP(J480,Index!B$3:S$228,18),IF((I480=""),CONCATENATE("Custom (",K480,")"),IF((I480="No index"),CONCATENATE("Custom (",Index!T472,")"),"")))))))))))))))))))</f>
        <v>Custom (ATCTCAGG-AAGGCTAT)</v>
      </c>
      <c r="M480" s="32" t="s">
        <v>5</v>
      </c>
      <c r="N480" s="10" t="s">
        <v>112</v>
      </c>
      <c r="O480" s="136">
        <f>IF(Table1[[#This Row],[VOLUME]]="","",Table1[[#This Row],[VOLUME]])</f>
        <v>50</v>
      </c>
      <c r="P480" s="110" t="str">
        <f>IF(Table1[[#This Row],[SNP&amp;SEQ SAMPLE ID]]="","",CONCATENATE('Sample information'!$B$16,"_PL1_org_",Table1[[#This Row],[DATE SAMPLE DELIVERY]]))</f>
        <v>TC2486_PL1_org_</v>
      </c>
      <c r="Q480" s="32" t="str">
        <f>IF(Table1[[#This Row],[SNP&amp;SEQ SAMPLE ID]]="","",IF('Sample information'!$B$21="","",'Sample information'!$B$21))</f>
        <v>danio rerio (zebrafish)</v>
      </c>
      <c r="R480" s="10"/>
      <c r="S480" s="32"/>
      <c r="T480" s="55"/>
      <c r="U480" s="25"/>
      <c r="W480" s="30"/>
      <c r="Y480" s="91"/>
      <c r="Z480" s="32"/>
      <c r="AA480" s="28"/>
      <c r="AB480" s="55"/>
      <c r="AC480" s="28" t="str">
        <f>IF(Table1[[#This Row],[DATE SAMPLE DELIVERY]]="","",(CONCATENATE(20,LEFT(Table1[[#This Row],[DATE SAMPLE DELIVERY]],2),"-",(MID(Table1[[#This Row],[DATE SAMPLE DELIVERY]],3,2)),"-",(RIGHT(Table1[[#This Row],[DATE SAMPLE DELIVERY]],2)))))</f>
        <v/>
      </c>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row>
    <row r="481" spans="1:54" s="4" customFormat="1" x14ac:dyDescent="0.2">
      <c r="A481" s="112" t="str">
        <f>IF(D481="","",CONCATENATE('Sample information'!B$16," #1"," ",Table1[[#This Row],[DATE SAMPLE DELIVERY]]))</f>
        <v xml:space="preserve">TC2486 #1 </v>
      </c>
      <c r="B481" s="112" t="str">
        <f>IF(Table1[[#This Row],[LIBRARY ID]]="","",CONCATENATE('Sample information'!B$16,"-",Table1[[#This Row],[LIBRARY ID]]))</f>
        <v>TC2486-TC2486-1471</v>
      </c>
      <c r="C481" s="228" t="s">
        <v>142</v>
      </c>
      <c r="D481" s="228" t="s">
        <v>2217</v>
      </c>
      <c r="E481" s="228" t="s">
        <v>28</v>
      </c>
      <c r="F481" s="113" t="s">
        <v>1711</v>
      </c>
      <c r="G481" s="113">
        <v>13.536849999999999</v>
      </c>
      <c r="H481" s="113">
        <v>50</v>
      </c>
      <c r="I481" s="98"/>
      <c r="J481" s="228"/>
      <c r="K481" s="230" t="s">
        <v>2531</v>
      </c>
      <c r="L481" s="112" t="str">
        <f>IF((I481=Index!C$2),VLOOKUP(J481,Index!B$3:S$228,2),IF((I481=Index!D$2),VLOOKUP(J481,Index!B$3:S$228,3),IF((I481=Index!E$2),VLOOKUP(J481,Index!B$3:S$228,4),IF((I481=Index!F$2),VLOOKUP(J481,Index!B$3:S$228,5),IF((I481=Index!G$2),VLOOKUP(J481,Index!B$3:S$228,6),IF((I481=Index!H$2),VLOOKUP(J481,Index!B$3:S$228,7),IF((I481=Index!I$2),VLOOKUP(J481,Index!B$3:S$228,8),IF((I481=Index!J$2),VLOOKUP(J481,Index!B$3:S$228,9),IF((I481=Index!K$2),VLOOKUP(J481,Index!B$3:S$228,10),IF((I481=Index!L$2),VLOOKUP(J481,Index!B$3:S$228,11),IF((I481=Index!M$2),VLOOKUP(J481,Index!B$3:S$228,12),IF((I481=Index!N$2),VLOOKUP(J481,Index!B$3:S$228,13),IF((I481=Index!O$2),VLOOKUP(J481,Index!B$3:S$228,14),IF((I481=Index!P$2),VLOOKUP(J481,Index!B$3:S$228,15),IF((I481=Index!Q$2),VLOOKUP(J481,Index!B$3:S$228,16),IF((I481=Index!R$2),VLOOKUP(J481,Index!B$3:S$228,17),IF((I481=Index!S$2),VLOOKUP(J481,Index!B$3:S$228,18),IF((I481=""),CONCATENATE("Custom (",K481,")"),IF((I481="No index"),CONCATENATE("Custom (",Index!T473,")"),"")))))))))))))))))))</f>
        <v>Custom (ATCTCAGG-GAGCCTTA)</v>
      </c>
      <c r="M481" s="32" t="s">
        <v>5</v>
      </c>
      <c r="N481" s="10" t="s">
        <v>113</v>
      </c>
      <c r="O481" s="136">
        <f>IF(Table1[[#This Row],[VOLUME]]="","",Table1[[#This Row],[VOLUME]])</f>
        <v>50</v>
      </c>
      <c r="P481" s="110" t="str">
        <f>IF(Table1[[#This Row],[SNP&amp;SEQ SAMPLE ID]]="","",CONCATENATE('Sample information'!$B$16,"_PL1_org_",Table1[[#This Row],[DATE SAMPLE DELIVERY]]))</f>
        <v>TC2486_PL1_org_</v>
      </c>
      <c r="Q481" s="32" t="str">
        <f>IF(Table1[[#This Row],[SNP&amp;SEQ SAMPLE ID]]="","",IF('Sample information'!$B$21="","",'Sample information'!$B$21))</f>
        <v>danio rerio (zebrafish)</v>
      </c>
      <c r="R481" s="10"/>
      <c r="S481" s="32"/>
      <c r="T481" s="55"/>
      <c r="U481" s="25"/>
      <c r="W481" s="30"/>
      <c r="Y481" s="91"/>
      <c r="Z481" s="32"/>
      <c r="AA481" s="28"/>
      <c r="AB481" s="55"/>
      <c r="AC481" s="28" t="str">
        <f>IF(Table1[[#This Row],[DATE SAMPLE DELIVERY]]="","",(CONCATENATE(20,LEFT(Table1[[#This Row],[DATE SAMPLE DELIVERY]],2),"-",(MID(Table1[[#This Row],[DATE SAMPLE DELIVERY]],3,2)),"-",(RIGHT(Table1[[#This Row],[DATE SAMPLE DELIVERY]],2)))))</f>
        <v/>
      </c>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row>
    <row r="482" spans="1:54" s="4" customFormat="1" x14ac:dyDescent="0.2">
      <c r="A482" s="112" t="str">
        <f>IF(D482="","",CONCATENATE('Sample information'!B$16," #1"," ",Table1[[#This Row],[DATE SAMPLE DELIVERY]]))</f>
        <v xml:space="preserve">TC2486 #1 </v>
      </c>
      <c r="B482" s="112" t="str">
        <f>IF(Table1[[#This Row],[LIBRARY ID]]="","",CONCATENATE('Sample information'!B$16,"-",Table1[[#This Row],[LIBRARY ID]]))</f>
        <v>TC2486-TC2486-1472</v>
      </c>
      <c r="C482" s="228" t="s">
        <v>142</v>
      </c>
      <c r="D482" s="228" t="s">
        <v>2218</v>
      </c>
      <c r="E482" s="228" t="s">
        <v>28</v>
      </c>
      <c r="F482" s="113" t="s">
        <v>1711</v>
      </c>
      <c r="G482" s="113">
        <v>13.536849999999999</v>
      </c>
      <c r="H482" s="113">
        <v>50</v>
      </c>
      <c r="I482" s="98"/>
      <c r="J482" s="228"/>
      <c r="K482" s="230" t="s">
        <v>2532</v>
      </c>
      <c r="L482" s="112" t="str">
        <f>IF((I482=Index!C$2),VLOOKUP(J482,Index!B$3:S$228,2),IF((I482=Index!D$2),VLOOKUP(J482,Index!B$3:S$228,3),IF((I482=Index!E$2),VLOOKUP(J482,Index!B$3:S$228,4),IF((I482=Index!F$2),VLOOKUP(J482,Index!B$3:S$228,5),IF((I482=Index!G$2),VLOOKUP(J482,Index!B$3:S$228,6),IF((I482=Index!H$2),VLOOKUP(J482,Index!B$3:S$228,7),IF((I482=Index!I$2),VLOOKUP(J482,Index!B$3:S$228,8),IF((I482=Index!J$2),VLOOKUP(J482,Index!B$3:S$228,9),IF((I482=Index!K$2),VLOOKUP(J482,Index!B$3:S$228,10),IF((I482=Index!L$2),VLOOKUP(J482,Index!B$3:S$228,11),IF((I482=Index!M$2),VLOOKUP(J482,Index!B$3:S$228,12),IF((I482=Index!N$2),VLOOKUP(J482,Index!B$3:S$228,13),IF((I482=Index!O$2),VLOOKUP(J482,Index!B$3:S$228,14),IF((I482=Index!P$2),VLOOKUP(J482,Index!B$3:S$228,15),IF((I482=Index!Q$2),VLOOKUP(J482,Index!B$3:S$228,16),IF((I482=Index!R$2),VLOOKUP(J482,Index!B$3:S$228,17),IF((I482=Index!S$2),VLOOKUP(J482,Index!B$3:S$228,18),IF((I482=""),CONCATENATE("Custom (",K482,")"),IF((I482="No index"),CONCATENATE("Custom (",Index!T474,")"),"")))))))))))))))))))</f>
        <v>Custom (ATCTCAGG-TTATGCGA)</v>
      </c>
      <c r="M482" s="32" t="s">
        <v>5</v>
      </c>
      <c r="N482" s="10" t="s">
        <v>114</v>
      </c>
      <c r="O482" s="136">
        <f>IF(Table1[[#This Row],[VOLUME]]="","",Table1[[#This Row],[VOLUME]])</f>
        <v>50</v>
      </c>
      <c r="P482" s="110" t="str">
        <f>IF(Table1[[#This Row],[SNP&amp;SEQ SAMPLE ID]]="","",CONCATENATE('Sample information'!$B$16,"_PL1_org_",Table1[[#This Row],[DATE SAMPLE DELIVERY]]))</f>
        <v>TC2486_PL1_org_</v>
      </c>
      <c r="Q482" s="32" t="str">
        <f>IF(Table1[[#This Row],[SNP&amp;SEQ SAMPLE ID]]="","",IF('Sample information'!$B$21="","",'Sample information'!$B$21))</f>
        <v>danio rerio (zebrafish)</v>
      </c>
      <c r="R482" s="10"/>
      <c r="S482" s="32"/>
      <c r="T482" s="55"/>
      <c r="U482" s="25"/>
      <c r="W482" s="30"/>
      <c r="Y482" s="91"/>
      <c r="Z482" s="32"/>
      <c r="AA482" s="28"/>
      <c r="AB482" s="55"/>
      <c r="AC482" s="28" t="str">
        <f>IF(Table1[[#This Row],[DATE SAMPLE DELIVERY]]="","",(CONCATENATE(20,LEFT(Table1[[#This Row],[DATE SAMPLE DELIVERY]],2),"-",(MID(Table1[[#This Row],[DATE SAMPLE DELIVERY]],3,2)),"-",(RIGHT(Table1[[#This Row],[DATE SAMPLE DELIVERY]],2)))))</f>
        <v/>
      </c>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row>
    <row r="483" spans="1:54" s="4" customFormat="1" x14ac:dyDescent="0.2">
      <c r="A483" s="112" t="str">
        <f>IF(D483="","",CONCATENATE('Sample information'!B$16," #1"," ",Table1[[#This Row],[DATE SAMPLE DELIVERY]]))</f>
        <v xml:space="preserve">TC2486 #1 </v>
      </c>
      <c r="B483" s="112" t="str">
        <f>IF(Table1[[#This Row],[LIBRARY ID]]="","",CONCATENATE('Sample information'!B$16,"-",Table1[[#This Row],[LIBRARY ID]]))</f>
        <v>TC2486-TC2486-1473</v>
      </c>
      <c r="C483" s="228" t="s">
        <v>142</v>
      </c>
      <c r="D483" s="228" t="s">
        <v>2219</v>
      </c>
      <c r="E483" s="228" t="s">
        <v>28</v>
      </c>
      <c r="F483" s="113" t="s">
        <v>1711</v>
      </c>
      <c r="G483" s="113">
        <v>13.536849999999999</v>
      </c>
      <c r="H483" s="113">
        <v>50</v>
      </c>
      <c r="I483" s="98"/>
      <c r="J483" s="228"/>
      <c r="K483" s="230" t="s">
        <v>2533</v>
      </c>
      <c r="L483" s="112" t="str">
        <f>IF((I483=Index!C$2),VLOOKUP(J483,Index!B$3:S$228,2),IF((I483=Index!D$2),VLOOKUP(J483,Index!B$3:S$228,3),IF((I483=Index!E$2),VLOOKUP(J483,Index!B$3:S$228,4),IF((I483=Index!F$2),VLOOKUP(J483,Index!B$3:S$228,5),IF((I483=Index!G$2),VLOOKUP(J483,Index!B$3:S$228,6),IF((I483=Index!H$2),VLOOKUP(J483,Index!B$3:S$228,7),IF((I483=Index!I$2),VLOOKUP(J483,Index!B$3:S$228,8),IF((I483=Index!J$2),VLOOKUP(J483,Index!B$3:S$228,9),IF((I483=Index!K$2),VLOOKUP(J483,Index!B$3:S$228,10),IF((I483=Index!L$2),VLOOKUP(J483,Index!B$3:S$228,11),IF((I483=Index!M$2),VLOOKUP(J483,Index!B$3:S$228,12),IF((I483=Index!N$2),VLOOKUP(J483,Index!B$3:S$228,13),IF((I483=Index!O$2),VLOOKUP(J483,Index!B$3:S$228,14),IF((I483=Index!P$2),VLOOKUP(J483,Index!B$3:S$228,15),IF((I483=Index!Q$2),VLOOKUP(J483,Index!B$3:S$228,16),IF((I483=Index!R$2),VLOOKUP(J483,Index!B$3:S$228,17),IF((I483=Index!S$2),VLOOKUP(J483,Index!B$3:S$228,18),IF((I483=""),CONCATENATE("Custom (",K483,")"),IF((I483="No index"),CONCATENATE("Custom (",Index!T475,")"),"")))))))))))))))))))</f>
        <v>Custom (ACTCGCTA-CGTCTAAT)</v>
      </c>
      <c r="M483" s="32" t="s">
        <v>5</v>
      </c>
      <c r="N483" s="10" t="s">
        <v>115</v>
      </c>
      <c r="O483" s="136">
        <f>IF(Table1[[#This Row],[VOLUME]]="","",Table1[[#This Row],[VOLUME]])</f>
        <v>50</v>
      </c>
      <c r="P483" s="110" t="str">
        <f>IF(Table1[[#This Row],[SNP&amp;SEQ SAMPLE ID]]="","",CONCATENATE('Sample information'!$B$16,"_PL1_org_",Table1[[#This Row],[DATE SAMPLE DELIVERY]]))</f>
        <v>TC2486_PL1_org_</v>
      </c>
      <c r="Q483" s="32" t="str">
        <f>IF(Table1[[#This Row],[SNP&amp;SEQ SAMPLE ID]]="","",IF('Sample information'!$B$21="","",'Sample information'!$B$21))</f>
        <v>danio rerio (zebrafish)</v>
      </c>
      <c r="R483" s="10"/>
      <c r="S483" s="32"/>
      <c r="T483" s="55"/>
      <c r="U483" s="25"/>
      <c r="W483" s="30"/>
      <c r="Y483" s="91"/>
      <c r="Z483" s="32"/>
      <c r="AA483" s="28"/>
      <c r="AB483" s="55"/>
      <c r="AC483" s="28" t="str">
        <f>IF(Table1[[#This Row],[DATE SAMPLE DELIVERY]]="","",(CONCATENATE(20,LEFT(Table1[[#This Row],[DATE SAMPLE DELIVERY]],2),"-",(MID(Table1[[#This Row],[DATE SAMPLE DELIVERY]],3,2)),"-",(RIGHT(Table1[[#This Row],[DATE SAMPLE DELIVERY]],2)))))</f>
        <v/>
      </c>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row>
    <row r="484" spans="1:54" s="4" customFormat="1" x14ac:dyDescent="0.2">
      <c r="A484" s="112" t="str">
        <f>IF(D484="","",CONCATENATE('Sample information'!B$16," #1"," ",Table1[[#This Row],[DATE SAMPLE DELIVERY]]))</f>
        <v xml:space="preserve">TC2486 #1 </v>
      </c>
      <c r="B484" s="112" t="str">
        <f>IF(Table1[[#This Row],[LIBRARY ID]]="","",CONCATENATE('Sample information'!B$16,"-",Table1[[#This Row],[LIBRARY ID]]))</f>
        <v>TC2486-TC2486-1474</v>
      </c>
      <c r="C484" s="228" t="s">
        <v>142</v>
      </c>
      <c r="D484" s="228" t="s">
        <v>2220</v>
      </c>
      <c r="E484" s="228" t="s">
        <v>28</v>
      </c>
      <c r="F484" s="113" t="s">
        <v>1711</v>
      </c>
      <c r="G484" s="113">
        <v>13.536849999999999</v>
      </c>
      <c r="H484" s="113">
        <v>50</v>
      </c>
      <c r="I484" s="98"/>
      <c r="J484" s="228"/>
      <c r="K484" s="230" t="s">
        <v>2534</v>
      </c>
      <c r="L484" s="112" t="str">
        <f>IF((I484=Index!C$2),VLOOKUP(J484,Index!B$3:S$228,2),IF((I484=Index!D$2),VLOOKUP(J484,Index!B$3:S$228,3),IF((I484=Index!E$2),VLOOKUP(J484,Index!B$3:S$228,4),IF((I484=Index!F$2),VLOOKUP(J484,Index!B$3:S$228,5),IF((I484=Index!G$2),VLOOKUP(J484,Index!B$3:S$228,6),IF((I484=Index!H$2),VLOOKUP(J484,Index!B$3:S$228,7),IF((I484=Index!I$2),VLOOKUP(J484,Index!B$3:S$228,8),IF((I484=Index!J$2),VLOOKUP(J484,Index!B$3:S$228,9),IF((I484=Index!K$2),VLOOKUP(J484,Index!B$3:S$228,10),IF((I484=Index!L$2),VLOOKUP(J484,Index!B$3:S$228,11),IF((I484=Index!M$2),VLOOKUP(J484,Index!B$3:S$228,12),IF((I484=Index!N$2),VLOOKUP(J484,Index!B$3:S$228,13),IF((I484=Index!O$2),VLOOKUP(J484,Index!B$3:S$228,14),IF((I484=Index!P$2),VLOOKUP(J484,Index!B$3:S$228,15),IF((I484=Index!Q$2),VLOOKUP(J484,Index!B$3:S$228,16),IF((I484=Index!R$2),VLOOKUP(J484,Index!B$3:S$228,17),IF((I484=Index!S$2),VLOOKUP(J484,Index!B$3:S$228,18),IF((I484=""),CONCATENATE("Custom (",K484,")"),IF((I484="No index"),CONCATENATE("Custom (",Index!T476,")"),"")))))))))))))))))))</f>
        <v>Custom (ACTCGCTA-TCTCTCCG)</v>
      </c>
      <c r="M484" s="32" t="s">
        <v>5</v>
      </c>
      <c r="N484" s="10" t="s">
        <v>116</v>
      </c>
      <c r="O484" s="136">
        <f>IF(Table1[[#This Row],[VOLUME]]="","",Table1[[#This Row],[VOLUME]])</f>
        <v>50</v>
      </c>
      <c r="P484" s="110" t="str">
        <f>IF(Table1[[#This Row],[SNP&amp;SEQ SAMPLE ID]]="","",CONCATENATE('Sample information'!$B$16,"_PL1_org_",Table1[[#This Row],[DATE SAMPLE DELIVERY]]))</f>
        <v>TC2486_PL1_org_</v>
      </c>
      <c r="Q484" s="32" t="str">
        <f>IF(Table1[[#This Row],[SNP&amp;SEQ SAMPLE ID]]="","",IF('Sample information'!$B$21="","",'Sample information'!$B$21))</f>
        <v>danio rerio (zebrafish)</v>
      </c>
      <c r="R484" s="10"/>
      <c r="S484" s="32"/>
      <c r="T484" s="55"/>
      <c r="U484" s="25"/>
      <c r="W484" s="30"/>
      <c r="Y484" s="91"/>
      <c r="Z484" s="32"/>
      <c r="AA484" s="28"/>
      <c r="AB484" s="55"/>
      <c r="AC484" s="28" t="str">
        <f>IF(Table1[[#This Row],[DATE SAMPLE DELIVERY]]="","",(CONCATENATE(20,LEFT(Table1[[#This Row],[DATE SAMPLE DELIVERY]],2),"-",(MID(Table1[[#This Row],[DATE SAMPLE DELIVERY]],3,2)),"-",(RIGHT(Table1[[#This Row],[DATE SAMPLE DELIVERY]],2)))))</f>
        <v/>
      </c>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row>
    <row r="485" spans="1:54" s="4" customFormat="1" x14ac:dyDescent="0.2">
      <c r="A485" s="112" t="str">
        <f>IF(D485="","",CONCATENATE('Sample information'!B$16," #1"," ",Table1[[#This Row],[DATE SAMPLE DELIVERY]]))</f>
        <v xml:space="preserve">TC2486 #1 </v>
      </c>
      <c r="B485" s="112" t="str">
        <f>IF(Table1[[#This Row],[LIBRARY ID]]="","",CONCATENATE('Sample information'!B$16,"-",Table1[[#This Row],[LIBRARY ID]]))</f>
        <v>TC2486-TC2486-1475</v>
      </c>
      <c r="C485" s="228" t="s">
        <v>142</v>
      </c>
      <c r="D485" s="228" t="s">
        <v>2221</v>
      </c>
      <c r="E485" s="228" t="s">
        <v>28</v>
      </c>
      <c r="F485" s="113" t="s">
        <v>1711</v>
      </c>
      <c r="G485" s="113">
        <v>13.536849999999999</v>
      </c>
      <c r="H485" s="113">
        <v>50</v>
      </c>
      <c r="I485" s="98"/>
      <c r="J485" s="228"/>
      <c r="K485" s="230" t="s">
        <v>2535</v>
      </c>
      <c r="L485" s="112" t="str">
        <f>IF((I485=Index!C$2),VLOOKUP(J485,Index!B$3:S$228,2),IF((I485=Index!D$2),VLOOKUP(J485,Index!B$3:S$228,3),IF((I485=Index!E$2),VLOOKUP(J485,Index!B$3:S$228,4),IF((I485=Index!F$2),VLOOKUP(J485,Index!B$3:S$228,5),IF((I485=Index!G$2),VLOOKUP(J485,Index!B$3:S$228,6),IF((I485=Index!H$2),VLOOKUP(J485,Index!B$3:S$228,7),IF((I485=Index!I$2),VLOOKUP(J485,Index!B$3:S$228,8),IF((I485=Index!J$2),VLOOKUP(J485,Index!B$3:S$228,9),IF((I485=Index!K$2),VLOOKUP(J485,Index!B$3:S$228,10),IF((I485=Index!L$2),VLOOKUP(J485,Index!B$3:S$228,11),IF((I485=Index!M$2),VLOOKUP(J485,Index!B$3:S$228,12),IF((I485=Index!N$2),VLOOKUP(J485,Index!B$3:S$228,13),IF((I485=Index!O$2),VLOOKUP(J485,Index!B$3:S$228,14),IF((I485=Index!P$2),VLOOKUP(J485,Index!B$3:S$228,15),IF((I485=Index!Q$2),VLOOKUP(J485,Index!B$3:S$228,16),IF((I485=Index!R$2),VLOOKUP(J485,Index!B$3:S$228,17),IF((I485=Index!S$2),VLOOKUP(J485,Index!B$3:S$228,18),IF((I485=""),CONCATENATE("Custom (",K485,")"),IF((I485="No index"),CONCATENATE("Custom (",Index!T477,")"),"")))))))))))))))))))</f>
        <v>Custom (ACTCGCTA-TCGACTAG)</v>
      </c>
      <c r="M485" s="32" t="s">
        <v>5</v>
      </c>
      <c r="N485" s="10" t="s">
        <v>117</v>
      </c>
      <c r="O485" s="136">
        <f>IF(Table1[[#This Row],[VOLUME]]="","",Table1[[#This Row],[VOLUME]])</f>
        <v>50</v>
      </c>
      <c r="P485" s="110" t="str">
        <f>IF(Table1[[#This Row],[SNP&amp;SEQ SAMPLE ID]]="","",CONCATENATE('Sample information'!$B$16,"_PL1_org_",Table1[[#This Row],[DATE SAMPLE DELIVERY]]))</f>
        <v>TC2486_PL1_org_</v>
      </c>
      <c r="Q485" s="32" t="str">
        <f>IF(Table1[[#This Row],[SNP&amp;SEQ SAMPLE ID]]="","",IF('Sample information'!$B$21="","",'Sample information'!$B$21))</f>
        <v>danio rerio (zebrafish)</v>
      </c>
      <c r="R485" s="10"/>
      <c r="S485" s="32"/>
      <c r="T485" s="55"/>
      <c r="U485" s="25"/>
      <c r="W485" s="30"/>
      <c r="Y485" s="91"/>
      <c r="Z485" s="32"/>
      <c r="AA485" s="28"/>
      <c r="AB485" s="55"/>
      <c r="AC485" s="28" t="str">
        <f>IF(Table1[[#This Row],[DATE SAMPLE DELIVERY]]="","",(CONCATENATE(20,LEFT(Table1[[#This Row],[DATE SAMPLE DELIVERY]],2),"-",(MID(Table1[[#This Row],[DATE SAMPLE DELIVERY]],3,2)),"-",(RIGHT(Table1[[#This Row],[DATE SAMPLE DELIVERY]],2)))))</f>
        <v/>
      </c>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row>
    <row r="486" spans="1:54" s="4" customFormat="1" x14ac:dyDescent="0.2">
      <c r="A486" s="112" t="str">
        <f>IF(D486="","",CONCATENATE('Sample information'!B$16," #1"," ",Table1[[#This Row],[DATE SAMPLE DELIVERY]]))</f>
        <v xml:space="preserve">TC2486 #1 </v>
      </c>
      <c r="B486" s="112" t="str">
        <f>IF(Table1[[#This Row],[LIBRARY ID]]="","",CONCATENATE('Sample information'!B$16,"-",Table1[[#This Row],[LIBRARY ID]]))</f>
        <v>TC2486-TC2486-1476</v>
      </c>
      <c r="C486" s="228" t="s">
        <v>142</v>
      </c>
      <c r="D486" s="228" t="s">
        <v>2222</v>
      </c>
      <c r="E486" s="228" t="s">
        <v>28</v>
      </c>
      <c r="F486" s="113" t="s">
        <v>1711</v>
      </c>
      <c r="G486" s="113">
        <v>13.536849999999999</v>
      </c>
      <c r="H486" s="113">
        <v>50</v>
      </c>
      <c r="I486" s="98"/>
      <c r="J486" s="228"/>
      <c r="K486" s="230" t="s">
        <v>2536</v>
      </c>
      <c r="L486" s="112" t="str">
        <f>IF((I486=Index!C$2),VLOOKUP(J486,Index!B$3:S$228,2),IF((I486=Index!D$2),VLOOKUP(J486,Index!B$3:S$228,3),IF((I486=Index!E$2),VLOOKUP(J486,Index!B$3:S$228,4),IF((I486=Index!F$2),VLOOKUP(J486,Index!B$3:S$228,5),IF((I486=Index!G$2),VLOOKUP(J486,Index!B$3:S$228,6),IF((I486=Index!H$2),VLOOKUP(J486,Index!B$3:S$228,7),IF((I486=Index!I$2),VLOOKUP(J486,Index!B$3:S$228,8),IF((I486=Index!J$2),VLOOKUP(J486,Index!B$3:S$228,9),IF((I486=Index!K$2),VLOOKUP(J486,Index!B$3:S$228,10),IF((I486=Index!L$2),VLOOKUP(J486,Index!B$3:S$228,11),IF((I486=Index!M$2),VLOOKUP(J486,Index!B$3:S$228,12),IF((I486=Index!N$2),VLOOKUP(J486,Index!B$3:S$228,13),IF((I486=Index!O$2),VLOOKUP(J486,Index!B$3:S$228,14),IF((I486=Index!P$2),VLOOKUP(J486,Index!B$3:S$228,15),IF((I486=Index!Q$2),VLOOKUP(J486,Index!B$3:S$228,16),IF((I486=Index!R$2),VLOOKUP(J486,Index!B$3:S$228,17),IF((I486=Index!S$2),VLOOKUP(J486,Index!B$3:S$228,18),IF((I486=""),CONCATENATE("Custom (",K486,")"),IF((I486="No index"),CONCATENATE("Custom (",Index!T478,")"),"")))))))))))))))))))</f>
        <v>Custom (ACTCGCTA-TTCTAGCT)</v>
      </c>
      <c r="M486" s="32" t="s">
        <v>5</v>
      </c>
      <c r="N486" s="10" t="s">
        <v>118</v>
      </c>
      <c r="O486" s="136">
        <f>IF(Table1[[#This Row],[VOLUME]]="","",Table1[[#This Row],[VOLUME]])</f>
        <v>50</v>
      </c>
      <c r="P486" s="110" t="str">
        <f>IF(Table1[[#This Row],[SNP&amp;SEQ SAMPLE ID]]="","",CONCATENATE('Sample information'!$B$16,"_PL1_org_",Table1[[#This Row],[DATE SAMPLE DELIVERY]]))</f>
        <v>TC2486_PL1_org_</v>
      </c>
      <c r="Q486" s="32" t="str">
        <f>IF(Table1[[#This Row],[SNP&amp;SEQ SAMPLE ID]]="","",IF('Sample information'!$B$21="","",'Sample information'!$B$21))</f>
        <v>danio rerio (zebrafish)</v>
      </c>
      <c r="R486" s="10"/>
      <c r="S486" s="32"/>
      <c r="T486" s="55"/>
      <c r="U486" s="25"/>
      <c r="W486" s="30"/>
      <c r="Y486" s="91"/>
      <c r="Z486" s="32"/>
      <c r="AA486" s="28"/>
      <c r="AB486" s="55"/>
      <c r="AC486" s="28" t="str">
        <f>IF(Table1[[#This Row],[DATE SAMPLE DELIVERY]]="","",(CONCATENATE(20,LEFT(Table1[[#This Row],[DATE SAMPLE DELIVERY]],2),"-",(MID(Table1[[#This Row],[DATE SAMPLE DELIVERY]],3,2)),"-",(RIGHT(Table1[[#This Row],[DATE SAMPLE DELIVERY]],2)))))</f>
        <v/>
      </c>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row>
    <row r="487" spans="1:54" s="4" customFormat="1" x14ac:dyDescent="0.2">
      <c r="A487" s="112" t="str">
        <f>IF(D487="","",CONCATENATE('Sample information'!B$16," #1"," ",Table1[[#This Row],[DATE SAMPLE DELIVERY]]))</f>
        <v xml:space="preserve">TC2486 #1 </v>
      </c>
      <c r="B487" s="112" t="str">
        <f>IF(Table1[[#This Row],[LIBRARY ID]]="","",CONCATENATE('Sample information'!B$16,"-",Table1[[#This Row],[LIBRARY ID]]))</f>
        <v>TC2486-TC2486-1477</v>
      </c>
      <c r="C487" s="228" t="s">
        <v>142</v>
      </c>
      <c r="D487" s="228" t="s">
        <v>2223</v>
      </c>
      <c r="E487" s="228" t="s">
        <v>28</v>
      </c>
      <c r="F487" s="113" t="s">
        <v>1711</v>
      </c>
      <c r="G487" s="113">
        <v>13.536849999999999</v>
      </c>
      <c r="H487" s="113">
        <v>50</v>
      </c>
      <c r="I487" s="98"/>
      <c r="J487" s="228"/>
      <c r="K487" s="230" t="s">
        <v>2537</v>
      </c>
      <c r="L487" s="112" t="str">
        <f>IF((I487=Index!C$2),VLOOKUP(J487,Index!B$3:S$228,2),IF((I487=Index!D$2),VLOOKUP(J487,Index!B$3:S$228,3),IF((I487=Index!E$2),VLOOKUP(J487,Index!B$3:S$228,4),IF((I487=Index!F$2),VLOOKUP(J487,Index!B$3:S$228,5),IF((I487=Index!G$2),VLOOKUP(J487,Index!B$3:S$228,6),IF((I487=Index!H$2),VLOOKUP(J487,Index!B$3:S$228,7),IF((I487=Index!I$2),VLOOKUP(J487,Index!B$3:S$228,8),IF((I487=Index!J$2),VLOOKUP(J487,Index!B$3:S$228,9),IF((I487=Index!K$2),VLOOKUP(J487,Index!B$3:S$228,10),IF((I487=Index!L$2),VLOOKUP(J487,Index!B$3:S$228,11),IF((I487=Index!M$2),VLOOKUP(J487,Index!B$3:S$228,12),IF((I487=Index!N$2),VLOOKUP(J487,Index!B$3:S$228,13),IF((I487=Index!O$2),VLOOKUP(J487,Index!B$3:S$228,14),IF((I487=Index!P$2),VLOOKUP(J487,Index!B$3:S$228,15),IF((I487=Index!Q$2),VLOOKUP(J487,Index!B$3:S$228,16),IF((I487=Index!R$2),VLOOKUP(J487,Index!B$3:S$228,17),IF((I487=Index!S$2),VLOOKUP(J487,Index!B$3:S$228,18),IF((I487=""),CONCATENATE("Custom (",K487,")"),IF((I487="No index"),CONCATENATE("Custom (",Index!T479,")"),"")))))))))))))))))))</f>
        <v>Custom (ACTCGCTA-CCTAGAGT)</v>
      </c>
      <c r="M487" s="32" t="s">
        <v>5</v>
      </c>
      <c r="N487" s="10" t="s">
        <v>119</v>
      </c>
      <c r="O487" s="136">
        <f>IF(Table1[[#This Row],[VOLUME]]="","",Table1[[#This Row],[VOLUME]])</f>
        <v>50</v>
      </c>
      <c r="P487" s="110" t="str">
        <f>IF(Table1[[#This Row],[SNP&amp;SEQ SAMPLE ID]]="","",CONCATENATE('Sample information'!$B$16,"_PL1_org_",Table1[[#This Row],[DATE SAMPLE DELIVERY]]))</f>
        <v>TC2486_PL1_org_</v>
      </c>
      <c r="Q487" s="32" t="str">
        <f>IF(Table1[[#This Row],[SNP&amp;SEQ SAMPLE ID]]="","",IF('Sample information'!$B$21="","",'Sample information'!$B$21))</f>
        <v>danio rerio (zebrafish)</v>
      </c>
      <c r="R487" s="10"/>
      <c r="S487" s="32"/>
      <c r="T487" s="55"/>
      <c r="U487" s="25"/>
      <c r="W487" s="30"/>
      <c r="Y487" s="91"/>
      <c r="Z487" s="32"/>
      <c r="AA487" s="28"/>
      <c r="AB487" s="55"/>
      <c r="AC487" s="28" t="str">
        <f>IF(Table1[[#This Row],[DATE SAMPLE DELIVERY]]="","",(CONCATENATE(20,LEFT(Table1[[#This Row],[DATE SAMPLE DELIVERY]],2),"-",(MID(Table1[[#This Row],[DATE SAMPLE DELIVERY]],3,2)),"-",(RIGHT(Table1[[#This Row],[DATE SAMPLE DELIVERY]],2)))))</f>
        <v/>
      </c>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row>
    <row r="488" spans="1:54" s="4" customFormat="1" x14ac:dyDescent="0.2">
      <c r="A488" s="112" t="str">
        <f>IF(D488="","",CONCATENATE('Sample information'!B$16," #1"," ",Table1[[#This Row],[DATE SAMPLE DELIVERY]]))</f>
        <v xml:space="preserve">TC2486 #1 </v>
      </c>
      <c r="B488" s="112" t="str">
        <f>IF(Table1[[#This Row],[LIBRARY ID]]="","",CONCATENATE('Sample information'!B$16,"-",Table1[[#This Row],[LIBRARY ID]]))</f>
        <v>TC2486-TC2486-1478</v>
      </c>
      <c r="C488" s="228" t="s">
        <v>142</v>
      </c>
      <c r="D488" s="228" t="s">
        <v>2224</v>
      </c>
      <c r="E488" s="228" t="s">
        <v>28</v>
      </c>
      <c r="F488" s="113" t="s">
        <v>1711</v>
      </c>
      <c r="G488" s="113">
        <v>13.536849999999999</v>
      </c>
      <c r="H488" s="113">
        <v>50</v>
      </c>
      <c r="I488" s="98"/>
      <c r="J488" s="228"/>
      <c r="K488" s="230" t="s">
        <v>2538</v>
      </c>
      <c r="L488" s="112" t="str">
        <f>IF((I488=Index!C$2),VLOOKUP(J488,Index!B$3:S$228,2),IF((I488=Index!D$2),VLOOKUP(J488,Index!B$3:S$228,3),IF((I488=Index!E$2),VLOOKUP(J488,Index!B$3:S$228,4),IF((I488=Index!F$2),VLOOKUP(J488,Index!B$3:S$228,5),IF((I488=Index!G$2),VLOOKUP(J488,Index!B$3:S$228,6),IF((I488=Index!H$2),VLOOKUP(J488,Index!B$3:S$228,7),IF((I488=Index!I$2),VLOOKUP(J488,Index!B$3:S$228,8),IF((I488=Index!J$2),VLOOKUP(J488,Index!B$3:S$228,9),IF((I488=Index!K$2),VLOOKUP(J488,Index!B$3:S$228,10),IF((I488=Index!L$2),VLOOKUP(J488,Index!B$3:S$228,11),IF((I488=Index!M$2),VLOOKUP(J488,Index!B$3:S$228,12),IF((I488=Index!N$2),VLOOKUP(J488,Index!B$3:S$228,13),IF((I488=Index!O$2),VLOOKUP(J488,Index!B$3:S$228,14),IF((I488=Index!P$2),VLOOKUP(J488,Index!B$3:S$228,15),IF((I488=Index!Q$2),VLOOKUP(J488,Index!B$3:S$228,16),IF((I488=Index!R$2),VLOOKUP(J488,Index!B$3:S$228,17),IF((I488=Index!S$2),VLOOKUP(J488,Index!B$3:S$228,18),IF((I488=""),CONCATENATE("Custom (",K488,")"),IF((I488="No index"),CONCATENATE("Custom (",Index!T480,")"),"")))))))))))))))))))</f>
        <v>Custom (ACTCGCTA-CTATTAAG)</v>
      </c>
      <c r="M488" s="32" t="s">
        <v>5</v>
      </c>
      <c r="N488" s="10" t="s">
        <v>120</v>
      </c>
      <c r="O488" s="136">
        <f>IF(Table1[[#This Row],[VOLUME]]="","",Table1[[#This Row],[VOLUME]])</f>
        <v>50</v>
      </c>
      <c r="P488" s="110" t="str">
        <f>IF(Table1[[#This Row],[SNP&amp;SEQ SAMPLE ID]]="","",CONCATENATE('Sample information'!$B$16,"_PL1_org_",Table1[[#This Row],[DATE SAMPLE DELIVERY]]))</f>
        <v>TC2486_PL1_org_</v>
      </c>
      <c r="Q488" s="32" t="str">
        <f>IF(Table1[[#This Row],[SNP&amp;SEQ SAMPLE ID]]="","",IF('Sample information'!$B$21="","",'Sample information'!$B$21))</f>
        <v>danio rerio (zebrafish)</v>
      </c>
      <c r="R488" s="10"/>
      <c r="S488" s="32"/>
      <c r="T488" s="55"/>
      <c r="U488" s="25"/>
      <c r="W488" s="30"/>
      <c r="Y488" s="91"/>
      <c r="Z488" s="32"/>
      <c r="AA488" s="28"/>
      <c r="AB488" s="55"/>
      <c r="AC488" s="28" t="str">
        <f>IF(Table1[[#This Row],[DATE SAMPLE DELIVERY]]="","",(CONCATENATE(20,LEFT(Table1[[#This Row],[DATE SAMPLE DELIVERY]],2),"-",(MID(Table1[[#This Row],[DATE SAMPLE DELIVERY]],3,2)),"-",(RIGHT(Table1[[#This Row],[DATE SAMPLE DELIVERY]],2)))))</f>
        <v/>
      </c>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row>
    <row r="489" spans="1:54" s="4" customFormat="1" x14ac:dyDescent="0.2">
      <c r="A489" s="112" t="str">
        <f>IF(D489="","",CONCATENATE('Sample information'!B$16," #1"," ",Table1[[#This Row],[DATE SAMPLE DELIVERY]]))</f>
        <v xml:space="preserve">TC2486 #1 </v>
      </c>
      <c r="B489" s="112" t="str">
        <f>IF(Table1[[#This Row],[LIBRARY ID]]="","",CONCATENATE('Sample information'!B$16,"-",Table1[[#This Row],[LIBRARY ID]]))</f>
        <v>TC2486-TC2486-1479</v>
      </c>
      <c r="C489" s="228" t="s">
        <v>142</v>
      </c>
      <c r="D489" s="228" t="s">
        <v>2225</v>
      </c>
      <c r="E489" s="228" t="s">
        <v>28</v>
      </c>
      <c r="F489" s="113" t="s">
        <v>1711</v>
      </c>
      <c r="G489" s="113">
        <v>13.536849999999999</v>
      </c>
      <c r="H489" s="113">
        <v>50</v>
      </c>
      <c r="I489" s="98"/>
      <c r="J489" s="228"/>
      <c r="K489" s="230" t="s">
        <v>2539</v>
      </c>
      <c r="L489" s="112" t="str">
        <f>IF((I489=Index!C$2),VLOOKUP(J489,Index!B$3:S$228,2),IF((I489=Index!D$2),VLOOKUP(J489,Index!B$3:S$228,3),IF((I489=Index!E$2),VLOOKUP(J489,Index!B$3:S$228,4),IF((I489=Index!F$2),VLOOKUP(J489,Index!B$3:S$228,5),IF((I489=Index!G$2),VLOOKUP(J489,Index!B$3:S$228,6),IF((I489=Index!H$2),VLOOKUP(J489,Index!B$3:S$228,7),IF((I489=Index!I$2),VLOOKUP(J489,Index!B$3:S$228,8),IF((I489=Index!J$2),VLOOKUP(J489,Index!B$3:S$228,9),IF((I489=Index!K$2),VLOOKUP(J489,Index!B$3:S$228,10),IF((I489=Index!L$2),VLOOKUP(J489,Index!B$3:S$228,11),IF((I489=Index!M$2),VLOOKUP(J489,Index!B$3:S$228,12),IF((I489=Index!N$2),VLOOKUP(J489,Index!B$3:S$228,13),IF((I489=Index!O$2),VLOOKUP(J489,Index!B$3:S$228,14),IF((I489=Index!P$2),VLOOKUP(J489,Index!B$3:S$228,15),IF((I489=Index!Q$2),VLOOKUP(J489,Index!B$3:S$228,16),IF((I489=Index!R$2),VLOOKUP(J489,Index!B$3:S$228,17),IF((I489=Index!S$2),VLOOKUP(J489,Index!B$3:S$228,18),IF((I489=""),CONCATENATE("Custom (",K489,")"),IF((I489="No index"),CONCATENATE("Custom (",Index!T481,")"),"")))))))))))))))))))</f>
        <v>Custom (ACTCGCTA-AAGGCTAT)</v>
      </c>
      <c r="M489" s="32" t="s">
        <v>5</v>
      </c>
      <c r="N489" s="10" t="s">
        <v>121</v>
      </c>
      <c r="O489" s="136">
        <f>IF(Table1[[#This Row],[VOLUME]]="","",Table1[[#This Row],[VOLUME]])</f>
        <v>50</v>
      </c>
      <c r="P489" s="110" t="str">
        <f>IF(Table1[[#This Row],[SNP&amp;SEQ SAMPLE ID]]="","",CONCATENATE('Sample information'!$B$16,"_PL1_org_",Table1[[#This Row],[DATE SAMPLE DELIVERY]]))</f>
        <v>TC2486_PL1_org_</v>
      </c>
      <c r="Q489" s="32" t="str">
        <f>IF(Table1[[#This Row],[SNP&amp;SEQ SAMPLE ID]]="","",IF('Sample information'!$B$21="","",'Sample information'!$B$21))</f>
        <v>danio rerio (zebrafish)</v>
      </c>
      <c r="R489" s="10"/>
      <c r="S489" s="32"/>
      <c r="T489" s="55"/>
      <c r="U489" s="25"/>
      <c r="W489" s="30"/>
      <c r="Y489" s="91"/>
      <c r="Z489" s="32"/>
      <c r="AA489" s="28"/>
      <c r="AB489" s="55"/>
      <c r="AC489" s="28" t="str">
        <f>IF(Table1[[#This Row],[DATE SAMPLE DELIVERY]]="","",(CONCATENATE(20,LEFT(Table1[[#This Row],[DATE SAMPLE DELIVERY]],2),"-",(MID(Table1[[#This Row],[DATE SAMPLE DELIVERY]],3,2)),"-",(RIGHT(Table1[[#This Row],[DATE SAMPLE DELIVERY]],2)))))</f>
        <v/>
      </c>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row>
    <row r="490" spans="1:54" s="4" customFormat="1" x14ac:dyDescent="0.2">
      <c r="A490" s="112" t="str">
        <f>IF(D490="","",CONCATENATE('Sample information'!B$16," #1"," ",Table1[[#This Row],[DATE SAMPLE DELIVERY]]))</f>
        <v xml:space="preserve">TC2486 #1 </v>
      </c>
      <c r="B490" s="112" t="str">
        <f>IF(Table1[[#This Row],[LIBRARY ID]]="","",CONCATENATE('Sample information'!B$16,"-",Table1[[#This Row],[LIBRARY ID]]))</f>
        <v>TC2486-TC2486-1480</v>
      </c>
      <c r="C490" s="228" t="s">
        <v>142</v>
      </c>
      <c r="D490" s="228" t="s">
        <v>2226</v>
      </c>
      <c r="E490" s="228" t="s">
        <v>28</v>
      </c>
      <c r="F490" s="113" t="s">
        <v>1711</v>
      </c>
      <c r="G490" s="113">
        <v>13.536849999999999</v>
      </c>
      <c r="H490" s="113">
        <v>50</v>
      </c>
      <c r="I490" s="98"/>
      <c r="J490" s="228"/>
      <c r="K490" s="230" t="s">
        <v>2540</v>
      </c>
      <c r="L490" s="112" t="str">
        <f>IF((I490=Index!C$2),VLOOKUP(J490,Index!B$3:S$228,2),IF((I490=Index!D$2),VLOOKUP(J490,Index!B$3:S$228,3),IF((I490=Index!E$2),VLOOKUP(J490,Index!B$3:S$228,4),IF((I490=Index!F$2),VLOOKUP(J490,Index!B$3:S$228,5),IF((I490=Index!G$2),VLOOKUP(J490,Index!B$3:S$228,6),IF((I490=Index!H$2),VLOOKUP(J490,Index!B$3:S$228,7),IF((I490=Index!I$2),VLOOKUP(J490,Index!B$3:S$228,8),IF((I490=Index!J$2),VLOOKUP(J490,Index!B$3:S$228,9),IF((I490=Index!K$2),VLOOKUP(J490,Index!B$3:S$228,10),IF((I490=Index!L$2),VLOOKUP(J490,Index!B$3:S$228,11),IF((I490=Index!M$2),VLOOKUP(J490,Index!B$3:S$228,12),IF((I490=Index!N$2),VLOOKUP(J490,Index!B$3:S$228,13),IF((I490=Index!O$2),VLOOKUP(J490,Index!B$3:S$228,14),IF((I490=Index!P$2),VLOOKUP(J490,Index!B$3:S$228,15),IF((I490=Index!Q$2),VLOOKUP(J490,Index!B$3:S$228,16),IF((I490=Index!R$2),VLOOKUP(J490,Index!B$3:S$228,17),IF((I490=Index!S$2),VLOOKUP(J490,Index!B$3:S$228,18),IF((I490=""),CONCATENATE("Custom (",K490,")"),IF((I490="No index"),CONCATENATE("Custom (",Index!T482,")"),"")))))))))))))))))))</f>
        <v>Custom (ACTCGCTA-GAGCCTTA)</v>
      </c>
      <c r="M490" s="32" t="s">
        <v>5</v>
      </c>
      <c r="N490" s="10" t="s">
        <v>122</v>
      </c>
      <c r="O490" s="136">
        <f>IF(Table1[[#This Row],[VOLUME]]="","",Table1[[#This Row],[VOLUME]])</f>
        <v>50</v>
      </c>
      <c r="P490" s="110" t="str">
        <f>IF(Table1[[#This Row],[SNP&amp;SEQ SAMPLE ID]]="","",CONCATENATE('Sample information'!$B$16,"_PL1_org_",Table1[[#This Row],[DATE SAMPLE DELIVERY]]))</f>
        <v>TC2486_PL1_org_</v>
      </c>
      <c r="Q490" s="32" t="str">
        <f>IF(Table1[[#This Row],[SNP&amp;SEQ SAMPLE ID]]="","",IF('Sample information'!$B$21="","",'Sample information'!$B$21))</f>
        <v>danio rerio (zebrafish)</v>
      </c>
      <c r="R490" s="10"/>
      <c r="S490" s="32"/>
      <c r="T490" s="55"/>
      <c r="U490" s="25"/>
      <c r="W490" s="30"/>
      <c r="Y490" s="91"/>
      <c r="Z490" s="32"/>
      <c r="AA490" s="28"/>
      <c r="AB490" s="55"/>
      <c r="AC490" s="28" t="str">
        <f>IF(Table1[[#This Row],[DATE SAMPLE DELIVERY]]="","",(CONCATENATE(20,LEFT(Table1[[#This Row],[DATE SAMPLE DELIVERY]],2),"-",(MID(Table1[[#This Row],[DATE SAMPLE DELIVERY]],3,2)),"-",(RIGHT(Table1[[#This Row],[DATE SAMPLE DELIVERY]],2)))))</f>
        <v/>
      </c>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row>
    <row r="491" spans="1:54" s="4" customFormat="1" x14ac:dyDescent="0.2">
      <c r="A491" s="112" t="str">
        <f>IF(D491="","",CONCATENATE('Sample information'!B$16," #1"," ",Table1[[#This Row],[DATE SAMPLE DELIVERY]]))</f>
        <v xml:space="preserve">TC2486 #1 </v>
      </c>
      <c r="B491" s="112" t="str">
        <f>IF(Table1[[#This Row],[LIBRARY ID]]="","",CONCATENATE('Sample information'!B$16,"-",Table1[[#This Row],[LIBRARY ID]]))</f>
        <v>TC2486-TC2486-1481</v>
      </c>
      <c r="C491" s="228" t="s">
        <v>142</v>
      </c>
      <c r="D491" s="228" t="s">
        <v>2227</v>
      </c>
      <c r="E491" s="228" t="s">
        <v>28</v>
      </c>
      <c r="F491" s="113" t="s">
        <v>1711</v>
      </c>
      <c r="G491" s="113">
        <v>13.536849999999999</v>
      </c>
      <c r="H491" s="113">
        <v>50</v>
      </c>
      <c r="I491" s="98"/>
      <c r="J491" s="228"/>
      <c r="K491" s="230" t="s">
        <v>2541</v>
      </c>
      <c r="L491" s="112" t="str">
        <f>IF((I491=Index!C$2),VLOOKUP(J491,Index!B$3:S$228,2),IF((I491=Index!D$2),VLOOKUP(J491,Index!B$3:S$228,3),IF((I491=Index!E$2),VLOOKUP(J491,Index!B$3:S$228,4),IF((I491=Index!F$2),VLOOKUP(J491,Index!B$3:S$228,5),IF((I491=Index!G$2),VLOOKUP(J491,Index!B$3:S$228,6),IF((I491=Index!H$2),VLOOKUP(J491,Index!B$3:S$228,7),IF((I491=Index!I$2),VLOOKUP(J491,Index!B$3:S$228,8),IF((I491=Index!J$2),VLOOKUP(J491,Index!B$3:S$228,9),IF((I491=Index!K$2),VLOOKUP(J491,Index!B$3:S$228,10),IF((I491=Index!L$2),VLOOKUP(J491,Index!B$3:S$228,11),IF((I491=Index!M$2),VLOOKUP(J491,Index!B$3:S$228,12),IF((I491=Index!N$2),VLOOKUP(J491,Index!B$3:S$228,13),IF((I491=Index!O$2),VLOOKUP(J491,Index!B$3:S$228,14),IF((I491=Index!P$2),VLOOKUP(J491,Index!B$3:S$228,15),IF((I491=Index!Q$2),VLOOKUP(J491,Index!B$3:S$228,16),IF((I491=Index!R$2),VLOOKUP(J491,Index!B$3:S$228,17),IF((I491=Index!S$2),VLOOKUP(J491,Index!B$3:S$228,18),IF((I491=""),CONCATENATE("Custom (",K491,")"),IF((I491="No index"),CONCATENATE("Custom (",Index!T483,")"),"")))))))))))))))))))</f>
        <v>Custom (ACTCGCTA-TTATGCGA)</v>
      </c>
      <c r="M491" s="32" t="s">
        <v>5</v>
      </c>
      <c r="N491" s="10" t="s">
        <v>27</v>
      </c>
      <c r="O491" s="136">
        <f>IF(Table1[[#This Row],[VOLUME]]="","",Table1[[#This Row],[VOLUME]])</f>
        <v>50</v>
      </c>
      <c r="P491" s="110" t="str">
        <f>IF(Table1[[#This Row],[SNP&amp;SEQ SAMPLE ID]]="","",CONCATENATE('Sample information'!$B$16,"_PL1_org_",Table1[[#This Row],[DATE SAMPLE DELIVERY]]))</f>
        <v>TC2486_PL1_org_</v>
      </c>
      <c r="Q491" s="32" t="str">
        <f>IF(Table1[[#This Row],[SNP&amp;SEQ SAMPLE ID]]="","",IF('Sample information'!$B$21="","",'Sample information'!$B$21))</f>
        <v>danio rerio (zebrafish)</v>
      </c>
      <c r="R491" s="10"/>
      <c r="S491" s="32"/>
      <c r="T491" s="55"/>
      <c r="U491" s="25"/>
      <c r="W491" s="30"/>
      <c r="Y491" s="91"/>
      <c r="Z491" s="32"/>
      <c r="AA491" s="28"/>
      <c r="AB491" s="55"/>
      <c r="AC491" s="28" t="str">
        <f>IF(Table1[[#This Row],[DATE SAMPLE DELIVERY]]="","",(CONCATENATE(20,LEFT(Table1[[#This Row],[DATE SAMPLE DELIVERY]],2),"-",(MID(Table1[[#This Row],[DATE SAMPLE DELIVERY]],3,2)),"-",(RIGHT(Table1[[#This Row],[DATE SAMPLE DELIVERY]],2)))))</f>
        <v/>
      </c>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row>
    <row r="492" spans="1:54" s="4" customFormat="1" x14ac:dyDescent="0.2">
      <c r="A492" s="112" t="str">
        <f>IF(D492="","",CONCATENATE('Sample information'!B$16," #1"," ",Table1[[#This Row],[DATE SAMPLE DELIVERY]]))</f>
        <v xml:space="preserve">TC2486 #1 </v>
      </c>
      <c r="B492" s="112" t="str">
        <f>IF(Table1[[#This Row],[LIBRARY ID]]="","",CONCATENATE('Sample information'!B$16,"-",Table1[[#This Row],[LIBRARY ID]]))</f>
        <v>TC2486-TC2486-1482</v>
      </c>
      <c r="C492" s="228" t="s">
        <v>142</v>
      </c>
      <c r="D492" s="228" t="s">
        <v>2228</v>
      </c>
      <c r="E492" s="228" t="s">
        <v>28</v>
      </c>
      <c r="F492" s="113" t="s">
        <v>1711</v>
      </c>
      <c r="G492" s="113">
        <v>13.536849999999999</v>
      </c>
      <c r="H492" s="113">
        <v>50</v>
      </c>
      <c r="I492" s="98"/>
      <c r="J492" s="228"/>
      <c r="K492" s="230" t="s">
        <v>2542</v>
      </c>
      <c r="L492" s="112" t="str">
        <f>IF((I492=Index!C$2),VLOOKUP(J492,Index!B$3:S$228,2),IF((I492=Index!D$2),VLOOKUP(J492,Index!B$3:S$228,3),IF((I492=Index!E$2),VLOOKUP(J492,Index!B$3:S$228,4),IF((I492=Index!F$2),VLOOKUP(J492,Index!B$3:S$228,5),IF((I492=Index!G$2),VLOOKUP(J492,Index!B$3:S$228,6),IF((I492=Index!H$2),VLOOKUP(J492,Index!B$3:S$228,7),IF((I492=Index!I$2),VLOOKUP(J492,Index!B$3:S$228,8),IF((I492=Index!J$2),VLOOKUP(J492,Index!B$3:S$228,9),IF((I492=Index!K$2),VLOOKUP(J492,Index!B$3:S$228,10),IF((I492=Index!L$2),VLOOKUP(J492,Index!B$3:S$228,11),IF((I492=Index!M$2),VLOOKUP(J492,Index!B$3:S$228,12),IF((I492=Index!N$2),VLOOKUP(J492,Index!B$3:S$228,13),IF((I492=Index!O$2),VLOOKUP(J492,Index!B$3:S$228,14),IF((I492=Index!P$2),VLOOKUP(J492,Index!B$3:S$228,15),IF((I492=Index!Q$2),VLOOKUP(J492,Index!B$3:S$228,16),IF((I492=Index!R$2),VLOOKUP(J492,Index!B$3:S$228,17),IF((I492=Index!S$2),VLOOKUP(J492,Index!B$3:S$228,18),IF((I492=""),CONCATENATE("Custom (",K492,")"),IF((I492="No index"),CONCATENATE("Custom (",Index!T484,")"),"")))))))))))))))))))</f>
        <v>Custom (GGAGCTAC-CGTCTAAT)</v>
      </c>
      <c r="M492" s="32" t="s">
        <v>5</v>
      </c>
      <c r="N492" s="10" t="s">
        <v>28</v>
      </c>
      <c r="O492" s="136">
        <f>IF(Table1[[#This Row],[VOLUME]]="","",Table1[[#This Row],[VOLUME]])</f>
        <v>50</v>
      </c>
      <c r="P492" s="110" t="str">
        <f>IF(Table1[[#This Row],[SNP&amp;SEQ SAMPLE ID]]="","",CONCATENATE('Sample information'!$B$16,"_PL1_org_",Table1[[#This Row],[DATE SAMPLE DELIVERY]]))</f>
        <v>TC2486_PL1_org_</v>
      </c>
      <c r="Q492" s="32" t="str">
        <f>IF(Table1[[#This Row],[SNP&amp;SEQ SAMPLE ID]]="","",IF('Sample information'!$B$21="","",'Sample information'!$B$21))</f>
        <v>danio rerio (zebrafish)</v>
      </c>
      <c r="R492" s="10"/>
      <c r="S492" s="32"/>
      <c r="T492" s="55"/>
      <c r="U492" s="25"/>
      <c r="W492" s="30"/>
      <c r="Y492" s="91"/>
      <c r="Z492" s="32"/>
      <c r="AA492" s="28"/>
      <c r="AB492" s="55"/>
      <c r="AC492" s="28" t="str">
        <f>IF(Table1[[#This Row],[DATE SAMPLE DELIVERY]]="","",(CONCATENATE(20,LEFT(Table1[[#This Row],[DATE SAMPLE DELIVERY]],2),"-",(MID(Table1[[#This Row],[DATE SAMPLE DELIVERY]],3,2)),"-",(RIGHT(Table1[[#This Row],[DATE SAMPLE DELIVERY]],2)))))</f>
        <v/>
      </c>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row>
    <row r="493" spans="1:54" s="4" customFormat="1" x14ac:dyDescent="0.2">
      <c r="A493" s="112" t="str">
        <f>IF(D493="","",CONCATENATE('Sample information'!B$16," #1"," ",Table1[[#This Row],[DATE SAMPLE DELIVERY]]))</f>
        <v xml:space="preserve">TC2486 #1 </v>
      </c>
      <c r="B493" s="112" t="str">
        <f>IF(Table1[[#This Row],[LIBRARY ID]]="","",CONCATENATE('Sample information'!B$16,"-",Table1[[#This Row],[LIBRARY ID]]))</f>
        <v>TC2486-TC2486-1483</v>
      </c>
      <c r="C493" s="228" t="s">
        <v>142</v>
      </c>
      <c r="D493" s="228" t="s">
        <v>2229</v>
      </c>
      <c r="E493" s="228" t="s">
        <v>28</v>
      </c>
      <c r="F493" s="113" t="s">
        <v>1711</v>
      </c>
      <c r="G493" s="113">
        <v>13.536849999999999</v>
      </c>
      <c r="H493" s="113">
        <v>50</v>
      </c>
      <c r="I493" s="98"/>
      <c r="J493" s="228"/>
      <c r="K493" s="230" t="s">
        <v>2543</v>
      </c>
      <c r="L493" s="112" t="str">
        <f>IF((I493=Index!C$2),VLOOKUP(J493,Index!B$3:S$228,2),IF((I493=Index!D$2),VLOOKUP(J493,Index!B$3:S$228,3),IF((I493=Index!E$2),VLOOKUP(J493,Index!B$3:S$228,4),IF((I493=Index!F$2),VLOOKUP(J493,Index!B$3:S$228,5),IF((I493=Index!G$2),VLOOKUP(J493,Index!B$3:S$228,6),IF((I493=Index!H$2),VLOOKUP(J493,Index!B$3:S$228,7),IF((I493=Index!I$2),VLOOKUP(J493,Index!B$3:S$228,8),IF((I493=Index!J$2),VLOOKUP(J493,Index!B$3:S$228,9),IF((I493=Index!K$2),VLOOKUP(J493,Index!B$3:S$228,10),IF((I493=Index!L$2),VLOOKUP(J493,Index!B$3:S$228,11),IF((I493=Index!M$2),VLOOKUP(J493,Index!B$3:S$228,12),IF((I493=Index!N$2),VLOOKUP(J493,Index!B$3:S$228,13),IF((I493=Index!O$2),VLOOKUP(J493,Index!B$3:S$228,14),IF((I493=Index!P$2),VLOOKUP(J493,Index!B$3:S$228,15),IF((I493=Index!Q$2),VLOOKUP(J493,Index!B$3:S$228,16),IF((I493=Index!R$2),VLOOKUP(J493,Index!B$3:S$228,17),IF((I493=Index!S$2),VLOOKUP(J493,Index!B$3:S$228,18),IF((I493=""),CONCATENATE("Custom (",K493,")"),IF((I493="No index"),CONCATENATE("Custom (",Index!T485,")"),"")))))))))))))))))))</f>
        <v>Custom (GGAGCTAC-TCTCTCCG)</v>
      </c>
      <c r="M493" s="32" t="s">
        <v>5</v>
      </c>
      <c r="N493" s="10" t="s">
        <v>29</v>
      </c>
      <c r="O493" s="136">
        <f>IF(Table1[[#This Row],[VOLUME]]="","",Table1[[#This Row],[VOLUME]])</f>
        <v>50</v>
      </c>
      <c r="P493" s="110" t="str">
        <f>IF(Table1[[#This Row],[SNP&amp;SEQ SAMPLE ID]]="","",CONCATENATE('Sample information'!$B$16,"_PL1_org_",Table1[[#This Row],[DATE SAMPLE DELIVERY]]))</f>
        <v>TC2486_PL1_org_</v>
      </c>
      <c r="Q493" s="32" t="str">
        <f>IF(Table1[[#This Row],[SNP&amp;SEQ SAMPLE ID]]="","",IF('Sample information'!$B$21="","",'Sample information'!$B$21))</f>
        <v>danio rerio (zebrafish)</v>
      </c>
      <c r="R493" s="10"/>
      <c r="S493" s="32"/>
      <c r="T493" s="55"/>
      <c r="U493" s="25"/>
      <c r="W493" s="30"/>
      <c r="Y493" s="91"/>
      <c r="Z493" s="32"/>
      <c r="AA493" s="28"/>
      <c r="AB493" s="55"/>
      <c r="AC493" s="28" t="str">
        <f>IF(Table1[[#This Row],[DATE SAMPLE DELIVERY]]="","",(CONCATENATE(20,LEFT(Table1[[#This Row],[DATE SAMPLE DELIVERY]],2),"-",(MID(Table1[[#This Row],[DATE SAMPLE DELIVERY]],3,2)),"-",(RIGHT(Table1[[#This Row],[DATE SAMPLE DELIVERY]],2)))))</f>
        <v/>
      </c>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row>
    <row r="494" spans="1:54" s="4" customFormat="1" x14ac:dyDescent="0.2">
      <c r="A494" s="112" t="str">
        <f>IF(D494="","",CONCATENATE('Sample information'!B$16," #1"," ",Table1[[#This Row],[DATE SAMPLE DELIVERY]]))</f>
        <v xml:space="preserve">TC2486 #1 </v>
      </c>
      <c r="B494" s="112" t="str">
        <f>IF(Table1[[#This Row],[LIBRARY ID]]="","",CONCATENATE('Sample information'!B$16,"-",Table1[[#This Row],[LIBRARY ID]]))</f>
        <v>TC2486-TC2486-1484</v>
      </c>
      <c r="C494" s="228" t="s">
        <v>142</v>
      </c>
      <c r="D494" s="228" t="s">
        <v>2230</v>
      </c>
      <c r="E494" s="228" t="s">
        <v>28</v>
      </c>
      <c r="F494" s="113" t="s">
        <v>1711</v>
      </c>
      <c r="G494" s="113">
        <v>13.536849999999999</v>
      </c>
      <c r="H494" s="113">
        <v>50</v>
      </c>
      <c r="I494" s="98"/>
      <c r="J494" s="228"/>
      <c r="K494" s="230" t="s">
        <v>2544</v>
      </c>
      <c r="L494" s="112" t="str">
        <f>IF((I494=Index!C$2),VLOOKUP(J494,Index!B$3:S$228,2),IF((I494=Index!D$2),VLOOKUP(J494,Index!B$3:S$228,3),IF((I494=Index!E$2),VLOOKUP(J494,Index!B$3:S$228,4),IF((I494=Index!F$2),VLOOKUP(J494,Index!B$3:S$228,5),IF((I494=Index!G$2),VLOOKUP(J494,Index!B$3:S$228,6),IF((I494=Index!H$2),VLOOKUP(J494,Index!B$3:S$228,7),IF((I494=Index!I$2),VLOOKUP(J494,Index!B$3:S$228,8),IF((I494=Index!J$2),VLOOKUP(J494,Index!B$3:S$228,9),IF((I494=Index!K$2),VLOOKUP(J494,Index!B$3:S$228,10),IF((I494=Index!L$2),VLOOKUP(J494,Index!B$3:S$228,11),IF((I494=Index!M$2),VLOOKUP(J494,Index!B$3:S$228,12),IF((I494=Index!N$2),VLOOKUP(J494,Index!B$3:S$228,13),IF((I494=Index!O$2),VLOOKUP(J494,Index!B$3:S$228,14),IF((I494=Index!P$2),VLOOKUP(J494,Index!B$3:S$228,15),IF((I494=Index!Q$2),VLOOKUP(J494,Index!B$3:S$228,16),IF((I494=Index!R$2),VLOOKUP(J494,Index!B$3:S$228,17),IF((I494=Index!S$2),VLOOKUP(J494,Index!B$3:S$228,18),IF((I494=""),CONCATENATE("Custom (",K494,")"),IF((I494="No index"),CONCATENATE("Custom (",Index!T486,")"),"")))))))))))))))))))</f>
        <v>Custom (GGAGCTAC-TCGACTAG)</v>
      </c>
      <c r="M494" s="32" t="s">
        <v>5</v>
      </c>
      <c r="N494" s="10" t="s">
        <v>30</v>
      </c>
      <c r="O494" s="136">
        <f>IF(Table1[[#This Row],[VOLUME]]="","",Table1[[#This Row],[VOLUME]])</f>
        <v>50</v>
      </c>
      <c r="P494" s="110" t="str">
        <f>IF(Table1[[#This Row],[SNP&amp;SEQ SAMPLE ID]]="","",CONCATENATE('Sample information'!$B$16,"_PL1_org_",Table1[[#This Row],[DATE SAMPLE DELIVERY]]))</f>
        <v>TC2486_PL1_org_</v>
      </c>
      <c r="Q494" s="32" t="str">
        <f>IF(Table1[[#This Row],[SNP&amp;SEQ SAMPLE ID]]="","",IF('Sample information'!$B$21="","",'Sample information'!$B$21))</f>
        <v>danio rerio (zebrafish)</v>
      </c>
      <c r="R494" s="10"/>
      <c r="S494" s="32"/>
      <c r="T494" s="55"/>
      <c r="U494" s="25"/>
      <c r="W494" s="30"/>
      <c r="Y494" s="91"/>
      <c r="Z494" s="32"/>
      <c r="AA494" s="28"/>
      <c r="AB494" s="55"/>
      <c r="AC494" s="28" t="str">
        <f>IF(Table1[[#This Row],[DATE SAMPLE DELIVERY]]="","",(CONCATENATE(20,LEFT(Table1[[#This Row],[DATE SAMPLE DELIVERY]],2),"-",(MID(Table1[[#This Row],[DATE SAMPLE DELIVERY]],3,2)),"-",(RIGHT(Table1[[#This Row],[DATE SAMPLE DELIVERY]],2)))))</f>
        <v/>
      </c>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row>
    <row r="495" spans="1:54" s="4" customFormat="1" x14ac:dyDescent="0.2">
      <c r="A495" s="112" t="str">
        <f>IF(D495="","",CONCATENATE('Sample information'!B$16," #1"," ",Table1[[#This Row],[DATE SAMPLE DELIVERY]]))</f>
        <v xml:space="preserve">TC2486 #1 </v>
      </c>
      <c r="B495" s="112" t="str">
        <f>IF(Table1[[#This Row],[LIBRARY ID]]="","",CONCATENATE('Sample information'!B$16,"-",Table1[[#This Row],[LIBRARY ID]]))</f>
        <v>TC2486-TC2486-1485</v>
      </c>
      <c r="C495" s="228" t="s">
        <v>142</v>
      </c>
      <c r="D495" s="228" t="s">
        <v>2231</v>
      </c>
      <c r="E495" s="228" t="s">
        <v>28</v>
      </c>
      <c r="F495" s="113" t="s">
        <v>1711</v>
      </c>
      <c r="G495" s="113">
        <v>13.536849999999999</v>
      </c>
      <c r="H495" s="113">
        <v>50</v>
      </c>
      <c r="I495" s="98"/>
      <c r="J495" s="228"/>
      <c r="K495" s="230" t="s">
        <v>2545</v>
      </c>
      <c r="L495" s="112" t="str">
        <f>IF((I495=Index!C$2),VLOOKUP(J495,Index!B$3:S$228,2),IF((I495=Index!D$2),VLOOKUP(J495,Index!B$3:S$228,3),IF((I495=Index!E$2),VLOOKUP(J495,Index!B$3:S$228,4),IF((I495=Index!F$2),VLOOKUP(J495,Index!B$3:S$228,5),IF((I495=Index!G$2),VLOOKUP(J495,Index!B$3:S$228,6),IF((I495=Index!H$2),VLOOKUP(J495,Index!B$3:S$228,7),IF((I495=Index!I$2),VLOOKUP(J495,Index!B$3:S$228,8),IF((I495=Index!J$2),VLOOKUP(J495,Index!B$3:S$228,9),IF((I495=Index!K$2),VLOOKUP(J495,Index!B$3:S$228,10),IF((I495=Index!L$2),VLOOKUP(J495,Index!B$3:S$228,11),IF((I495=Index!M$2),VLOOKUP(J495,Index!B$3:S$228,12),IF((I495=Index!N$2),VLOOKUP(J495,Index!B$3:S$228,13),IF((I495=Index!O$2),VLOOKUP(J495,Index!B$3:S$228,14),IF((I495=Index!P$2),VLOOKUP(J495,Index!B$3:S$228,15),IF((I495=Index!Q$2),VLOOKUP(J495,Index!B$3:S$228,16),IF((I495=Index!R$2),VLOOKUP(J495,Index!B$3:S$228,17),IF((I495=Index!S$2),VLOOKUP(J495,Index!B$3:S$228,18),IF((I495=""),CONCATENATE("Custom (",K495,")"),IF((I495="No index"),CONCATENATE("Custom (",Index!T487,")"),"")))))))))))))))))))</f>
        <v>Custom (GGAGCTAC-TTCTAGCT)</v>
      </c>
      <c r="M495" s="32" t="s">
        <v>5</v>
      </c>
      <c r="N495" s="10" t="s">
        <v>31</v>
      </c>
      <c r="O495" s="136">
        <f>IF(Table1[[#This Row],[VOLUME]]="","",Table1[[#This Row],[VOLUME]])</f>
        <v>50</v>
      </c>
      <c r="P495" s="110" t="str">
        <f>IF(Table1[[#This Row],[SNP&amp;SEQ SAMPLE ID]]="","",CONCATENATE('Sample information'!$B$16,"_PL1_org_",Table1[[#This Row],[DATE SAMPLE DELIVERY]]))</f>
        <v>TC2486_PL1_org_</v>
      </c>
      <c r="Q495" s="32" t="str">
        <f>IF(Table1[[#This Row],[SNP&amp;SEQ SAMPLE ID]]="","",IF('Sample information'!$B$21="","",'Sample information'!$B$21))</f>
        <v>danio rerio (zebrafish)</v>
      </c>
      <c r="R495" s="10"/>
      <c r="S495" s="32"/>
      <c r="T495" s="55"/>
      <c r="U495" s="25"/>
      <c r="W495" s="30"/>
      <c r="Y495" s="91"/>
      <c r="Z495" s="32"/>
      <c r="AA495" s="28"/>
      <c r="AB495" s="55"/>
      <c r="AC495" s="28" t="str">
        <f>IF(Table1[[#This Row],[DATE SAMPLE DELIVERY]]="","",(CONCATENATE(20,LEFT(Table1[[#This Row],[DATE SAMPLE DELIVERY]],2),"-",(MID(Table1[[#This Row],[DATE SAMPLE DELIVERY]],3,2)),"-",(RIGHT(Table1[[#This Row],[DATE SAMPLE DELIVERY]],2)))))</f>
        <v/>
      </c>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row>
    <row r="496" spans="1:54" s="4" customFormat="1" x14ac:dyDescent="0.2">
      <c r="A496" s="112" t="str">
        <f>IF(D496="","",CONCATENATE('Sample information'!B$16," #1"," ",Table1[[#This Row],[DATE SAMPLE DELIVERY]]))</f>
        <v xml:space="preserve">TC2486 #1 </v>
      </c>
      <c r="B496" s="112" t="str">
        <f>IF(Table1[[#This Row],[LIBRARY ID]]="","",CONCATENATE('Sample information'!B$16,"-",Table1[[#This Row],[LIBRARY ID]]))</f>
        <v>TC2486-TC2486-1486</v>
      </c>
      <c r="C496" s="228" t="s">
        <v>142</v>
      </c>
      <c r="D496" s="228" t="s">
        <v>2232</v>
      </c>
      <c r="E496" s="228" t="s">
        <v>28</v>
      </c>
      <c r="F496" s="113" t="s">
        <v>1711</v>
      </c>
      <c r="G496" s="113">
        <v>13.536849999999999</v>
      </c>
      <c r="H496" s="113">
        <v>50</v>
      </c>
      <c r="I496" s="98"/>
      <c r="J496" s="228"/>
      <c r="K496" s="230" t="s">
        <v>2546</v>
      </c>
      <c r="L496" s="112" t="str">
        <f>IF((I496=Index!C$2),VLOOKUP(J496,Index!B$3:S$228,2),IF((I496=Index!D$2),VLOOKUP(J496,Index!B$3:S$228,3),IF((I496=Index!E$2),VLOOKUP(J496,Index!B$3:S$228,4),IF((I496=Index!F$2),VLOOKUP(J496,Index!B$3:S$228,5),IF((I496=Index!G$2),VLOOKUP(J496,Index!B$3:S$228,6),IF((I496=Index!H$2),VLOOKUP(J496,Index!B$3:S$228,7),IF((I496=Index!I$2),VLOOKUP(J496,Index!B$3:S$228,8),IF((I496=Index!J$2),VLOOKUP(J496,Index!B$3:S$228,9),IF((I496=Index!K$2),VLOOKUP(J496,Index!B$3:S$228,10),IF((I496=Index!L$2),VLOOKUP(J496,Index!B$3:S$228,11),IF((I496=Index!M$2),VLOOKUP(J496,Index!B$3:S$228,12),IF((I496=Index!N$2),VLOOKUP(J496,Index!B$3:S$228,13),IF((I496=Index!O$2),VLOOKUP(J496,Index!B$3:S$228,14),IF((I496=Index!P$2),VLOOKUP(J496,Index!B$3:S$228,15),IF((I496=Index!Q$2),VLOOKUP(J496,Index!B$3:S$228,16),IF((I496=Index!R$2),VLOOKUP(J496,Index!B$3:S$228,17),IF((I496=Index!S$2),VLOOKUP(J496,Index!B$3:S$228,18),IF((I496=""),CONCATENATE("Custom (",K496,")"),IF((I496="No index"),CONCATENATE("Custom (",Index!T488,")"),"")))))))))))))))))))</f>
        <v>Custom (GGAGCTAC-CCTAGAGT)</v>
      </c>
      <c r="M496" s="32" t="s">
        <v>5</v>
      </c>
      <c r="N496" s="10" t="s">
        <v>32</v>
      </c>
      <c r="O496" s="136">
        <f>IF(Table1[[#This Row],[VOLUME]]="","",Table1[[#This Row],[VOLUME]])</f>
        <v>50</v>
      </c>
      <c r="P496" s="110" t="str">
        <f>IF(Table1[[#This Row],[SNP&amp;SEQ SAMPLE ID]]="","",CONCATENATE('Sample information'!$B$16,"_PL1_org_",Table1[[#This Row],[DATE SAMPLE DELIVERY]]))</f>
        <v>TC2486_PL1_org_</v>
      </c>
      <c r="Q496" s="32" t="str">
        <f>IF(Table1[[#This Row],[SNP&amp;SEQ SAMPLE ID]]="","",IF('Sample information'!$B$21="","",'Sample information'!$B$21))</f>
        <v>danio rerio (zebrafish)</v>
      </c>
      <c r="R496" s="10"/>
      <c r="S496" s="32"/>
      <c r="T496" s="55"/>
      <c r="U496" s="25"/>
      <c r="W496" s="30"/>
      <c r="Y496" s="91"/>
      <c r="Z496" s="32"/>
      <c r="AA496" s="28"/>
      <c r="AB496" s="55"/>
      <c r="AC496" s="28" t="str">
        <f>IF(Table1[[#This Row],[DATE SAMPLE DELIVERY]]="","",(CONCATENATE(20,LEFT(Table1[[#This Row],[DATE SAMPLE DELIVERY]],2),"-",(MID(Table1[[#This Row],[DATE SAMPLE DELIVERY]],3,2)),"-",(RIGHT(Table1[[#This Row],[DATE SAMPLE DELIVERY]],2)))))</f>
        <v/>
      </c>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row>
    <row r="497" spans="1:54" s="4" customFormat="1" x14ac:dyDescent="0.2">
      <c r="A497" s="112" t="str">
        <f>IF(D497="","",CONCATENATE('Sample information'!B$16," #1"," ",Table1[[#This Row],[DATE SAMPLE DELIVERY]]))</f>
        <v xml:space="preserve">TC2486 #1 </v>
      </c>
      <c r="B497" s="112" t="str">
        <f>IF(Table1[[#This Row],[LIBRARY ID]]="","",CONCATENATE('Sample information'!B$16,"-",Table1[[#This Row],[LIBRARY ID]]))</f>
        <v>TC2486-TC2486-1487</v>
      </c>
      <c r="C497" s="228" t="s">
        <v>142</v>
      </c>
      <c r="D497" s="228" t="s">
        <v>2233</v>
      </c>
      <c r="E497" s="228" t="s">
        <v>28</v>
      </c>
      <c r="F497" s="113" t="s">
        <v>1711</v>
      </c>
      <c r="G497" s="113">
        <v>13.536849999999999</v>
      </c>
      <c r="H497" s="113">
        <v>50</v>
      </c>
      <c r="I497" s="98"/>
      <c r="J497" s="228"/>
      <c r="K497" s="230" t="s">
        <v>2547</v>
      </c>
      <c r="L497" s="112" t="str">
        <f>IF((I497=Index!C$2),VLOOKUP(J497,Index!B$3:S$228,2),IF((I497=Index!D$2),VLOOKUP(J497,Index!B$3:S$228,3),IF((I497=Index!E$2),VLOOKUP(J497,Index!B$3:S$228,4),IF((I497=Index!F$2),VLOOKUP(J497,Index!B$3:S$228,5),IF((I497=Index!G$2),VLOOKUP(J497,Index!B$3:S$228,6),IF((I497=Index!H$2),VLOOKUP(J497,Index!B$3:S$228,7),IF((I497=Index!I$2),VLOOKUP(J497,Index!B$3:S$228,8),IF((I497=Index!J$2),VLOOKUP(J497,Index!B$3:S$228,9),IF((I497=Index!K$2),VLOOKUP(J497,Index!B$3:S$228,10),IF((I497=Index!L$2),VLOOKUP(J497,Index!B$3:S$228,11),IF((I497=Index!M$2),VLOOKUP(J497,Index!B$3:S$228,12),IF((I497=Index!N$2),VLOOKUP(J497,Index!B$3:S$228,13),IF((I497=Index!O$2),VLOOKUP(J497,Index!B$3:S$228,14),IF((I497=Index!P$2),VLOOKUP(J497,Index!B$3:S$228,15),IF((I497=Index!Q$2),VLOOKUP(J497,Index!B$3:S$228,16),IF((I497=Index!R$2),VLOOKUP(J497,Index!B$3:S$228,17),IF((I497=Index!S$2),VLOOKUP(J497,Index!B$3:S$228,18),IF((I497=""),CONCATENATE("Custom (",K497,")"),IF((I497="No index"),CONCATENATE("Custom (",Index!T489,")"),"")))))))))))))))))))</f>
        <v>Custom (GGAGCTAC-CTATTAAG)</v>
      </c>
      <c r="M497" s="32" t="s">
        <v>5</v>
      </c>
      <c r="N497" s="10" t="s">
        <v>33</v>
      </c>
      <c r="O497" s="136">
        <f>IF(Table1[[#This Row],[VOLUME]]="","",Table1[[#This Row],[VOLUME]])</f>
        <v>50</v>
      </c>
      <c r="P497" s="110" t="str">
        <f>IF(Table1[[#This Row],[SNP&amp;SEQ SAMPLE ID]]="","",CONCATENATE('Sample information'!$B$16,"_PL1_org_",Table1[[#This Row],[DATE SAMPLE DELIVERY]]))</f>
        <v>TC2486_PL1_org_</v>
      </c>
      <c r="Q497" s="32" t="str">
        <f>IF(Table1[[#This Row],[SNP&amp;SEQ SAMPLE ID]]="","",IF('Sample information'!$B$21="","",'Sample information'!$B$21))</f>
        <v>danio rerio (zebrafish)</v>
      </c>
      <c r="R497" s="10"/>
      <c r="S497" s="32"/>
      <c r="T497" s="55"/>
      <c r="U497" s="25"/>
      <c r="W497" s="30"/>
      <c r="Y497" s="91"/>
      <c r="Z497" s="32"/>
      <c r="AA497" s="28"/>
      <c r="AB497" s="55"/>
      <c r="AC497" s="28" t="str">
        <f>IF(Table1[[#This Row],[DATE SAMPLE DELIVERY]]="","",(CONCATENATE(20,LEFT(Table1[[#This Row],[DATE SAMPLE DELIVERY]],2),"-",(MID(Table1[[#This Row],[DATE SAMPLE DELIVERY]],3,2)),"-",(RIGHT(Table1[[#This Row],[DATE SAMPLE DELIVERY]],2)))))</f>
        <v/>
      </c>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row>
    <row r="498" spans="1:54" s="4" customFormat="1" x14ac:dyDescent="0.2">
      <c r="A498" s="112" t="str">
        <f>IF(D498="","",CONCATENATE('Sample information'!B$16," #1"," ",Table1[[#This Row],[DATE SAMPLE DELIVERY]]))</f>
        <v xml:space="preserve">TC2486 #1 </v>
      </c>
      <c r="B498" s="112" t="str">
        <f>IF(Table1[[#This Row],[LIBRARY ID]]="","",CONCATENATE('Sample information'!B$16,"-",Table1[[#This Row],[LIBRARY ID]]))</f>
        <v>TC2486-TC2486-1488</v>
      </c>
      <c r="C498" s="228" t="s">
        <v>142</v>
      </c>
      <c r="D498" s="228" t="s">
        <v>2234</v>
      </c>
      <c r="E498" s="228" t="s">
        <v>28</v>
      </c>
      <c r="F498" s="113" t="s">
        <v>1711</v>
      </c>
      <c r="G498" s="113">
        <v>13.536849999999999</v>
      </c>
      <c r="H498" s="113">
        <v>50</v>
      </c>
      <c r="I498" s="98"/>
      <c r="J498" s="228"/>
      <c r="K498" s="230" t="s">
        <v>2548</v>
      </c>
      <c r="L498" s="112" t="str">
        <f>IF((I498=Index!C$2),VLOOKUP(J498,Index!B$3:S$228,2),IF((I498=Index!D$2),VLOOKUP(J498,Index!B$3:S$228,3),IF((I498=Index!E$2),VLOOKUP(J498,Index!B$3:S$228,4),IF((I498=Index!F$2),VLOOKUP(J498,Index!B$3:S$228,5),IF((I498=Index!G$2),VLOOKUP(J498,Index!B$3:S$228,6),IF((I498=Index!H$2),VLOOKUP(J498,Index!B$3:S$228,7),IF((I498=Index!I$2),VLOOKUP(J498,Index!B$3:S$228,8),IF((I498=Index!J$2),VLOOKUP(J498,Index!B$3:S$228,9),IF((I498=Index!K$2),VLOOKUP(J498,Index!B$3:S$228,10),IF((I498=Index!L$2),VLOOKUP(J498,Index!B$3:S$228,11),IF((I498=Index!M$2),VLOOKUP(J498,Index!B$3:S$228,12),IF((I498=Index!N$2),VLOOKUP(J498,Index!B$3:S$228,13),IF((I498=Index!O$2),VLOOKUP(J498,Index!B$3:S$228,14),IF((I498=Index!P$2),VLOOKUP(J498,Index!B$3:S$228,15),IF((I498=Index!Q$2),VLOOKUP(J498,Index!B$3:S$228,16),IF((I498=Index!R$2),VLOOKUP(J498,Index!B$3:S$228,17),IF((I498=Index!S$2),VLOOKUP(J498,Index!B$3:S$228,18),IF((I498=""),CONCATENATE("Custom (",K498,")"),IF((I498="No index"),CONCATENATE("Custom (",Index!T490,")"),"")))))))))))))))))))</f>
        <v>Custom (GGAGCTAC-AAGGCTAT)</v>
      </c>
      <c r="M498" s="32" t="s">
        <v>5</v>
      </c>
      <c r="N498" s="10" t="s">
        <v>34</v>
      </c>
      <c r="O498" s="136">
        <f>IF(Table1[[#This Row],[VOLUME]]="","",Table1[[#This Row],[VOLUME]])</f>
        <v>50</v>
      </c>
      <c r="P498" s="110" t="str">
        <f>IF(Table1[[#This Row],[SNP&amp;SEQ SAMPLE ID]]="","",CONCATENATE('Sample information'!$B$16,"_PL1_org_",Table1[[#This Row],[DATE SAMPLE DELIVERY]]))</f>
        <v>TC2486_PL1_org_</v>
      </c>
      <c r="Q498" s="32" t="str">
        <f>IF(Table1[[#This Row],[SNP&amp;SEQ SAMPLE ID]]="","",IF('Sample information'!$B$21="","",'Sample information'!$B$21))</f>
        <v>danio rerio (zebrafish)</v>
      </c>
      <c r="R498" s="10"/>
      <c r="S498" s="32"/>
      <c r="T498" s="55"/>
      <c r="U498" s="25"/>
      <c r="W498" s="30"/>
      <c r="Y498" s="91"/>
      <c r="Z498" s="32"/>
      <c r="AA498" s="28"/>
      <c r="AB498" s="55"/>
      <c r="AC498" s="28" t="str">
        <f>IF(Table1[[#This Row],[DATE SAMPLE DELIVERY]]="","",(CONCATENATE(20,LEFT(Table1[[#This Row],[DATE SAMPLE DELIVERY]],2),"-",(MID(Table1[[#This Row],[DATE SAMPLE DELIVERY]],3,2)),"-",(RIGHT(Table1[[#This Row],[DATE SAMPLE DELIVERY]],2)))))</f>
        <v/>
      </c>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row>
    <row r="499" spans="1:54" s="4" customFormat="1" x14ac:dyDescent="0.2">
      <c r="A499" s="112" t="str">
        <f>IF(D499="","",CONCATENATE('Sample information'!B$16," #1"," ",Table1[[#This Row],[DATE SAMPLE DELIVERY]]))</f>
        <v xml:space="preserve">TC2486 #1 </v>
      </c>
      <c r="B499" s="112" t="str">
        <f>IF(Table1[[#This Row],[LIBRARY ID]]="","",CONCATENATE('Sample information'!B$16,"-",Table1[[#This Row],[LIBRARY ID]]))</f>
        <v>TC2486-TC2486-1489</v>
      </c>
      <c r="C499" s="228" t="s">
        <v>142</v>
      </c>
      <c r="D499" s="228" t="s">
        <v>2235</v>
      </c>
      <c r="E499" s="228" t="s">
        <v>28</v>
      </c>
      <c r="F499" s="113" t="s">
        <v>1711</v>
      </c>
      <c r="G499" s="113">
        <v>13.536849999999999</v>
      </c>
      <c r="H499" s="113">
        <v>50</v>
      </c>
      <c r="I499" s="98"/>
      <c r="J499" s="228"/>
      <c r="K499" s="230" t="s">
        <v>2549</v>
      </c>
      <c r="L499" s="112" t="str">
        <f>IF((I499=Index!C$2),VLOOKUP(J499,Index!B$3:S$228,2),IF((I499=Index!D$2),VLOOKUP(J499,Index!B$3:S$228,3),IF((I499=Index!E$2),VLOOKUP(J499,Index!B$3:S$228,4),IF((I499=Index!F$2),VLOOKUP(J499,Index!B$3:S$228,5),IF((I499=Index!G$2),VLOOKUP(J499,Index!B$3:S$228,6),IF((I499=Index!H$2),VLOOKUP(J499,Index!B$3:S$228,7),IF((I499=Index!I$2),VLOOKUP(J499,Index!B$3:S$228,8),IF((I499=Index!J$2),VLOOKUP(J499,Index!B$3:S$228,9),IF((I499=Index!K$2),VLOOKUP(J499,Index!B$3:S$228,10),IF((I499=Index!L$2),VLOOKUP(J499,Index!B$3:S$228,11),IF((I499=Index!M$2),VLOOKUP(J499,Index!B$3:S$228,12),IF((I499=Index!N$2),VLOOKUP(J499,Index!B$3:S$228,13),IF((I499=Index!O$2),VLOOKUP(J499,Index!B$3:S$228,14),IF((I499=Index!P$2),VLOOKUP(J499,Index!B$3:S$228,15),IF((I499=Index!Q$2),VLOOKUP(J499,Index!B$3:S$228,16),IF((I499=Index!R$2),VLOOKUP(J499,Index!B$3:S$228,17),IF((I499=Index!S$2),VLOOKUP(J499,Index!B$3:S$228,18),IF((I499=""),CONCATENATE("Custom (",K499,")"),IF((I499="No index"),CONCATENATE("Custom (",Index!T491,")"),"")))))))))))))))))))</f>
        <v>Custom (GGAGCTAC-GAGCCTTA)</v>
      </c>
      <c r="M499" s="32" t="s">
        <v>5</v>
      </c>
      <c r="N499" s="10" t="s">
        <v>35</v>
      </c>
      <c r="O499" s="136">
        <f>IF(Table1[[#This Row],[VOLUME]]="","",Table1[[#This Row],[VOLUME]])</f>
        <v>50</v>
      </c>
      <c r="P499" s="110" t="str">
        <f>IF(Table1[[#This Row],[SNP&amp;SEQ SAMPLE ID]]="","",CONCATENATE('Sample information'!$B$16,"_PL1_org_",Table1[[#This Row],[DATE SAMPLE DELIVERY]]))</f>
        <v>TC2486_PL1_org_</v>
      </c>
      <c r="Q499" s="32" t="str">
        <f>IF(Table1[[#This Row],[SNP&amp;SEQ SAMPLE ID]]="","",IF('Sample information'!$B$21="","",'Sample information'!$B$21))</f>
        <v>danio rerio (zebrafish)</v>
      </c>
      <c r="R499" s="10"/>
      <c r="S499" s="32"/>
      <c r="T499" s="55"/>
      <c r="U499" s="25"/>
      <c r="W499" s="30"/>
      <c r="Y499" s="91"/>
      <c r="Z499" s="32"/>
      <c r="AA499" s="28"/>
      <c r="AB499" s="55"/>
      <c r="AC499" s="28" t="str">
        <f>IF(Table1[[#This Row],[DATE SAMPLE DELIVERY]]="","",(CONCATENATE(20,LEFT(Table1[[#This Row],[DATE SAMPLE DELIVERY]],2),"-",(MID(Table1[[#This Row],[DATE SAMPLE DELIVERY]],3,2)),"-",(RIGHT(Table1[[#This Row],[DATE SAMPLE DELIVERY]],2)))))</f>
        <v/>
      </c>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row>
    <row r="500" spans="1:54" s="4" customFormat="1" x14ac:dyDescent="0.2">
      <c r="A500" s="112" t="str">
        <f>IF(D500="","",CONCATENATE('Sample information'!B$16," #1"," ",Table1[[#This Row],[DATE SAMPLE DELIVERY]]))</f>
        <v xml:space="preserve">TC2486 #1 </v>
      </c>
      <c r="B500" s="112" t="str">
        <f>IF(Table1[[#This Row],[LIBRARY ID]]="","",CONCATENATE('Sample information'!B$16,"-",Table1[[#This Row],[LIBRARY ID]]))</f>
        <v>TC2486-TC2486-1490</v>
      </c>
      <c r="C500" s="228" t="s">
        <v>142</v>
      </c>
      <c r="D500" s="228" t="s">
        <v>2236</v>
      </c>
      <c r="E500" s="228" t="s">
        <v>28</v>
      </c>
      <c r="F500" s="113" t="s">
        <v>1711</v>
      </c>
      <c r="G500" s="113">
        <v>13.536849999999999</v>
      </c>
      <c r="H500" s="113">
        <v>50</v>
      </c>
      <c r="I500" s="98"/>
      <c r="J500" s="228"/>
      <c r="K500" s="230" t="s">
        <v>2550</v>
      </c>
      <c r="L500" s="112" t="str">
        <f>IF((I500=Index!C$2),VLOOKUP(J500,Index!B$3:S$228,2),IF((I500=Index!D$2),VLOOKUP(J500,Index!B$3:S$228,3),IF((I500=Index!E$2),VLOOKUP(J500,Index!B$3:S$228,4),IF((I500=Index!F$2),VLOOKUP(J500,Index!B$3:S$228,5),IF((I500=Index!G$2),VLOOKUP(J500,Index!B$3:S$228,6),IF((I500=Index!H$2),VLOOKUP(J500,Index!B$3:S$228,7),IF((I500=Index!I$2),VLOOKUP(J500,Index!B$3:S$228,8),IF((I500=Index!J$2),VLOOKUP(J500,Index!B$3:S$228,9),IF((I500=Index!K$2),VLOOKUP(J500,Index!B$3:S$228,10),IF((I500=Index!L$2),VLOOKUP(J500,Index!B$3:S$228,11),IF((I500=Index!M$2),VLOOKUP(J500,Index!B$3:S$228,12),IF((I500=Index!N$2),VLOOKUP(J500,Index!B$3:S$228,13),IF((I500=Index!O$2),VLOOKUP(J500,Index!B$3:S$228,14),IF((I500=Index!P$2),VLOOKUP(J500,Index!B$3:S$228,15),IF((I500=Index!Q$2),VLOOKUP(J500,Index!B$3:S$228,16),IF((I500=Index!R$2),VLOOKUP(J500,Index!B$3:S$228,17),IF((I500=Index!S$2),VLOOKUP(J500,Index!B$3:S$228,18),IF((I500=""),CONCATENATE("Custom (",K500,")"),IF((I500="No index"),CONCATENATE("Custom (",Index!T492,")"),"")))))))))))))))))))</f>
        <v>Custom (GGAGCTAC-TTATGCGA)</v>
      </c>
      <c r="M500" s="32" t="s">
        <v>5</v>
      </c>
      <c r="N500" s="10" t="s">
        <v>36</v>
      </c>
      <c r="O500" s="136">
        <f>IF(Table1[[#This Row],[VOLUME]]="","",Table1[[#This Row],[VOLUME]])</f>
        <v>50</v>
      </c>
      <c r="P500" s="110" t="str">
        <f>IF(Table1[[#This Row],[SNP&amp;SEQ SAMPLE ID]]="","",CONCATENATE('Sample information'!$B$16,"_PL1_org_",Table1[[#This Row],[DATE SAMPLE DELIVERY]]))</f>
        <v>TC2486_PL1_org_</v>
      </c>
      <c r="Q500" s="32" t="str">
        <f>IF(Table1[[#This Row],[SNP&amp;SEQ SAMPLE ID]]="","",IF('Sample information'!$B$21="","",'Sample information'!$B$21))</f>
        <v>danio rerio (zebrafish)</v>
      </c>
      <c r="R500" s="10"/>
      <c r="S500" s="32"/>
      <c r="T500" s="55"/>
      <c r="U500" s="25"/>
      <c r="W500" s="30"/>
      <c r="Y500" s="91"/>
      <c r="Z500" s="32"/>
      <c r="AA500" s="28"/>
      <c r="AB500" s="55"/>
      <c r="AC500" s="28" t="str">
        <f>IF(Table1[[#This Row],[DATE SAMPLE DELIVERY]]="","",(CONCATENATE(20,LEFT(Table1[[#This Row],[DATE SAMPLE DELIVERY]],2),"-",(MID(Table1[[#This Row],[DATE SAMPLE DELIVERY]],3,2)),"-",(RIGHT(Table1[[#This Row],[DATE SAMPLE DELIVERY]],2)))))</f>
        <v/>
      </c>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row>
    <row r="501" spans="1:54" s="4" customFormat="1" x14ac:dyDescent="0.2">
      <c r="A501" s="112" t="str">
        <f>IF(D501="","",CONCATENATE('Sample information'!B$16," #1"," ",Table1[[#This Row],[DATE SAMPLE DELIVERY]]))</f>
        <v xml:space="preserve">TC2486 #1 </v>
      </c>
      <c r="B501" s="112" t="str">
        <f>IF(Table1[[#This Row],[LIBRARY ID]]="","",CONCATENATE('Sample information'!B$16,"-",Table1[[#This Row],[LIBRARY ID]]))</f>
        <v>TC2486-TC2486-1491</v>
      </c>
      <c r="C501" s="228" t="s">
        <v>142</v>
      </c>
      <c r="D501" s="228" t="s">
        <v>2237</v>
      </c>
      <c r="E501" s="228" t="s">
        <v>28</v>
      </c>
      <c r="F501" s="113" t="s">
        <v>1711</v>
      </c>
      <c r="G501" s="113">
        <v>13.536849999999999</v>
      </c>
      <c r="H501" s="113">
        <v>50</v>
      </c>
      <c r="I501" s="98"/>
      <c r="J501" s="228"/>
      <c r="K501" s="230" t="s">
        <v>2551</v>
      </c>
      <c r="L501" s="112" t="str">
        <f>IF((I501=Index!C$2),VLOOKUP(J501,Index!B$3:S$228,2),IF((I501=Index!D$2),VLOOKUP(J501,Index!B$3:S$228,3),IF((I501=Index!E$2),VLOOKUP(J501,Index!B$3:S$228,4),IF((I501=Index!F$2),VLOOKUP(J501,Index!B$3:S$228,5),IF((I501=Index!G$2),VLOOKUP(J501,Index!B$3:S$228,6),IF((I501=Index!H$2),VLOOKUP(J501,Index!B$3:S$228,7),IF((I501=Index!I$2),VLOOKUP(J501,Index!B$3:S$228,8),IF((I501=Index!J$2),VLOOKUP(J501,Index!B$3:S$228,9),IF((I501=Index!K$2),VLOOKUP(J501,Index!B$3:S$228,10),IF((I501=Index!L$2),VLOOKUP(J501,Index!B$3:S$228,11),IF((I501=Index!M$2),VLOOKUP(J501,Index!B$3:S$228,12),IF((I501=Index!N$2),VLOOKUP(J501,Index!B$3:S$228,13),IF((I501=Index!O$2),VLOOKUP(J501,Index!B$3:S$228,14),IF((I501=Index!P$2),VLOOKUP(J501,Index!B$3:S$228,15),IF((I501=Index!Q$2),VLOOKUP(J501,Index!B$3:S$228,16),IF((I501=Index!R$2),VLOOKUP(J501,Index!B$3:S$228,17),IF((I501=Index!S$2),VLOOKUP(J501,Index!B$3:S$228,18),IF((I501=""),CONCATENATE("Custom (",K501,")"),IF((I501="No index"),CONCATENATE("Custom (",Index!T493,")"),"")))))))))))))))))))</f>
        <v>Custom (GCGTAGTA-CGTCTAAT)</v>
      </c>
      <c r="M501" s="32" t="s">
        <v>5</v>
      </c>
      <c r="N501" s="10" t="s">
        <v>37</v>
      </c>
      <c r="O501" s="136">
        <f>IF(Table1[[#This Row],[VOLUME]]="","",Table1[[#This Row],[VOLUME]])</f>
        <v>50</v>
      </c>
      <c r="P501" s="110" t="str">
        <f>IF(Table1[[#This Row],[SNP&amp;SEQ SAMPLE ID]]="","",CONCATENATE('Sample information'!$B$16,"_PL1_org_",Table1[[#This Row],[DATE SAMPLE DELIVERY]]))</f>
        <v>TC2486_PL1_org_</v>
      </c>
      <c r="Q501" s="32" t="str">
        <f>IF(Table1[[#This Row],[SNP&amp;SEQ SAMPLE ID]]="","",IF('Sample information'!$B$21="","",'Sample information'!$B$21))</f>
        <v>danio rerio (zebrafish)</v>
      </c>
      <c r="R501" s="10"/>
      <c r="S501" s="32"/>
      <c r="T501" s="55"/>
      <c r="U501" s="25"/>
      <c r="W501" s="30"/>
      <c r="Y501" s="91"/>
      <c r="Z501" s="32"/>
      <c r="AA501" s="28"/>
      <c r="AB501" s="55"/>
      <c r="AC501" s="28" t="str">
        <f>IF(Table1[[#This Row],[DATE SAMPLE DELIVERY]]="","",(CONCATENATE(20,LEFT(Table1[[#This Row],[DATE SAMPLE DELIVERY]],2),"-",(MID(Table1[[#This Row],[DATE SAMPLE DELIVERY]],3,2)),"-",(RIGHT(Table1[[#This Row],[DATE SAMPLE DELIVERY]],2)))))</f>
        <v/>
      </c>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row>
    <row r="502" spans="1:54" s="4" customFormat="1" x14ac:dyDescent="0.2">
      <c r="A502" s="112" t="str">
        <f>IF(D502="","",CONCATENATE('Sample information'!B$16," #1"," ",Table1[[#This Row],[DATE SAMPLE DELIVERY]]))</f>
        <v xml:space="preserve">TC2486 #1 </v>
      </c>
      <c r="B502" s="112" t="str">
        <f>IF(Table1[[#This Row],[LIBRARY ID]]="","",CONCATENATE('Sample information'!B$16,"-",Table1[[#This Row],[LIBRARY ID]]))</f>
        <v>TC2486-TC2486-1492</v>
      </c>
      <c r="C502" s="228" t="s">
        <v>142</v>
      </c>
      <c r="D502" s="228" t="s">
        <v>2238</v>
      </c>
      <c r="E502" s="228" t="s">
        <v>28</v>
      </c>
      <c r="F502" s="113" t="s">
        <v>1711</v>
      </c>
      <c r="G502" s="113">
        <v>13.536849999999999</v>
      </c>
      <c r="H502" s="113">
        <v>50</v>
      </c>
      <c r="I502" s="98"/>
      <c r="J502" s="228"/>
      <c r="K502" s="230" t="s">
        <v>2552</v>
      </c>
      <c r="L502" s="112" t="str">
        <f>IF((I502=Index!C$2),VLOOKUP(J502,Index!B$3:S$228,2),IF((I502=Index!D$2),VLOOKUP(J502,Index!B$3:S$228,3),IF((I502=Index!E$2),VLOOKUP(J502,Index!B$3:S$228,4),IF((I502=Index!F$2),VLOOKUP(J502,Index!B$3:S$228,5),IF((I502=Index!G$2),VLOOKUP(J502,Index!B$3:S$228,6),IF((I502=Index!H$2),VLOOKUP(J502,Index!B$3:S$228,7),IF((I502=Index!I$2),VLOOKUP(J502,Index!B$3:S$228,8),IF((I502=Index!J$2),VLOOKUP(J502,Index!B$3:S$228,9),IF((I502=Index!K$2),VLOOKUP(J502,Index!B$3:S$228,10),IF((I502=Index!L$2),VLOOKUP(J502,Index!B$3:S$228,11),IF((I502=Index!M$2),VLOOKUP(J502,Index!B$3:S$228,12),IF((I502=Index!N$2),VLOOKUP(J502,Index!B$3:S$228,13),IF((I502=Index!O$2),VLOOKUP(J502,Index!B$3:S$228,14),IF((I502=Index!P$2),VLOOKUP(J502,Index!B$3:S$228,15),IF((I502=Index!Q$2),VLOOKUP(J502,Index!B$3:S$228,16),IF((I502=Index!R$2),VLOOKUP(J502,Index!B$3:S$228,17),IF((I502=Index!S$2),VLOOKUP(J502,Index!B$3:S$228,18),IF((I502=""),CONCATENATE("Custom (",K502,")"),IF((I502="No index"),CONCATENATE("Custom (",Index!T494,")"),"")))))))))))))))))))</f>
        <v>Custom (GCGTAGTA-TCTCTCCG)</v>
      </c>
      <c r="M502" s="32" t="s">
        <v>5</v>
      </c>
      <c r="N502" s="10" t="s">
        <v>38</v>
      </c>
      <c r="O502" s="136">
        <f>IF(Table1[[#This Row],[VOLUME]]="","",Table1[[#This Row],[VOLUME]])</f>
        <v>50</v>
      </c>
      <c r="P502" s="110" t="str">
        <f>IF(Table1[[#This Row],[SNP&amp;SEQ SAMPLE ID]]="","",CONCATENATE('Sample information'!$B$16,"_PL1_org_",Table1[[#This Row],[DATE SAMPLE DELIVERY]]))</f>
        <v>TC2486_PL1_org_</v>
      </c>
      <c r="Q502" s="32" t="str">
        <f>IF(Table1[[#This Row],[SNP&amp;SEQ SAMPLE ID]]="","",IF('Sample information'!$B$21="","",'Sample information'!$B$21))</f>
        <v>danio rerio (zebrafish)</v>
      </c>
      <c r="R502" s="10"/>
      <c r="S502" s="32"/>
      <c r="T502" s="55"/>
      <c r="U502" s="25"/>
      <c r="W502" s="30"/>
      <c r="Y502" s="91"/>
      <c r="Z502" s="32"/>
      <c r="AA502" s="28"/>
      <c r="AB502" s="55"/>
      <c r="AC502" s="28" t="str">
        <f>IF(Table1[[#This Row],[DATE SAMPLE DELIVERY]]="","",(CONCATENATE(20,LEFT(Table1[[#This Row],[DATE SAMPLE DELIVERY]],2),"-",(MID(Table1[[#This Row],[DATE SAMPLE DELIVERY]],3,2)),"-",(RIGHT(Table1[[#This Row],[DATE SAMPLE DELIVERY]],2)))))</f>
        <v/>
      </c>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row>
    <row r="503" spans="1:54" s="4" customFormat="1" x14ac:dyDescent="0.2">
      <c r="A503" s="112" t="str">
        <f>IF(D503="","",CONCATENATE('Sample information'!B$16," #1"," ",Table1[[#This Row],[DATE SAMPLE DELIVERY]]))</f>
        <v xml:space="preserve">TC2486 #1 </v>
      </c>
      <c r="B503" s="112" t="str">
        <f>IF(Table1[[#This Row],[LIBRARY ID]]="","",CONCATENATE('Sample information'!B$16,"-",Table1[[#This Row],[LIBRARY ID]]))</f>
        <v>TC2486-TC2486-1493</v>
      </c>
      <c r="C503" s="228" t="s">
        <v>142</v>
      </c>
      <c r="D503" s="228" t="s">
        <v>2239</v>
      </c>
      <c r="E503" s="228" t="s">
        <v>28</v>
      </c>
      <c r="F503" s="113" t="s">
        <v>1711</v>
      </c>
      <c r="G503" s="113">
        <v>13.536849999999999</v>
      </c>
      <c r="H503" s="113">
        <v>50</v>
      </c>
      <c r="I503" s="98"/>
      <c r="J503" s="228"/>
      <c r="K503" s="230" t="s">
        <v>2553</v>
      </c>
      <c r="L503" s="112" t="str">
        <f>IF((I503=Index!C$2),VLOOKUP(J503,Index!B$3:S$228,2),IF((I503=Index!D$2),VLOOKUP(J503,Index!B$3:S$228,3),IF((I503=Index!E$2),VLOOKUP(J503,Index!B$3:S$228,4),IF((I503=Index!F$2),VLOOKUP(J503,Index!B$3:S$228,5),IF((I503=Index!G$2),VLOOKUP(J503,Index!B$3:S$228,6),IF((I503=Index!H$2),VLOOKUP(J503,Index!B$3:S$228,7),IF((I503=Index!I$2),VLOOKUP(J503,Index!B$3:S$228,8),IF((I503=Index!J$2),VLOOKUP(J503,Index!B$3:S$228,9),IF((I503=Index!K$2),VLOOKUP(J503,Index!B$3:S$228,10),IF((I503=Index!L$2),VLOOKUP(J503,Index!B$3:S$228,11),IF((I503=Index!M$2),VLOOKUP(J503,Index!B$3:S$228,12),IF((I503=Index!N$2),VLOOKUP(J503,Index!B$3:S$228,13),IF((I503=Index!O$2),VLOOKUP(J503,Index!B$3:S$228,14),IF((I503=Index!P$2),VLOOKUP(J503,Index!B$3:S$228,15),IF((I503=Index!Q$2),VLOOKUP(J503,Index!B$3:S$228,16),IF((I503=Index!R$2),VLOOKUP(J503,Index!B$3:S$228,17),IF((I503=Index!S$2),VLOOKUP(J503,Index!B$3:S$228,18),IF((I503=""),CONCATENATE("Custom (",K503,")"),IF((I503="No index"),CONCATENATE("Custom (",Index!T495,")"),"")))))))))))))))))))</f>
        <v>Custom (GCGTAGTA-TCGACTAG)</v>
      </c>
      <c r="M503" s="32" t="s">
        <v>5</v>
      </c>
      <c r="N503" s="10" t="s">
        <v>39</v>
      </c>
      <c r="O503" s="136">
        <f>IF(Table1[[#This Row],[VOLUME]]="","",Table1[[#This Row],[VOLUME]])</f>
        <v>50</v>
      </c>
      <c r="P503" s="110" t="str">
        <f>IF(Table1[[#This Row],[SNP&amp;SEQ SAMPLE ID]]="","",CONCATENATE('Sample information'!$B$16,"_PL1_org_",Table1[[#This Row],[DATE SAMPLE DELIVERY]]))</f>
        <v>TC2486_PL1_org_</v>
      </c>
      <c r="Q503" s="32" t="str">
        <f>IF(Table1[[#This Row],[SNP&amp;SEQ SAMPLE ID]]="","",IF('Sample information'!$B$21="","",'Sample information'!$B$21))</f>
        <v>danio rerio (zebrafish)</v>
      </c>
      <c r="R503" s="10"/>
      <c r="S503" s="32"/>
      <c r="T503" s="55"/>
      <c r="U503" s="25"/>
      <c r="W503" s="30"/>
      <c r="Y503" s="91"/>
      <c r="Z503" s="32"/>
      <c r="AA503" s="28"/>
      <c r="AB503" s="55"/>
      <c r="AC503" s="28" t="str">
        <f>IF(Table1[[#This Row],[DATE SAMPLE DELIVERY]]="","",(CONCATENATE(20,LEFT(Table1[[#This Row],[DATE SAMPLE DELIVERY]],2),"-",(MID(Table1[[#This Row],[DATE SAMPLE DELIVERY]],3,2)),"-",(RIGHT(Table1[[#This Row],[DATE SAMPLE DELIVERY]],2)))))</f>
        <v/>
      </c>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row>
    <row r="504" spans="1:54" s="4" customFormat="1" x14ac:dyDescent="0.2">
      <c r="A504" s="112" t="str">
        <f>IF(D504="","",CONCATENATE('Sample information'!B$16," #1"," ",Table1[[#This Row],[DATE SAMPLE DELIVERY]]))</f>
        <v xml:space="preserve">TC2486 #1 </v>
      </c>
      <c r="B504" s="112" t="str">
        <f>IF(Table1[[#This Row],[LIBRARY ID]]="","",CONCATENATE('Sample information'!B$16,"-",Table1[[#This Row],[LIBRARY ID]]))</f>
        <v>TC2486-TC2486-1494</v>
      </c>
      <c r="C504" s="228" t="s">
        <v>142</v>
      </c>
      <c r="D504" s="228" t="s">
        <v>2240</v>
      </c>
      <c r="E504" s="228" t="s">
        <v>28</v>
      </c>
      <c r="F504" s="113" t="s">
        <v>1711</v>
      </c>
      <c r="G504" s="113">
        <v>13.536849999999999</v>
      </c>
      <c r="H504" s="113">
        <v>50</v>
      </c>
      <c r="I504" s="98"/>
      <c r="J504" s="228"/>
      <c r="K504" s="230" t="s">
        <v>2554</v>
      </c>
      <c r="L504" s="112" t="str">
        <f>IF((I504=Index!C$2),VLOOKUP(J504,Index!B$3:S$228,2),IF((I504=Index!D$2),VLOOKUP(J504,Index!B$3:S$228,3),IF((I504=Index!E$2),VLOOKUP(J504,Index!B$3:S$228,4),IF((I504=Index!F$2),VLOOKUP(J504,Index!B$3:S$228,5),IF((I504=Index!G$2),VLOOKUP(J504,Index!B$3:S$228,6),IF((I504=Index!H$2),VLOOKUP(J504,Index!B$3:S$228,7),IF((I504=Index!I$2),VLOOKUP(J504,Index!B$3:S$228,8),IF((I504=Index!J$2),VLOOKUP(J504,Index!B$3:S$228,9),IF((I504=Index!K$2),VLOOKUP(J504,Index!B$3:S$228,10),IF((I504=Index!L$2),VLOOKUP(J504,Index!B$3:S$228,11),IF((I504=Index!M$2),VLOOKUP(J504,Index!B$3:S$228,12),IF((I504=Index!N$2),VLOOKUP(J504,Index!B$3:S$228,13),IF((I504=Index!O$2),VLOOKUP(J504,Index!B$3:S$228,14),IF((I504=Index!P$2),VLOOKUP(J504,Index!B$3:S$228,15),IF((I504=Index!Q$2),VLOOKUP(J504,Index!B$3:S$228,16),IF((I504=Index!R$2),VLOOKUP(J504,Index!B$3:S$228,17),IF((I504=Index!S$2),VLOOKUP(J504,Index!B$3:S$228,18),IF((I504=""),CONCATENATE("Custom (",K504,")"),IF((I504="No index"),CONCATENATE("Custom (",Index!T496,")"),"")))))))))))))))))))</f>
        <v>Custom (GCGTAGTA-TTCTAGCT)</v>
      </c>
      <c r="M504" s="32" t="s">
        <v>5</v>
      </c>
      <c r="N504" s="10" t="s">
        <v>40</v>
      </c>
      <c r="O504" s="136">
        <f>IF(Table1[[#This Row],[VOLUME]]="","",Table1[[#This Row],[VOLUME]])</f>
        <v>50</v>
      </c>
      <c r="P504" s="110" t="str">
        <f>IF(Table1[[#This Row],[SNP&amp;SEQ SAMPLE ID]]="","",CONCATENATE('Sample information'!$B$16,"_PL1_org_",Table1[[#This Row],[DATE SAMPLE DELIVERY]]))</f>
        <v>TC2486_PL1_org_</v>
      </c>
      <c r="Q504" s="32" t="str">
        <f>IF(Table1[[#This Row],[SNP&amp;SEQ SAMPLE ID]]="","",IF('Sample information'!$B$21="","",'Sample information'!$B$21))</f>
        <v>danio rerio (zebrafish)</v>
      </c>
      <c r="R504" s="10"/>
      <c r="S504" s="32"/>
      <c r="T504" s="55"/>
      <c r="U504" s="25"/>
      <c r="W504" s="30"/>
      <c r="Y504" s="91"/>
      <c r="Z504" s="32"/>
      <c r="AA504" s="28"/>
      <c r="AB504" s="55"/>
      <c r="AC504" s="28" t="str">
        <f>IF(Table1[[#This Row],[DATE SAMPLE DELIVERY]]="","",(CONCATENATE(20,LEFT(Table1[[#This Row],[DATE SAMPLE DELIVERY]],2),"-",(MID(Table1[[#This Row],[DATE SAMPLE DELIVERY]],3,2)),"-",(RIGHT(Table1[[#This Row],[DATE SAMPLE DELIVERY]],2)))))</f>
        <v/>
      </c>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row>
    <row r="505" spans="1:54" s="4" customFormat="1" x14ac:dyDescent="0.2">
      <c r="A505" s="112" t="str">
        <f>IF(D505="","",CONCATENATE('Sample information'!B$16," #1"," ",Table1[[#This Row],[DATE SAMPLE DELIVERY]]))</f>
        <v xml:space="preserve">TC2486 #1 </v>
      </c>
      <c r="B505" s="112" t="str">
        <f>IF(Table1[[#This Row],[LIBRARY ID]]="","",CONCATENATE('Sample information'!B$16,"-",Table1[[#This Row],[LIBRARY ID]]))</f>
        <v>TC2486-TC2486-1495</v>
      </c>
      <c r="C505" s="228" t="s">
        <v>142</v>
      </c>
      <c r="D505" s="228" t="s">
        <v>2241</v>
      </c>
      <c r="E505" s="228" t="s">
        <v>28</v>
      </c>
      <c r="F505" s="113" t="s">
        <v>1711</v>
      </c>
      <c r="G505" s="113">
        <v>13.536849999999999</v>
      </c>
      <c r="H505" s="113">
        <v>50</v>
      </c>
      <c r="I505" s="98"/>
      <c r="J505" s="228"/>
      <c r="K505" s="230" t="s">
        <v>2555</v>
      </c>
      <c r="L505" s="112" t="str">
        <f>IF((I505=Index!C$2),VLOOKUP(J505,Index!B$3:S$228,2),IF((I505=Index!D$2),VLOOKUP(J505,Index!B$3:S$228,3),IF((I505=Index!E$2),VLOOKUP(J505,Index!B$3:S$228,4),IF((I505=Index!F$2),VLOOKUP(J505,Index!B$3:S$228,5),IF((I505=Index!G$2),VLOOKUP(J505,Index!B$3:S$228,6),IF((I505=Index!H$2),VLOOKUP(J505,Index!B$3:S$228,7),IF((I505=Index!I$2),VLOOKUP(J505,Index!B$3:S$228,8),IF((I505=Index!J$2),VLOOKUP(J505,Index!B$3:S$228,9),IF((I505=Index!K$2),VLOOKUP(J505,Index!B$3:S$228,10),IF((I505=Index!L$2),VLOOKUP(J505,Index!B$3:S$228,11),IF((I505=Index!M$2),VLOOKUP(J505,Index!B$3:S$228,12),IF((I505=Index!N$2),VLOOKUP(J505,Index!B$3:S$228,13),IF((I505=Index!O$2),VLOOKUP(J505,Index!B$3:S$228,14),IF((I505=Index!P$2),VLOOKUP(J505,Index!B$3:S$228,15),IF((I505=Index!Q$2),VLOOKUP(J505,Index!B$3:S$228,16),IF((I505=Index!R$2),VLOOKUP(J505,Index!B$3:S$228,17),IF((I505=Index!S$2),VLOOKUP(J505,Index!B$3:S$228,18),IF((I505=""),CONCATENATE("Custom (",K505,")"),IF((I505="No index"),CONCATENATE("Custom (",Index!T497,")"),"")))))))))))))))))))</f>
        <v>Custom (GCGTAGTA-CCTAGAGT)</v>
      </c>
      <c r="M505" s="32" t="s">
        <v>5</v>
      </c>
      <c r="N505" s="10" t="s">
        <v>41</v>
      </c>
      <c r="O505" s="136">
        <f>IF(Table1[[#This Row],[VOLUME]]="","",Table1[[#This Row],[VOLUME]])</f>
        <v>50</v>
      </c>
      <c r="P505" s="110" t="str">
        <f>IF(Table1[[#This Row],[SNP&amp;SEQ SAMPLE ID]]="","",CONCATENATE('Sample information'!$B$16,"_PL1_org_",Table1[[#This Row],[DATE SAMPLE DELIVERY]]))</f>
        <v>TC2486_PL1_org_</v>
      </c>
      <c r="Q505" s="32" t="str">
        <f>IF(Table1[[#This Row],[SNP&amp;SEQ SAMPLE ID]]="","",IF('Sample information'!$B$21="","",'Sample information'!$B$21))</f>
        <v>danio rerio (zebrafish)</v>
      </c>
      <c r="R505" s="10"/>
      <c r="S505" s="32"/>
      <c r="T505" s="55"/>
      <c r="U505" s="25"/>
      <c r="W505" s="30"/>
      <c r="Y505" s="91"/>
      <c r="Z505" s="32"/>
      <c r="AA505" s="28"/>
      <c r="AB505" s="55"/>
      <c r="AC505" s="28" t="str">
        <f>IF(Table1[[#This Row],[DATE SAMPLE DELIVERY]]="","",(CONCATENATE(20,LEFT(Table1[[#This Row],[DATE SAMPLE DELIVERY]],2),"-",(MID(Table1[[#This Row],[DATE SAMPLE DELIVERY]],3,2)),"-",(RIGHT(Table1[[#This Row],[DATE SAMPLE DELIVERY]],2)))))</f>
        <v/>
      </c>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row>
    <row r="506" spans="1:54" s="4" customFormat="1" x14ac:dyDescent="0.2">
      <c r="A506" s="112" t="str">
        <f>IF(D506="","",CONCATENATE('Sample information'!B$16," #1"," ",Table1[[#This Row],[DATE SAMPLE DELIVERY]]))</f>
        <v xml:space="preserve">TC2486 #1 </v>
      </c>
      <c r="B506" s="112" t="str">
        <f>IF(Table1[[#This Row],[LIBRARY ID]]="","",CONCATENATE('Sample information'!B$16,"-",Table1[[#This Row],[LIBRARY ID]]))</f>
        <v>TC2486-TC2486-1496</v>
      </c>
      <c r="C506" s="228" t="s">
        <v>142</v>
      </c>
      <c r="D506" s="228" t="s">
        <v>2242</v>
      </c>
      <c r="E506" s="228" t="s">
        <v>28</v>
      </c>
      <c r="F506" s="113" t="s">
        <v>1711</v>
      </c>
      <c r="G506" s="113">
        <v>13.536849999999999</v>
      </c>
      <c r="H506" s="113">
        <v>50</v>
      </c>
      <c r="I506" s="98"/>
      <c r="J506" s="228"/>
      <c r="K506" s="230" t="s">
        <v>2556</v>
      </c>
      <c r="L506" s="112" t="str">
        <f>IF((I506=Index!C$2),VLOOKUP(J506,Index!B$3:S$228,2),IF((I506=Index!D$2),VLOOKUP(J506,Index!B$3:S$228,3),IF((I506=Index!E$2),VLOOKUP(J506,Index!B$3:S$228,4),IF((I506=Index!F$2),VLOOKUP(J506,Index!B$3:S$228,5),IF((I506=Index!G$2),VLOOKUP(J506,Index!B$3:S$228,6),IF((I506=Index!H$2),VLOOKUP(J506,Index!B$3:S$228,7),IF((I506=Index!I$2),VLOOKUP(J506,Index!B$3:S$228,8),IF((I506=Index!J$2),VLOOKUP(J506,Index!B$3:S$228,9),IF((I506=Index!K$2),VLOOKUP(J506,Index!B$3:S$228,10),IF((I506=Index!L$2),VLOOKUP(J506,Index!B$3:S$228,11),IF((I506=Index!M$2),VLOOKUP(J506,Index!B$3:S$228,12),IF((I506=Index!N$2),VLOOKUP(J506,Index!B$3:S$228,13),IF((I506=Index!O$2),VLOOKUP(J506,Index!B$3:S$228,14),IF((I506=Index!P$2),VLOOKUP(J506,Index!B$3:S$228,15),IF((I506=Index!Q$2),VLOOKUP(J506,Index!B$3:S$228,16),IF((I506=Index!R$2),VLOOKUP(J506,Index!B$3:S$228,17),IF((I506=Index!S$2),VLOOKUP(J506,Index!B$3:S$228,18),IF((I506=""),CONCATENATE("Custom (",K506,")"),IF((I506="No index"),CONCATENATE("Custom (",Index!T498,")"),"")))))))))))))))))))</f>
        <v>Custom (GCGTAGTA-CTATTAAG)</v>
      </c>
      <c r="M506" s="32" t="s">
        <v>5</v>
      </c>
      <c r="N506" s="10" t="s">
        <v>42</v>
      </c>
      <c r="O506" s="136">
        <f>IF(Table1[[#This Row],[VOLUME]]="","",Table1[[#This Row],[VOLUME]])</f>
        <v>50</v>
      </c>
      <c r="P506" s="110" t="str">
        <f>IF(Table1[[#This Row],[SNP&amp;SEQ SAMPLE ID]]="","",CONCATENATE('Sample information'!$B$16,"_PL1_org_",Table1[[#This Row],[DATE SAMPLE DELIVERY]]))</f>
        <v>TC2486_PL1_org_</v>
      </c>
      <c r="Q506" s="32" t="str">
        <f>IF(Table1[[#This Row],[SNP&amp;SEQ SAMPLE ID]]="","",IF('Sample information'!$B$21="","",'Sample information'!$B$21))</f>
        <v>danio rerio (zebrafish)</v>
      </c>
      <c r="R506" s="10"/>
      <c r="S506" s="32"/>
      <c r="T506" s="55"/>
      <c r="U506" s="25"/>
      <c r="W506" s="30"/>
      <c r="Y506" s="91"/>
      <c r="Z506" s="32"/>
      <c r="AA506" s="28"/>
      <c r="AB506" s="55"/>
      <c r="AC506" s="28" t="str">
        <f>IF(Table1[[#This Row],[DATE SAMPLE DELIVERY]]="","",(CONCATENATE(20,LEFT(Table1[[#This Row],[DATE SAMPLE DELIVERY]],2),"-",(MID(Table1[[#This Row],[DATE SAMPLE DELIVERY]],3,2)),"-",(RIGHT(Table1[[#This Row],[DATE SAMPLE DELIVERY]],2)))))</f>
        <v/>
      </c>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row>
    <row r="507" spans="1:54" s="4" customFormat="1" x14ac:dyDescent="0.2">
      <c r="A507" s="112" t="str">
        <f>IF(D507="","",CONCATENATE('Sample information'!B$16," #1"," ",Table1[[#This Row],[DATE SAMPLE DELIVERY]]))</f>
        <v xml:space="preserve">TC2486 #1 </v>
      </c>
      <c r="B507" s="112" t="str">
        <f>IF(Table1[[#This Row],[LIBRARY ID]]="","",CONCATENATE('Sample information'!B$16,"-",Table1[[#This Row],[LIBRARY ID]]))</f>
        <v>TC2486-TC2486-1497</v>
      </c>
      <c r="C507" s="228" t="s">
        <v>142</v>
      </c>
      <c r="D507" s="228" t="s">
        <v>2243</v>
      </c>
      <c r="E507" s="228" t="s">
        <v>28</v>
      </c>
      <c r="F507" s="113" t="s">
        <v>1711</v>
      </c>
      <c r="G507" s="113">
        <v>13.536849999999999</v>
      </c>
      <c r="H507" s="113">
        <v>50</v>
      </c>
      <c r="I507" s="98"/>
      <c r="J507" s="228"/>
      <c r="K507" s="230" t="s">
        <v>2557</v>
      </c>
      <c r="L507" s="112" t="str">
        <f>IF((I507=Index!C$2),VLOOKUP(J507,Index!B$3:S$228,2),IF((I507=Index!D$2),VLOOKUP(J507,Index!B$3:S$228,3),IF((I507=Index!E$2),VLOOKUP(J507,Index!B$3:S$228,4),IF((I507=Index!F$2),VLOOKUP(J507,Index!B$3:S$228,5),IF((I507=Index!G$2),VLOOKUP(J507,Index!B$3:S$228,6),IF((I507=Index!H$2),VLOOKUP(J507,Index!B$3:S$228,7),IF((I507=Index!I$2),VLOOKUP(J507,Index!B$3:S$228,8),IF((I507=Index!J$2),VLOOKUP(J507,Index!B$3:S$228,9),IF((I507=Index!K$2),VLOOKUP(J507,Index!B$3:S$228,10),IF((I507=Index!L$2),VLOOKUP(J507,Index!B$3:S$228,11),IF((I507=Index!M$2),VLOOKUP(J507,Index!B$3:S$228,12),IF((I507=Index!N$2),VLOOKUP(J507,Index!B$3:S$228,13),IF((I507=Index!O$2),VLOOKUP(J507,Index!B$3:S$228,14),IF((I507=Index!P$2),VLOOKUP(J507,Index!B$3:S$228,15),IF((I507=Index!Q$2),VLOOKUP(J507,Index!B$3:S$228,16),IF((I507=Index!R$2),VLOOKUP(J507,Index!B$3:S$228,17),IF((I507=Index!S$2),VLOOKUP(J507,Index!B$3:S$228,18),IF((I507=""),CONCATENATE("Custom (",K507,")"),IF((I507="No index"),CONCATENATE("Custom (",Index!T499,")"),"")))))))))))))))))))</f>
        <v>Custom (GCGTAGTA-AAGGCTAT)</v>
      </c>
      <c r="M507" s="32" t="s">
        <v>5</v>
      </c>
      <c r="N507" s="10" t="s">
        <v>43</v>
      </c>
      <c r="O507" s="136">
        <f>IF(Table1[[#This Row],[VOLUME]]="","",Table1[[#This Row],[VOLUME]])</f>
        <v>50</v>
      </c>
      <c r="P507" s="110" t="str">
        <f>IF(Table1[[#This Row],[SNP&amp;SEQ SAMPLE ID]]="","",CONCATENATE('Sample information'!$B$16,"_PL1_org_",Table1[[#This Row],[DATE SAMPLE DELIVERY]]))</f>
        <v>TC2486_PL1_org_</v>
      </c>
      <c r="Q507" s="32" t="str">
        <f>IF(Table1[[#This Row],[SNP&amp;SEQ SAMPLE ID]]="","",IF('Sample information'!$B$21="","",'Sample information'!$B$21))</f>
        <v>danio rerio (zebrafish)</v>
      </c>
      <c r="R507" s="10"/>
      <c r="S507" s="32"/>
      <c r="T507" s="55"/>
      <c r="U507" s="25"/>
      <c r="W507" s="30"/>
      <c r="Y507" s="91"/>
      <c r="Z507" s="32"/>
      <c r="AA507" s="28"/>
      <c r="AB507" s="55"/>
      <c r="AC507" s="28" t="str">
        <f>IF(Table1[[#This Row],[DATE SAMPLE DELIVERY]]="","",(CONCATENATE(20,LEFT(Table1[[#This Row],[DATE SAMPLE DELIVERY]],2),"-",(MID(Table1[[#This Row],[DATE SAMPLE DELIVERY]],3,2)),"-",(RIGHT(Table1[[#This Row],[DATE SAMPLE DELIVERY]],2)))))</f>
        <v/>
      </c>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row>
    <row r="508" spans="1:54" s="4" customFormat="1" x14ac:dyDescent="0.2">
      <c r="A508" s="112" t="str">
        <f>IF(D508="","",CONCATENATE('Sample information'!B$16," #1"," ",Table1[[#This Row],[DATE SAMPLE DELIVERY]]))</f>
        <v xml:space="preserve">TC2486 #1 </v>
      </c>
      <c r="B508" s="112" t="str">
        <f>IF(Table1[[#This Row],[LIBRARY ID]]="","",CONCATENATE('Sample information'!B$16,"-",Table1[[#This Row],[LIBRARY ID]]))</f>
        <v>TC2486-TC2486-1498</v>
      </c>
      <c r="C508" s="228" t="s">
        <v>142</v>
      </c>
      <c r="D508" s="228" t="s">
        <v>2244</v>
      </c>
      <c r="E508" s="228" t="s">
        <v>28</v>
      </c>
      <c r="F508" s="113" t="s">
        <v>1711</v>
      </c>
      <c r="G508" s="113">
        <v>13.536849999999999</v>
      </c>
      <c r="H508" s="113">
        <v>50</v>
      </c>
      <c r="I508" s="98"/>
      <c r="J508" s="228"/>
      <c r="K508" s="230" t="s">
        <v>2558</v>
      </c>
      <c r="L508" s="112" t="str">
        <f>IF((I508=Index!C$2),VLOOKUP(J508,Index!B$3:S$228,2),IF((I508=Index!D$2),VLOOKUP(J508,Index!B$3:S$228,3),IF((I508=Index!E$2),VLOOKUP(J508,Index!B$3:S$228,4),IF((I508=Index!F$2),VLOOKUP(J508,Index!B$3:S$228,5),IF((I508=Index!G$2),VLOOKUP(J508,Index!B$3:S$228,6),IF((I508=Index!H$2),VLOOKUP(J508,Index!B$3:S$228,7),IF((I508=Index!I$2),VLOOKUP(J508,Index!B$3:S$228,8),IF((I508=Index!J$2),VLOOKUP(J508,Index!B$3:S$228,9),IF((I508=Index!K$2),VLOOKUP(J508,Index!B$3:S$228,10),IF((I508=Index!L$2),VLOOKUP(J508,Index!B$3:S$228,11),IF((I508=Index!M$2),VLOOKUP(J508,Index!B$3:S$228,12),IF((I508=Index!N$2),VLOOKUP(J508,Index!B$3:S$228,13),IF((I508=Index!O$2),VLOOKUP(J508,Index!B$3:S$228,14),IF((I508=Index!P$2),VLOOKUP(J508,Index!B$3:S$228,15),IF((I508=Index!Q$2),VLOOKUP(J508,Index!B$3:S$228,16),IF((I508=Index!R$2),VLOOKUP(J508,Index!B$3:S$228,17),IF((I508=Index!S$2),VLOOKUP(J508,Index!B$3:S$228,18),IF((I508=""),CONCATENATE("Custom (",K508,")"),IF((I508="No index"),CONCATENATE("Custom (",Index!T500,")"),"")))))))))))))))))))</f>
        <v>Custom (GCGTAGTA-GAGCCTTA)</v>
      </c>
      <c r="M508" s="32" t="s">
        <v>5</v>
      </c>
      <c r="N508" s="10" t="s">
        <v>44</v>
      </c>
      <c r="O508" s="136">
        <f>IF(Table1[[#This Row],[VOLUME]]="","",Table1[[#This Row],[VOLUME]])</f>
        <v>50</v>
      </c>
      <c r="P508" s="110" t="str">
        <f>IF(Table1[[#This Row],[SNP&amp;SEQ SAMPLE ID]]="","",CONCATENATE('Sample information'!$B$16,"_PL1_org_",Table1[[#This Row],[DATE SAMPLE DELIVERY]]))</f>
        <v>TC2486_PL1_org_</v>
      </c>
      <c r="Q508" s="32" t="str">
        <f>IF(Table1[[#This Row],[SNP&amp;SEQ SAMPLE ID]]="","",IF('Sample information'!$B$21="","",'Sample information'!$B$21))</f>
        <v>danio rerio (zebrafish)</v>
      </c>
      <c r="R508" s="10"/>
      <c r="S508" s="32"/>
      <c r="T508" s="55"/>
      <c r="U508" s="25"/>
      <c r="W508" s="30"/>
      <c r="Y508" s="91"/>
      <c r="Z508" s="32"/>
      <c r="AA508" s="28"/>
      <c r="AB508" s="55"/>
      <c r="AC508" s="28" t="str">
        <f>IF(Table1[[#This Row],[DATE SAMPLE DELIVERY]]="","",(CONCATENATE(20,LEFT(Table1[[#This Row],[DATE SAMPLE DELIVERY]],2),"-",(MID(Table1[[#This Row],[DATE SAMPLE DELIVERY]],3,2)),"-",(RIGHT(Table1[[#This Row],[DATE SAMPLE DELIVERY]],2)))))</f>
        <v/>
      </c>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row>
    <row r="509" spans="1:54" s="4" customFormat="1" x14ac:dyDescent="0.2">
      <c r="A509" s="112" t="str">
        <f>IF(D509="","",CONCATENATE('Sample information'!B$16," #1"," ",Table1[[#This Row],[DATE SAMPLE DELIVERY]]))</f>
        <v xml:space="preserve">TC2486 #1 </v>
      </c>
      <c r="B509" s="112" t="str">
        <f>IF(Table1[[#This Row],[LIBRARY ID]]="","",CONCATENATE('Sample information'!B$16,"-",Table1[[#This Row],[LIBRARY ID]]))</f>
        <v>TC2486-TC2486-1499</v>
      </c>
      <c r="C509" s="228" t="s">
        <v>142</v>
      </c>
      <c r="D509" s="228" t="s">
        <v>2245</v>
      </c>
      <c r="E509" s="228" t="s">
        <v>28</v>
      </c>
      <c r="F509" s="113" t="s">
        <v>1711</v>
      </c>
      <c r="G509" s="113">
        <v>13.536849999999999</v>
      </c>
      <c r="H509" s="113">
        <v>50</v>
      </c>
      <c r="I509" s="98"/>
      <c r="J509" s="228"/>
      <c r="K509" s="230" t="s">
        <v>2559</v>
      </c>
      <c r="L509" s="112" t="str">
        <f>IF((I509=Index!C$2),VLOOKUP(J509,Index!B$3:S$228,2),IF((I509=Index!D$2),VLOOKUP(J509,Index!B$3:S$228,3),IF((I509=Index!E$2),VLOOKUP(J509,Index!B$3:S$228,4),IF((I509=Index!F$2),VLOOKUP(J509,Index!B$3:S$228,5),IF((I509=Index!G$2),VLOOKUP(J509,Index!B$3:S$228,6),IF((I509=Index!H$2),VLOOKUP(J509,Index!B$3:S$228,7),IF((I509=Index!I$2),VLOOKUP(J509,Index!B$3:S$228,8),IF((I509=Index!J$2),VLOOKUP(J509,Index!B$3:S$228,9),IF((I509=Index!K$2),VLOOKUP(J509,Index!B$3:S$228,10),IF((I509=Index!L$2),VLOOKUP(J509,Index!B$3:S$228,11),IF((I509=Index!M$2),VLOOKUP(J509,Index!B$3:S$228,12),IF((I509=Index!N$2),VLOOKUP(J509,Index!B$3:S$228,13),IF((I509=Index!O$2),VLOOKUP(J509,Index!B$3:S$228,14),IF((I509=Index!P$2),VLOOKUP(J509,Index!B$3:S$228,15),IF((I509=Index!Q$2),VLOOKUP(J509,Index!B$3:S$228,16),IF((I509=Index!R$2),VLOOKUP(J509,Index!B$3:S$228,17),IF((I509=Index!S$2),VLOOKUP(J509,Index!B$3:S$228,18),IF((I509=""),CONCATENATE("Custom (",K509,")"),IF((I509="No index"),CONCATENATE("Custom (",Index!T501,")"),"")))))))))))))))))))</f>
        <v>Custom (GCGTAGTA-TTATGCGA)</v>
      </c>
      <c r="M509" s="32" t="s">
        <v>5</v>
      </c>
      <c r="N509" s="10" t="s">
        <v>45</v>
      </c>
      <c r="O509" s="136">
        <f>IF(Table1[[#This Row],[VOLUME]]="","",Table1[[#This Row],[VOLUME]])</f>
        <v>50</v>
      </c>
      <c r="P509" s="110" t="str">
        <f>IF(Table1[[#This Row],[SNP&amp;SEQ SAMPLE ID]]="","",CONCATENATE('Sample information'!$B$16,"_PL1_org_",Table1[[#This Row],[DATE SAMPLE DELIVERY]]))</f>
        <v>TC2486_PL1_org_</v>
      </c>
      <c r="Q509" s="32" t="str">
        <f>IF(Table1[[#This Row],[SNP&amp;SEQ SAMPLE ID]]="","",IF('Sample information'!$B$21="","",'Sample information'!$B$21))</f>
        <v>danio rerio (zebrafish)</v>
      </c>
      <c r="R509" s="10"/>
      <c r="S509" s="32"/>
      <c r="T509" s="55"/>
      <c r="U509" s="25"/>
      <c r="W509" s="30"/>
      <c r="Y509" s="91"/>
      <c r="Z509" s="32"/>
      <c r="AA509" s="28"/>
      <c r="AB509" s="55"/>
      <c r="AC509" s="28" t="str">
        <f>IF(Table1[[#This Row],[DATE SAMPLE DELIVERY]]="","",(CONCATENATE(20,LEFT(Table1[[#This Row],[DATE SAMPLE DELIVERY]],2),"-",(MID(Table1[[#This Row],[DATE SAMPLE DELIVERY]],3,2)),"-",(RIGHT(Table1[[#This Row],[DATE SAMPLE DELIVERY]],2)))))</f>
        <v/>
      </c>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row>
    <row r="510" spans="1:54" s="4" customFormat="1" x14ac:dyDescent="0.2">
      <c r="A510" s="112" t="str">
        <f>IF(D510="","",CONCATENATE('Sample information'!B$16," #1"," ",Table1[[#This Row],[DATE SAMPLE DELIVERY]]))</f>
        <v xml:space="preserve">TC2486 #1 </v>
      </c>
      <c r="B510" s="112" t="str">
        <f>IF(Table1[[#This Row],[LIBRARY ID]]="","",CONCATENATE('Sample information'!B$16,"-",Table1[[#This Row],[LIBRARY ID]]))</f>
        <v>TC2486-TC2486-1500</v>
      </c>
      <c r="C510" s="228" t="s">
        <v>142</v>
      </c>
      <c r="D510" s="228" t="s">
        <v>2246</v>
      </c>
      <c r="E510" s="228" t="s">
        <v>28</v>
      </c>
      <c r="F510" s="113" t="s">
        <v>1711</v>
      </c>
      <c r="G510" s="113">
        <v>13.536849999999999</v>
      </c>
      <c r="H510" s="113">
        <v>50</v>
      </c>
      <c r="I510" s="98"/>
      <c r="J510" s="228"/>
      <c r="K510" s="230" t="s">
        <v>2560</v>
      </c>
      <c r="L510" s="112" t="str">
        <f>IF((I510=Index!C$2),VLOOKUP(J510,Index!B$3:S$228,2),IF((I510=Index!D$2),VLOOKUP(J510,Index!B$3:S$228,3),IF((I510=Index!E$2),VLOOKUP(J510,Index!B$3:S$228,4),IF((I510=Index!F$2),VLOOKUP(J510,Index!B$3:S$228,5),IF((I510=Index!G$2),VLOOKUP(J510,Index!B$3:S$228,6),IF((I510=Index!H$2),VLOOKUP(J510,Index!B$3:S$228,7),IF((I510=Index!I$2),VLOOKUP(J510,Index!B$3:S$228,8),IF((I510=Index!J$2),VLOOKUP(J510,Index!B$3:S$228,9),IF((I510=Index!K$2),VLOOKUP(J510,Index!B$3:S$228,10),IF((I510=Index!L$2),VLOOKUP(J510,Index!B$3:S$228,11),IF((I510=Index!M$2),VLOOKUP(J510,Index!B$3:S$228,12),IF((I510=Index!N$2),VLOOKUP(J510,Index!B$3:S$228,13),IF((I510=Index!O$2),VLOOKUP(J510,Index!B$3:S$228,14),IF((I510=Index!P$2),VLOOKUP(J510,Index!B$3:S$228,15),IF((I510=Index!Q$2),VLOOKUP(J510,Index!B$3:S$228,16),IF((I510=Index!R$2),VLOOKUP(J510,Index!B$3:S$228,17),IF((I510=Index!S$2),VLOOKUP(J510,Index!B$3:S$228,18),IF((I510=""),CONCATENATE("Custom (",K510,")"),IF((I510="No index"),CONCATENATE("Custom (",Index!T502,")"),"")))))))))))))))))))</f>
        <v>Custom (CGGAGCCT-CGTCTAAT)</v>
      </c>
      <c r="M510" s="32" t="s">
        <v>5</v>
      </c>
      <c r="N510" s="10" t="s">
        <v>46</v>
      </c>
      <c r="O510" s="136">
        <f>IF(Table1[[#This Row],[VOLUME]]="","",Table1[[#This Row],[VOLUME]])</f>
        <v>50</v>
      </c>
      <c r="P510" s="110" t="str">
        <f>IF(Table1[[#This Row],[SNP&amp;SEQ SAMPLE ID]]="","",CONCATENATE('Sample information'!$B$16,"_PL1_org_",Table1[[#This Row],[DATE SAMPLE DELIVERY]]))</f>
        <v>TC2486_PL1_org_</v>
      </c>
      <c r="Q510" s="32" t="str">
        <f>IF(Table1[[#This Row],[SNP&amp;SEQ SAMPLE ID]]="","",IF('Sample information'!$B$21="","",'Sample information'!$B$21))</f>
        <v>danio rerio (zebrafish)</v>
      </c>
      <c r="R510" s="10"/>
      <c r="S510" s="32"/>
      <c r="T510" s="55"/>
      <c r="U510" s="25"/>
      <c r="W510" s="30"/>
      <c r="Y510" s="91"/>
      <c r="Z510" s="32"/>
      <c r="AA510" s="28"/>
      <c r="AB510" s="55"/>
      <c r="AC510" s="28" t="str">
        <f>IF(Table1[[#This Row],[DATE SAMPLE DELIVERY]]="","",(CONCATENATE(20,LEFT(Table1[[#This Row],[DATE SAMPLE DELIVERY]],2),"-",(MID(Table1[[#This Row],[DATE SAMPLE DELIVERY]],3,2)),"-",(RIGHT(Table1[[#This Row],[DATE SAMPLE DELIVERY]],2)))))</f>
        <v/>
      </c>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row>
    <row r="511" spans="1:54" s="4" customFormat="1" x14ac:dyDescent="0.2">
      <c r="A511" s="112" t="str">
        <f>IF(D511="","",CONCATENATE('Sample information'!B$16," #1"," ",Table1[[#This Row],[DATE SAMPLE DELIVERY]]))</f>
        <v xml:space="preserve">TC2486 #1 </v>
      </c>
      <c r="B511" s="112" t="str">
        <f>IF(Table1[[#This Row],[LIBRARY ID]]="","",CONCATENATE('Sample information'!B$16,"-",Table1[[#This Row],[LIBRARY ID]]))</f>
        <v>TC2486-TC2486-1501</v>
      </c>
      <c r="C511" s="228" t="s">
        <v>142</v>
      </c>
      <c r="D511" s="228" t="s">
        <v>2247</v>
      </c>
      <c r="E511" s="228" t="s">
        <v>28</v>
      </c>
      <c r="F511" s="113" t="s">
        <v>1711</v>
      </c>
      <c r="G511" s="113">
        <v>13.536849999999999</v>
      </c>
      <c r="H511" s="113">
        <v>50</v>
      </c>
      <c r="I511" s="98"/>
      <c r="J511" s="228"/>
      <c r="K511" s="230" t="s">
        <v>2561</v>
      </c>
      <c r="L511" s="112" t="str">
        <f>IF((I511=Index!C$2),VLOOKUP(J511,Index!B$3:S$228,2),IF((I511=Index!D$2),VLOOKUP(J511,Index!B$3:S$228,3),IF((I511=Index!E$2),VLOOKUP(J511,Index!B$3:S$228,4),IF((I511=Index!F$2),VLOOKUP(J511,Index!B$3:S$228,5),IF((I511=Index!G$2),VLOOKUP(J511,Index!B$3:S$228,6),IF((I511=Index!H$2),VLOOKUP(J511,Index!B$3:S$228,7),IF((I511=Index!I$2),VLOOKUP(J511,Index!B$3:S$228,8),IF((I511=Index!J$2),VLOOKUP(J511,Index!B$3:S$228,9),IF((I511=Index!K$2),VLOOKUP(J511,Index!B$3:S$228,10),IF((I511=Index!L$2),VLOOKUP(J511,Index!B$3:S$228,11),IF((I511=Index!M$2),VLOOKUP(J511,Index!B$3:S$228,12),IF((I511=Index!N$2),VLOOKUP(J511,Index!B$3:S$228,13),IF((I511=Index!O$2),VLOOKUP(J511,Index!B$3:S$228,14),IF((I511=Index!P$2),VLOOKUP(J511,Index!B$3:S$228,15),IF((I511=Index!Q$2),VLOOKUP(J511,Index!B$3:S$228,16),IF((I511=Index!R$2),VLOOKUP(J511,Index!B$3:S$228,17),IF((I511=Index!S$2),VLOOKUP(J511,Index!B$3:S$228,18),IF((I511=""),CONCATENATE("Custom (",K511,")"),IF((I511="No index"),CONCATENATE("Custom (",Index!T503,")"),"")))))))))))))))))))</f>
        <v>Custom (CGGAGCCT-TCTCTCCG)</v>
      </c>
      <c r="M511" s="32" t="s">
        <v>5</v>
      </c>
      <c r="N511" s="10" t="s">
        <v>47</v>
      </c>
      <c r="O511" s="136">
        <f>IF(Table1[[#This Row],[VOLUME]]="","",Table1[[#This Row],[VOLUME]])</f>
        <v>50</v>
      </c>
      <c r="P511" s="110" t="str">
        <f>IF(Table1[[#This Row],[SNP&amp;SEQ SAMPLE ID]]="","",CONCATENATE('Sample information'!$B$16,"_PL1_org_",Table1[[#This Row],[DATE SAMPLE DELIVERY]]))</f>
        <v>TC2486_PL1_org_</v>
      </c>
      <c r="Q511" s="32" t="str">
        <f>IF(Table1[[#This Row],[SNP&amp;SEQ SAMPLE ID]]="","",IF('Sample information'!$B$21="","",'Sample information'!$B$21))</f>
        <v>danio rerio (zebrafish)</v>
      </c>
      <c r="R511" s="10"/>
      <c r="S511" s="32"/>
      <c r="T511" s="55"/>
      <c r="U511" s="25"/>
      <c r="W511" s="30"/>
      <c r="Y511" s="91"/>
      <c r="Z511" s="32"/>
      <c r="AA511" s="28"/>
      <c r="AB511" s="55"/>
      <c r="AC511" s="28" t="str">
        <f>IF(Table1[[#This Row],[DATE SAMPLE DELIVERY]]="","",(CONCATENATE(20,LEFT(Table1[[#This Row],[DATE SAMPLE DELIVERY]],2),"-",(MID(Table1[[#This Row],[DATE SAMPLE DELIVERY]],3,2)),"-",(RIGHT(Table1[[#This Row],[DATE SAMPLE DELIVERY]],2)))))</f>
        <v/>
      </c>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row>
    <row r="512" spans="1:54" s="4" customFormat="1" x14ac:dyDescent="0.2">
      <c r="A512" s="112" t="str">
        <f>IF(D512="","",CONCATENATE('Sample information'!B$16," #1"," ",Table1[[#This Row],[DATE SAMPLE DELIVERY]]))</f>
        <v xml:space="preserve">TC2486 #1 </v>
      </c>
      <c r="B512" s="112" t="str">
        <f>IF(Table1[[#This Row],[LIBRARY ID]]="","",CONCATENATE('Sample information'!B$16,"-",Table1[[#This Row],[LIBRARY ID]]))</f>
        <v>TC2486-TC2486-1502</v>
      </c>
      <c r="C512" s="228" t="s">
        <v>142</v>
      </c>
      <c r="D512" s="228" t="s">
        <v>2248</v>
      </c>
      <c r="E512" s="228" t="s">
        <v>28</v>
      </c>
      <c r="F512" s="113" t="s">
        <v>1711</v>
      </c>
      <c r="G512" s="113">
        <v>13.536849999999999</v>
      </c>
      <c r="H512" s="113">
        <v>50</v>
      </c>
      <c r="I512" s="98"/>
      <c r="J512" s="228"/>
      <c r="K512" s="230" t="s">
        <v>2562</v>
      </c>
      <c r="L512" s="112" t="str">
        <f>IF((I512=Index!C$2),VLOOKUP(J512,Index!B$3:S$228,2),IF((I512=Index!D$2),VLOOKUP(J512,Index!B$3:S$228,3),IF((I512=Index!E$2),VLOOKUP(J512,Index!B$3:S$228,4),IF((I512=Index!F$2),VLOOKUP(J512,Index!B$3:S$228,5),IF((I512=Index!G$2),VLOOKUP(J512,Index!B$3:S$228,6),IF((I512=Index!H$2),VLOOKUP(J512,Index!B$3:S$228,7),IF((I512=Index!I$2),VLOOKUP(J512,Index!B$3:S$228,8),IF((I512=Index!J$2),VLOOKUP(J512,Index!B$3:S$228,9),IF((I512=Index!K$2),VLOOKUP(J512,Index!B$3:S$228,10),IF((I512=Index!L$2),VLOOKUP(J512,Index!B$3:S$228,11),IF((I512=Index!M$2),VLOOKUP(J512,Index!B$3:S$228,12),IF((I512=Index!N$2),VLOOKUP(J512,Index!B$3:S$228,13),IF((I512=Index!O$2),VLOOKUP(J512,Index!B$3:S$228,14),IF((I512=Index!P$2),VLOOKUP(J512,Index!B$3:S$228,15),IF((I512=Index!Q$2),VLOOKUP(J512,Index!B$3:S$228,16),IF((I512=Index!R$2),VLOOKUP(J512,Index!B$3:S$228,17),IF((I512=Index!S$2),VLOOKUP(J512,Index!B$3:S$228,18),IF((I512=""),CONCATENATE("Custom (",K512,")"),IF((I512="No index"),CONCATENATE("Custom (",Index!T504,")"),"")))))))))))))))))))</f>
        <v>Custom (CGGAGCCT-TCGACTAG)</v>
      </c>
      <c r="M512" s="32" t="s">
        <v>5</v>
      </c>
      <c r="N512" s="10" t="s">
        <v>48</v>
      </c>
      <c r="O512" s="136">
        <f>IF(Table1[[#This Row],[VOLUME]]="","",Table1[[#This Row],[VOLUME]])</f>
        <v>50</v>
      </c>
      <c r="P512" s="110" t="str">
        <f>IF(Table1[[#This Row],[SNP&amp;SEQ SAMPLE ID]]="","",CONCATENATE('Sample information'!$B$16,"_PL1_org_",Table1[[#This Row],[DATE SAMPLE DELIVERY]]))</f>
        <v>TC2486_PL1_org_</v>
      </c>
      <c r="Q512" s="32" t="str">
        <f>IF(Table1[[#This Row],[SNP&amp;SEQ SAMPLE ID]]="","",IF('Sample information'!$B$21="","",'Sample information'!$B$21))</f>
        <v>danio rerio (zebrafish)</v>
      </c>
      <c r="R512" s="10"/>
      <c r="S512" s="32"/>
      <c r="T512" s="55"/>
      <c r="U512" s="25"/>
      <c r="W512" s="30"/>
      <c r="Y512" s="91"/>
      <c r="Z512" s="32"/>
      <c r="AA512" s="28"/>
      <c r="AB512" s="55"/>
      <c r="AC512" s="28" t="str">
        <f>IF(Table1[[#This Row],[DATE SAMPLE DELIVERY]]="","",(CONCATENATE(20,LEFT(Table1[[#This Row],[DATE SAMPLE DELIVERY]],2),"-",(MID(Table1[[#This Row],[DATE SAMPLE DELIVERY]],3,2)),"-",(RIGHT(Table1[[#This Row],[DATE SAMPLE DELIVERY]],2)))))</f>
        <v/>
      </c>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row>
    <row r="513" spans="1:54" s="4" customFormat="1" x14ac:dyDescent="0.2">
      <c r="A513" s="112" t="str">
        <f>IF(D513="","",CONCATENATE('Sample information'!B$16," #1"," ",Table1[[#This Row],[DATE SAMPLE DELIVERY]]))</f>
        <v xml:space="preserve">TC2486 #1 </v>
      </c>
      <c r="B513" s="112" t="str">
        <f>IF(Table1[[#This Row],[LIBRARY ID]]="","",CONCATENATE('Sample information'!B$16,"-",Table1[[#This Row],[LIBRARY ID]]))</f>
        <v>TC2486-TC2486-1503</v>
      </c>
      <c r="C513" s="228" t="s">
        <v>142</v>
      </c>
      <c r="D513" s="228" t="s">
        <v>2249</v>
      </c>
      <c r="E513" s="228" t="s">
        <v>28</v>
      </c>
      <c r="F513" s="113" t="s">
        <v>1711</v>
      </c>
      <c r="G513" s="113">
        <v>13.536849999999999</v>
      </c>
      <c r="H513" s="113">
        <v>50</v>
      </c>
      <c r="I513" s="98"/>
      <c r="J513" s="228"/>
      <c r="K513" s="230" t="s">
        <v>2563</v>
      </c>
      <c r="L513" s="112" t="str">
        <f>IF((I513=Index!C$2),VLOOKUP(J513,Index!B$3:S$228,2),IF((I513=Index!D$2),VLOOKUP(J513,Index!B$3:S$228,3),IF((I513=Index!E$2),VLOOKUP(J513,Index!B$3:S$228,4),IF((I513=Index!F$2),VLOOKUP(J513,Index!B$3:S$228,5),IF((I513=Index!G$2),VLOOKUP(J513,Index!B$3:S$228,6),IF((I513=Index!H$2),VLOOKUP(J513,Index!B$3:S$228,7),IF((I513=Index!I$2),VLOOKUP(J513,Index!B$3:S$228,8),IF((I513=Index!J$2),VLOOKUP(J513,Index!B$3:S$228,9),IF((I513=Index!K$2),VLOOKUP(J513,Index!B$3:S$228,10),IF((I513=Index!L$2),VLOOKUP(J513,Index!B$3:S$228,11),IF((I513=Index!M$2),VLOOKUP(J513,Index!B$3:S$228,12),IF((I513=Index!N$2),VLOOKUP(J513,Index!B$3:S$228,13),IF((I513=Index!O$2),VLOOKUP(J513,Index!B$3:S$228,14),IF((I513=Index!P$2),VLOOKUP(J513,Index!B$3:S$228,15),IF((I513=Index!Q$2),VLOOKUP(J513,Index!B$3:S$228,16),IF((I513=Index!R$2),VLOOKUP(J513,Index!B$3:S$228,17),IF((I513=Index!S$2),VLOOKUP(J513,Index!B$3:S$228,18),IF((I513=""),CONCATENATE("Custom (",K513,")"),IF((I513="No index"),CONCATENATE("Custom (",Index!T505,")"),"")))))))))))))))))))</f>
        <v>Custom (CGGAGCCT-TTCTAGCT)</v>
      </c>
      <c r="M513" s="32" t="s">
        <v>5</v>
      </c>
      <c r="N513" s="10" t="s">
        <v>49</v>
      </c>
      <c r="O513" s="136">
        <f>IF(Table1[[#This Row],[VOLUME]]="","",Table1[[#This Row],[VOLUME]])</f>
        <v>50</v>
      </c>
      <c r="P513" s="110" t="str">
        <f>IF(Table1[[#This Row],[SNP&amp;SEQ SAMPLE ID]]="","",CONCATENATE('Sample information'!$B$16,"_PL1_org_",Table1[[#This Row],[DATE SAMPLE DELIVERY]]))</f>
        <v>TC2486_PL1_org_</v>
      </c>
      <c r="Q513" s="32" t="str">
        <f>IF(Table1[[#This Row],[SNP&amp;SEQ SAMPLE ID]]="","",IF('Sample information'!$B$21="","",'Sample information'!$B$21))</f>
        <v>danio rerio (zebrafish)</v>
      </c>
      <c r="R513" s="10"/>
      <c r="S513" s="32"/>
      <c r="T513" s="55"/>
      <c r="U513" s="25"/>
      <c r="W513" s="30"/>
      <c r="Y513" s="91"/>
      <c r="Z513" s="32"/>
      <c r="AA513" s="28"/>
      <c r="AB513" s="55"/>
      <c r="AC513" s="28" t="str">
        <f>IF(Table1[[#This Row],[DATE SAMPLE DELIVERY]]="","",(CONCATENATE(20,LEFT(Table1[[#This Row],[DATE SAMPLE DELIVERY]],2),"-",(MID(Table1[[#This Row],[DATE SAMPLE DELIVERY]],3,2)),"-",(RIGHT(Table1[[#This Row],[DATE SAMPLE DELIVERY]],2)))))</f>
        <v/>
      </c>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row>
    <row r="514" spans="1:54" s="4" customFormat="1" x14ac:dyDescent="0.2">
      <c r="A514" s="112" t="str">
        <f>IF(D514="","",CONCATENATE('Sample information'!B$16," #1"," ",Table1[[#This Row],[DATE SAMPLE DELIVERY]]))</f>
        <v xml:space="preserve">TC2486 #1 </v>
      </c>
      <c r="B514" s="112" t="str">
        <f>IF(Table1[[#This Row],[LIBRARY ID]]="","",CONCATENATE('Sample information'!B$16,"-",Table1[[#This Row],[LIBRARY ID]]))</f>
        <v>TC2486-TC2486-1504</v>
      </c>
      <c r="C514" s="228" t="s">
        <v>142</v>
      </c>
      <c r="D514" s="228" t="s">
        <v>2250</v>
      </c>
      <c r="E514" s="228" t="s">
        <v>28</v>
      </c>
      <c r="F514" s="113" t="s">
        <v>1711</v>
      </c>
      <c r="G514" s="113">
        <v>13.536849999999999</v>
      </c>
      <c r="H514" s="113">
        <v>50</v>
      </c>
      <c r="I514" s="98"/>
      <c r="J514" s="228"/>
      <c r="K514" s="230" t="s">
        <v>2564</v>
      </c>
      <c r="L514" s="112" t="str">
        <f>IF((I514=Index!C$2),VLOOKUP(J514,Index!B$3:S$228,2),IF((I514=Index!D$2),VLOOKUP(J514,Index!B$3:S$228,3),IF((I514=Index!E$2),VLOOKUP(J514,Index!B$3:S$228,4),IF((I514=Index!F$2),VLOOKUP(J514,Index!B$3:S$228,5),IF((I514=Index!G$2),VLOOKUP(J514,Index!B$3:S$228,6),IF((I514=Index!H$2),VLOOKUP(J514,Index!B$3:S$228,7),IF((I514=Index!I$2),VLOOKUP(J514,Index!B$3:S$228,8),IF((I514=Index!J$2),VLOOKUP(J514,Index!B$3:S$228,9),IF((I514=Index!K$2),VLOOKUP(J514,Index!B$3:S$228,10),IF((I514=Index!L$2),VLOOKUP(J514,Index!B$3:S$228,11),IF((I514=Index!M$2),VLOOKUP(J514,Index!B$3:S$228,12),IF((I514=Index!N$2),VLOOKUP(J514,Index!B$3:S$228,13),IF((I514=Index!O$2),VLOOKUP(J514,Index!B$3:S$228,14),IF((I514=Index!P$2),VLOOKUP(J514,Index!B$3:S$228,15),IF((I514=Index!Q$2),VLOOKUP(J514,Index!B$3:S$228,16),IF((I514=Index!R$2),VLOOKUP(J514,Index!B$3:S$228,17),IF((I514=Index!S$2),VLOOKUP(J514,Index!B$3:S$228,18),IF((I514=""),CONCATENATE("Custom (",K514,")"),IF((I514="No index"),CONCATENATE("Custom (",Index!T506,")"),"")))))))))))))))))))</f>
        <v>Custom (CGGAGCCT-CCTAGAGT)</v>
      </c>
      <c r="M514" s="32" t="s">
        <v>5</v>
      </c>
      <c r="N514" s="10" t="s">
        <v>50</v>
      </c>
      <c r="O514" s="136">
        <f>IF(Table1[[#This Row],[VOLUME]]="","",Table1[[#This Row],[VOLUME]])</f>
        <v>50</v>
      </c>
      <c r="P514" s="110" t="str">
        <f>IF(Table1[[#This Row],[SNP&amp;SEQ SAMPLE ID]]="","",CONCATENATE('Sample information'!$B$16,"_PL1_org_",Table1[[#This Row],[DATE SAMPLE DELIVERY]]))</f>
        <v>TC2486_PL1_org_</v>
      </c>
      <c r="Q514" s="32" t="str">
        <f>IF(Table1[[#This Row],[SNP&amp;SEQ SAMPLE ID]]="","",IF('Sample information'!$B$21="","",'Sample information'!$B$21))</f>
        <v>danio rerio (zebrafish)</v>
      </c>
      <c r="R514" s="10"/>
      <c r="S514" s="32"/>
      <c r="T514" s="55"/>
      <c r="U514" s="25"/>
      <c r="W514" s="30"/>
      <c r="Y514" s="91"/>
      <c r="Z514" s="32"/>
      <c r="AA514" s="28"/>
      <c r="AB514" s="55"/>
      <c r="AC514" s="28" t="str">
        <f>IF(Table1[[#This Row],[DATE SAMPLE DELIVERY]]="","",(CONCATENATE(20,LEFT(Table1[[#This Row],[DATE SAMPLE DELIVERY]],2),"-",(MID(Table1[[#This Row],[DATE SAMPLE DELIVERY]],3,2)),"-",(RIGHT(Table1[[#This Row],[DATE SAMPLE DELIVERY]],2)))))</f>
        <v/>
      </c>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row>
    <row r="515" spans="1:54" s="4" customFormat="1" x14ac:dyDescent="0.2">
      <c r="A515" s="112" t="str">
        <f>IF(D515="","",CONCATENATE('Sample information'!B$16," #1"," ",Table1[[#This Row],[DATE SAMPLE DELIVERY]]))</f>
        <v xml:space="preserve">TC2486 #1 </v>
      </c>
      <c r="B515" s="112" t="str">
        <f>IF(Table1[[#This Row],[LIBRARY ID]]="","",CONCATENATE('Sample information'!B$16,"-",Table1[[#This Row],[LIBRARY ID]]))</f>
        <v>TC2486-TC2486-1505</v>
      </c>
      <c r="C515" s="228" t="s">
        <v>142</v>
      </c>
      <c r="D515" s="228" t="s">
        <v>2251</v>
      </c>
      <c r="E515" s="228" t="s">
        <v>28</v>
      </c>
      <c r="F515" s="113" t="s">
        <v>1711</v>
      </c>
      <c r="G515" s="113">
        <v>13.536849999999999</v>
      </c>
      <c r="H515" s="113">
        <v>50</v>
      </c>
      <c r="I515" s="98"/>
      <c r="J515" s="228"/>
      <c r="K515" s="230" t="s">
        <v>2565</v>
      </c>
      <c r="L515" s="112" t="str">
        <f>IF((I515=Index!C$2),VLOOKUP(J515,Index!B$3:S$228,2),IF((I515=Index!D$2),VLOOKUP(J515,Index!B$3:S$228,3),IF((I515=Index!E$2),VLOOKUP(J515,Index!B$3:S$228,4),IF((I515=Index!F$2),VLOOKUP(J515,Index!B$3:S$228,5),IF((I515=Index!G$2),VLOOKUP(J515,Index!B$3:S$228,6),IF((I515=Index!H$2),VLOOKUP(J515,Index!B$3:S$228,7),IF((I515=Index!I$2),VLOOKUP(J515,Index!B$3:S$228,8),IF((I515=Index!J$2),VLOOKUP(J515,Index!B$3:S$228,9),IF((I515=Index!K$2),VLOOKUP(J515,Index!B$3:S$228,10),IF((I515=Index!L$2),VLOOKUP(J515,Index!B$3:S$228,11),IF((I515=Index!M$2),VLOOKUP(J515,Index!B$3:S$228,12),IF((I515=Index!N$2),VLOOKUP(J515,Index!B$3:S$228,13),IF((I515=Index!O$2),VLOOKUP(J515,Index!B$3:S$228,14),IF((I515=Index!P$2),VLOOKUP(J515,Index!B$3:S$228,15),IF((I515=Index!Q$2),VLOOKUP(J515,Index!B$3:S$228,16),IF((I515=Index!R$2),VLOOKUP(J515,Index!B$3:S$228,17),IF((I515=Index!S$2),VLOOKUP(J515,Index!B$3:S$228,18),IF((I515=""),CONCATENATE("Custom (",K515,")"),IF((I515="No index"),CONCATENATE("Custom (",Index!T507,")"),"")))))))))))))))))))</f>
        <v>Custom (CGGAGCCT-CTATTAAG)</v>
      </c>
      <c r="M515" s="32" t="s">
        <v>5</v>
      </c>
      <c r="N515" s="10" t="s">
        <v>51</v>
      </c>
      <c r="O515" s="136">
        <f>IF(Table1[[#This Row],[VOLUME]]="","",Table1[[#This Row],[VOLUME]])</f>
        <v>50</v>
      </c>
      <c r="P515" s="110" t="str">
        <f>IF(Table1[[#This Row],[SNP&amp;SEQ SAMPLE ID]]="","",CONCATENATE('Sample information'!$B$16,"_PL1_org_",Table1[[#This Row],[DATE SAMPLE DELIVERY]]))</f>
        <v>TC2486_PL1_org_</v>
      </c>
      <c r="Q515" s="32" t="str">
        <f>IF(Table1[[#This Row],[SNP&amp;SEQ SAMPLE ID]]="","",IF('Sample information'!$B$21="","",'Sample information'!$B$21))</f>
        <v>danio rerio (zebrafish)</v>
      </c>
      <c r="R515" s="10"/>
      <c r="S515" s="32"/>
      <c r="T515" s="55"/>
      <c r="U515" s="25"/>
      <c r="W515" s="30"/>
      <c r="Y515" s="91"/>
      <c r="Z515" s="32"/>
      <c r="AA515" s="28"/>
      <c r="AB515" s="55"/>
      <c r="AC515" s="28" t="str">
        <f>IF(Table1[[#This Row],[DATE SAMPLE DELIVERY]]="","",(CONCATENATE(20,LEFT(Table1[[#This Row],[DATE SAMPLE DELIVERY]],2),"-",(MID(Table1[[#This Row],[DATE SAMPLE DELIVERY]],3,2)),"-",(RIGHT(Table1[[#This Row],[DATE SAMPLE DELIVERY]],2)))))</f>
        <v/>
      </c>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row>
    <row r="516" spans="1:54" s="4" customFormat="1" x14ac:dyDescent="0.2">
      <c r="A516" s="112" t="str">
        <f>IF(D516="","",CONCATENATE('Sample information'!B$16," #1"," ",Table1[[#This Row],[DATE SAMPLE DELIVERY]]))</f>
        <v xml:space="preserve">TC2486 #1 </v>
      </c>
      <c r="B516" s="112" t="str">
        <f>IF(Table1[[#This Row],[LIBRARY ID]]="","",CONCATENATE('Sample information'!B$16,"-",Table1[[#This Row],[LIBRARY ID]]))</f>
        <v>TC2486-TC2486-1506</v>
      </c>
      <c r="C516" s="228" t="s">
        <v>142</v>
      </c>
      <c r="D516" s="228" t="s">
        <v>2252</v>
      </c>
      <c r="E516" s="228" t="s">
        <v>28</v>
      </c>
      <c r="F516" s="113" t="s">
        <v>1711</v>
      </c>
      <c r="G516" s="113">
        <v>13.536849999999999</v>
      </c>
      <c r="H516" s="113">
        <v>50</v>
      </c>
      <c r="I516" s="98"/>
      <c r="J516" s="228"/>
      <c r="K516" s="230" t="s">
        <v>2566</v>
      </c>
      <c r="L516" s="112" t="str">
        <f>IF((I516=Index!C$2),VLOOKUP(J516,Index!B$3:S$228,2),IF((I516=Index!D$2),VLOOKUP(J516,Index!B$3:S$228,3),IF((I516=Index!E$2),VLOOKUP(J516,Index!B$3:S$228,4),IF((I516=Index!F$2),VLOOKUP(J516,Index!B$3:S$228,5),IF((I516=Index!G$2),VLOOKUP(J516,Index!B$3:S$228,6),IF((I516=Index!H$2),VLOOKUP(J516,Index!B$3:S$228,7),IF((I516=Index!I$2),VLOOKUP(J516,Index!B$3:S$228,8),IF((I516=Index!J$2),VLOOKUP(J516,Index!B$3:S$228,9),IF((I516=Index!K$2),VLOOKUP(J516,Index!B$3:S$228,10),IF((I516=Index!L$2),VLOOKUP(J516,Index!B$3:S$228,11),IF((I516=Index!M$2),VLOOKUP(J516,Index!B$3:S$228,12),IF((I516=Index!N$2),VLOOKUP(J516,Index!B$3:S$228,13),IF((I516=Index!O$2),VLOOKUP(J516,Index!B$3:S$228,14),IF((I516=Index!P$2),VLOOKUP(J516,Index!B$3:S$228,15),IF((I516=Index!Q$2),VLOOKUP(J516,Index!B$3:S$228,16),IF((I516=Index!R$2),VLOOKUP(J516,Index!B$3:S$228,17),IF((I516=Index!S$2),VLOOKUP(J516,Index!B$3:S$228,18),IF((I516=""),CONCATENATE("Custom (",K516,")"),IF((I516="No index"),CONCATENATE("Custom (",Index!T508,")"),"")))))))))))))))))))</f>
        <v>Custom (CGGAGCCT-AAGGCTAT)</v>
      </c>
      <c r="M516" s="32" t="s">
        <v>5</v>
      </c>
      <c r="N516" s="10" t="s">
        <v>52</v>
      </c>
      <c r="O516" s="136">
        <f>IF(Table1[[#This Row],[VOLUME]]="","",Table1[[#This Row],[VOLUME]])</f>
        <v>50</v>
      </c>
      <c r="P516" s="110" t="str">
        <f>IF(Table1[[#This Row],[SNP&amp;SEQ SAMPLE ID]]="","",CONCATENATE('Sample information'!$B$16,"_PL1_org_",Table1[[#This Row],[DATE SAMPLE DELIVERY]]))</f>
        <v>TC2486_PL1_org_</v>
      </c>
      <c r="Q516" s="32" t="str">
        <f>IF(Table1[[#This Row],[SNP&amp;SEQ SAMPLE ID]]="","",IF('Sample information'!$B$21="","",'Sample information'!$B$21))</f>
        <v>danio rerio (zebrafish)</v>
      </c>
      <c r="R516" s="10"/>
      <c r="S516" s="32"/>
      <c r="T516" s="55"/>
      <c r="U516" s="25"/>
      <c r="W516" s="30"/>
      <c r="Y516" s="91"/>
      <c r="Z516" s="32"/>
      <c r="AA516" s="28"/>
      <c r="AB516" s="55"/>
      <c r="AC516" s="28" t="str">
        <f>IF(Table1[[#This Row],[DATE SAMPLE DELIVERY]]="","",(CONCATENATE(20,LEFT(Table1[[#This Row],[DATE SAMPLE DELIVERY]],2),"-",(MID(Table1[[#This Row],[DATE SAMPLE DELIVERY]],3,2)),"-",(RIGHT(Table1[[#This Row],[DATE SAMPLE DELIVERY]],2)))))</f>
        <v/>
      </c>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row>
    <row r="517" spans="1:54" s="4" customFormat="1" x14ac:dyDescent="0.2">
      <c r="A517" s="112" t="str">
        <f>IF(D517="","",CONCATENATE('Sample information'!B$16," #1"," ",Table1[[#This Row],[DATE SAMPLE DELIVERY]]))</f>
        <v xml:space="preserve">TC2486 #1 </v>
      </c>
      <c r="B517" s="112" t="str">
        <f>IF(Table1[[#This Row],[LIBRARY ID]]="","",CONCATENATE('Sample information'!B$16,"-",Table1[[#This Row],[LIBRARY ID]]))</f>
        <v>TC2486-TC2486-1507</v>
      </c>
      <c r="C517" s="228" t="s">
        <v>142</v>
      </c>
      <c r="D517" s="228" t="s">
        <v>2253</v>
      </c>
      <c r="E517" s="228" t="s">
        <v>28</v>
      </c>
      <c r="F517" s="113" t="s">
        <v>1711</v>
      </c>
      <c r="G517" s="113">
        <v>13.536849999999999</v>
      </c>
      <c r="H517" s="113">
        <v>50</v>
      </c>
      <c r="I517" s="98"/>
      <c r="J517" s="228"/>
      <c r="K517" s="230" t="s">
        <v>2567</v>
      </c>
      <c r="L517" s="112" t="str">
        <f>IF((I517=Index!C$2),VLOOKUP(J517,Index!B$3:S$228,2),IF((I517=Index!D$2),VLOOKUP(J517,Index!B$3:S$228,3),IF((I517=Index!E$2),VLOOKUP(J517,Index!B$3:S$228,4),IF((I517=Index!F$2),VLOOKUP(J517,Index!B$3:S$228,5),IF((I517=Index!G$2),VLOOKUP(J517,Index!B$3:S$228,6),IF((I517=Index!H$2),VLOOKUP(J517,Index!B$3:S$228,7),IF((I517=Index!I$2),VLOOKUP(J517,Index!B$3:S$228,8),IF((I517=Index!J$2),VLOOKUP(J517,Index!B$3:S$228,9),IF((I517=Index!K$2),VLOOKUP(J517,Index!B$3:S$228,10),IF((I517=Index!L$2),VLOOKUP(J517,Index!B$3:S$228,11),IF((I517=Index!M$2),VLOOKUP(J517,Index!B$3:S$228,12),IF((I517=Index!N$2),VLOOKUP(J517,Index!B$3:S$228,13),IF((I517=Index!O$2),VLOOKUP(J517,Index!B$3:S$228,14),IF((I517=Index!P$2),VLOOKUP(J517,Index!B$3:S$228,15),IF((I517=Index!Q$2),VLOOKUP(J517,Index!B$3:S$228,16),IF((I517=Index!R$2),VLOOKUP(J517,Index!B$3:S$228,17),IF((I517=Index!S$2),VLOOKUP(J517,Index!B$3:S$228,18),IF((I517=""),CONCATENATE("Custom (",K517,")"),IF((I517="No index"),CONCATENATE("Custom (",Index!T509,")"),"")))))))))))))))))))</f>
        <v>Custom (CGGAGCCT-GAGCCTTA)</v>
      </c>
      <c r="M517" s="32" t="s">
        <v>5</v>
      </c>
      <c r="N517" s="10" t="s">
        <v>53</v>
      </c>
      <c r="O517" s="136">
        <f>IF(Table1[[#This Row],[VOLUME]]="","",Table1[[#This Row],[VOLUME]])</f>
        <v>50</v>
      </c>
      <c r="P517" s="110" t="str">
        <f>IF(Table1[[#This Row],[SNP&amp;SEQ SAMPLE ID]]="","",CONCATENATE('Sample information'!$B$16,"_PL1_org_",Table1[[#This Row],[DATE SAMPLE DELIVERY]]))</f>
        <v>TC2486_PL1_org_</v>
      </c>
      <c r="Q517" s="32" t="str">
        <f>IF(Table1[[#This Row],[SNP&amp;SEQ SAMPLE ID]]="","",IF('Sample information'!$B$21="","",'Sample information'!$B$21))</f>
        <v>danio rerio (zebrafish)</v>
      </c>
      <c r="R517" s="10"/>
      <c r="S517" s="32"/>
      <c r="T517" s="55"/>
      <c r="U517" s="25"/>
      <c r="W517" s="30"/>
      <c r="Y517" s="91"/>
      <c r="Z517" s="32"/>
      <c r="AA517" s="28"/>
      <c r="AB517" s="55"/>
      <c r="AC517" s="28" t="str">
        <f>IF(Table1[[#This Row],[DATE SAMPLE DELIVERY]]="","",(CONCATENATE(20,LEFT(Table1[[#This Row],[DATE SAMPLE DELIVERY]],2),"-",(MID(Table1[[#This Row],[DATE SAMPLE DELIVERY]],3,2)),"-",(RIGHT(Table1[[#This Row],[DATE SAMPLE DELIVERY]],2)))))</f>
        <v/>
      </c>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row>
    <row r="518" spans="1:54" s="4" customFormat="1" x14ac:dyDescent="0.2">
      <c r="A518" s="112" t="str">
        <f>IF(D518="","",CONCATENATE('Sample information'!B$16," #1"," ",Table1[[#This Row],[DATE SAMPLE DELIVERY]]))</f>
        <v xml:space="preserve">TC2486 #1 </v>
      </c>
      <c r="B518" s="112" t="str">
        <f>IF(Table1[[#This Row],[LIBRARY ID]]="","",CONCATENATE('Sample information'!B$16,"-",Table1[[#This Row],[LIBRARY ID]]))</f>
        <v>TC2486-TC2486-1508</v>
      </c>
      <c r="C518" s="228" t="s">
        <v>142</v>
      </c>
      <c r="D518" s="228" t="s">
        <v>2254</v>
      </c>
      <c r="E518" s="228" t="s">
        <v>28</v>
      </c>
      <c r="F518" s="113" t="s">
        <v>1711</v>
      </c>
      <c r="G518" s="113">
        <v>13.536849999999999</v>
      </c>
      <c r="H518" s="113">
        <v>50</v>
      </c>
      <c r="I518" s="98"/>
      <c r="J518" s="228"/>
      <c r="K518" s="230" t="s">
        <v>2568</v>
      </c>
      <c r="L518" s="112" t="str">
        <f>IF((I518=Index!C$2),VLOOKUP(J518,Index!B$3:S$228,2),IF((I518=Index!D$2),VLOOKUP(J518,Index!B$3:S$228,3),IF((I518=Index!E$2),VLOOKUP(J518,Index!B$3:S$228,4),IF((I518=Index!F$2),VLOOKUP(J518,Index!B$3:S$228,5),IF((I518=Index!G$2),VLOOKUP(J518,Index!B$3:S$228,6),IF((I518=Index!H$2),VLOOKUP(J518,Index!B$3:S$228,7),IF((I518=Index!I$2),VLOOKUP(J518,Index!B$3:S$228,8),IF((I518=Index!J$2),VLOOKUP(J518,Index!B$3:S$228,9),IF((I518=Index!K$2),VLOOKUP(J518,Index!B$3:S$228,10),IF((I518=Index!L$2),VLOOKUP(J518,Index!B$3:S$228,11),IF((I518=Index!M$2),VLOOKUP(J518,Index!B$3:S$228,12),IF((I518=Index!N$2),VLOOKUP(J518,Index!B$3:S$228,13),IF((I518=Index!O$2),VLOOKUP(J518,Index!B$3:S$228,14),IF((I518=Index!P$2),VLOOKUP(J518,Index!B$3:S$228,15),IF((I518=Index!Q$2),VLOOKUP(J518,Index!B$3:S$228,16),IF((I518=Index!R$2),VLOOKUP(J518,Index!B$3:S$228,17),IF((I518=Index!S$2),VLOOKUP(J518,Index!B$3:S$228,18),IF((I518=""),CONCATENATE("Custom (",K518,")"),IF((I518="No index"),CONCATENATE("Custom (",Index!T510,")"),"")))))))))))))))))))</f>
        <v>Custom (CGGAGCCT-TTATGCGA)</v>
      </c>
      <c r="M518" s="32" t="s">
        <v>5</v>
      </c>
      <c r="N518" s="10" t="s">
        <v>54</v>
      </c>
      <c r="O518" s="136">
        <f>IF(Table1[[#This Row],[VOLUME]]="","",Table1[[#This Row],[VOLUME]])</f>
        <v>50</v>
      </c>
      <c r="P518" s="110" t="str">
        <f>IF(Table1[[#This Row],[SNP&amp;SEQ SAMPLE ID]]="","",CONCATENATE('Sample information'!$B$16,"_PL1_org_",Table1[[#This Row],[DATE SAMPLE DELIVERY]]))</f>
        <v>TC2486_PL1_org_</v>
      </c>
      <c r="Q518" s="32" t="str">
        <f>IF(Table1[[#This Row],[SNP&amp;SEQ SAMPLE ID]]="","",IF('Sample information'!$B$21="","",'Sample information'!$B$21))</f>
        <v>danio rerio (zebrafish)</v>
      </c>
      <c r="R518" s="10"/>
      <c r="S518" s="32"/>
      <c r="T518" s="55"/>
      <c r="U518" s="25"/>
      <c r="W518" s="30"/>
      <c r="Y518" s="91"/>
      <c r="Z518" s="32"/>
      <c r="AA518" s="28"/>
      <c r="AB518" s="55"/>
      <c r="AC518" s="28" t="str">
        <f>IF(Table1[[#This Row],[DATE SAMPLE DELIVERY]]="","",(CONCATENATE(20,LEFT(Table1[[#This Row],[DATE SAMPLE DELIVERY]],2),"-",(MID(Table1[[#This Row],[DATE SAMPLE DELIVERY]],3,2)),"-",(RIGHT(Table1[[#This Row],[DATE SAMPLE DELIVERY]],2)))))</f>
        <v/>
      </c>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row>
    <row r="519" spans="1:54" s="4" customFormat="1" x14ac:dyDescent="0.2">
      <c r="A519" s="112" t="str">
        <f>IF(D519="","",CONCATENATE('Sample information'!B$16," #1"," ",Table1[[#This Row],[DATE SAMPLE DELIVERY]]))</f>
        <v xml:space="preserve">TC2486 #1 </v>
      </c>
      <c r="B519" s="112" t="str">
        <f>IF(Table1[[#This Row],[LIBRARY ID]]="","",CONCATENATE('Sample information'!B$16,"-",Table1[[#This Row],[LIBRARY ID]]))</f>
        <v>TC2486-TC2486-1509</v>
      </c>
      <c r="C519" s="228" t="s">
        <v>142</v>
      </c>
      <c r="D519" s="228" t="s">
        <v>2255</v>
      </c>
      <c r="E519" s="228" t="s">
        <v>28</v>
      </c>
      <c r="F519" s="113" t="s">
        <v>1711</v>
      </c>
      <c r="G519" s="113">
        <v>13.536849999999999</v>
      </c>
      <c r="H519" s="113">
        <v>50</v>
      </c>
      <c r="I519" s="98"/>
      <c r="J519" s="228"/>
      <c r="K519" s="230" t="s">
        <v>2569</v>
      </c>
      <c r="L519" s="112" t="str">
        <f>IF((I519=Index!C$2),VLOOKUP(J519,Index!B$3:S$228,2),IF((I519=Index!D$2),VLOOKUP(J519,Index!B$3:S$228,3),IF((I519=Index!E$2),VLOOKUP(J519,Index!B$3:S$228,4),IF((I519=Index!F$2),VLOOKUP(J519,Index!B$3:S$228,5),IF((I519=Index!G$2),VLOOKUP(J519,Index!B$3:S$228,6),IF((I519=Index!H$2),VLOOKUP(J519,Index!B$3:S$228,7),IF((I519=Index!I$2),VLOOKUP(J519,Index!B$3:S$228,8),IF((I519=Index!J$2),VLOOKUP(J519,Index!B$3:S$228,9),IF((I519=Index!K$2),VLOOKUP(J519,Index!B$3:S$228,10),IF((I519=Index!L$2),VLOOKUP(J519,Index!B$3:S$228,11),IF((I519=Index!M$2),VLOOKUP(J519,Index!B$3:S$228,12),IF((I519=Index!N$2),VLOOKUP(J519,Index!B$3:S$228,13),IF((I519=Index!O$2),VLOOKUP(J519,Index!B$3:S$228,14),IF((I519=Index!P$2),VLOOKUP(J519,Index!B$3:S$228,15),IF((I519=Index!Q$2),VLOOKUP(J519,Index!B$3:S$228,16),IF((I519=Index!R$2),VLOOKUP(J519,Index!B$3:S$228,17),IF((I519=Index!S$2),VLOOKUP(J519,Index!B$3:S$228,18),IF((I519=""),CONCATENATE("Custom (",K519,")"),IF((I519="No index"),CONCATENATE("Custom (",Index!T511,")"),"")))))))))))))))))))</f>
        <v>Custom (TACGCTGC-CGTCTAAT)</v>
      </c>
      <c r="M519" s="32" t="s">
        <v>5</v>
      </c>
      <c r="N519" s="10" t="s">
        <v>55</v>
      </c>
      <c r="O519" s="136">
        <f>IF(Table1[[#This Row],[VOLUME]]="","",Table1[[#This Row],[VOLUME]])</f>
        <v>50</v>
      </c>
      <c r="P519" s="110" t="str">
        <f>IF(Table1[[#This Row],[SNP&amp;SEQ SAMPLE ID]]="","",CONCATENATE('Sample information'!$B$16,"_PL1_org_",Table1[[#This Row],[DATE SAMPLE DELIVERY]]))</f>
        <v>TC2486_PL1_org_</v>
      </c>
      <c r="Q519" s="32" t="str">
        <f>IF(Table1[[#This Row],[SNP&amp;SEQ SAMPLE ID]]="","",IF('Sample information'!$B$21="","",'Sample information'!$B$21))</f>
        <v>danio rerio (zebrafish)</v>
      </c>
      <c r="R519" s="10"/>
      <c r="S519" s="32"/>
      <c r="T519" s="55"/>
      <c r="U519" s="25"/>
      <c r="W519" s="30"/>
      <c r="Y519" s="91"/>
      <c r="Z519" s="32"/>
      <c r="AA519" s="28"/>
      <c r="AB519" s="55"/>
      <c r="AC519" s="28" t="str">
        <f>IF(Table1[[#This Row],[DATE SAMPLE DELIVERY]]="","",(CONCATENATE(20,LEFT(Table1[[#This Row],[DATE SAMPLE DELIVERY]],2),"-",(MID(Table1[[#This Row],[DATE SAMPLE DELIVERY]],3,2)),"-",(RIGHT(Table1[[#This Row],[DATE SAMPLE DELIVERY]],2)))))</f>
        <v/>
      </c>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row>
    <row r="520" spans="1:54" s="4" customFormat="1" x14ac:dyDescent="0.2">
      <c r="A520" s="112" t="str">
        <f>IF(D520="","",CONCATENATE('Sample information'!B$16," #1"," ",Table1[[#This Row],[DATE SAMPLE DELIVERY]]))</f>
        <v xml:space="preserve">TC2486 #1 </v>
      </c>
      <c r="B520" s="112" t="str">
        <f>IF(Table1[[#This Row],[LIBRARY ID]]="","",CONCATENATE('Sample information'!B$16,"-",Table1[[#This Row],[LIBRARY ID]]))</f>
        <v>TC2486-TC2486-1510</v>
      </c>
      <c r="C520" s="228" t="s">
        <v>142</v>
      </c>
      <c r="D520" s="228" t="s">
        <v>2256</v>
      </c>
      <c r="E520" s="228" t="s">
        <v>28</v>
      </c>
      <c r="F520" s="113" t="s">
        <v>1711</v>
      </c>
      <c r="G520" s="113">
        <v>13.536849999999999</v>
      </c>
      <c r="H520" s="113">
        <v>50</v>
      </c>
      <c r="I520" s="98"/>
      <c r="J520" s="228"/>
      <c r="K520" s="230" t="s">
        <v>2570</v>
      </c>
      <c r="L520" s="112" t="str">
        <f>IF((I520=Index!C$2),VLOOKUP(J520,Index!B$3:S$228,2),IF((I520=Index!D$2),VLOOKUP(J520,Index!B$3:S$228,3),IF((I520=Index!E$2),VLOOKUP(J520,Index!B$3:S$228,4),IF((I520=Index!F$2),VLOOKUP(J520,Index!B$3:S$228,5),IF((I520=Index!G$2),VLOOKUP(J520,Index!B$3:S$228,6),IF((I520=Index!H$2),VLOOKUP(J520,Index!B$3:S$228,7),IF((I520=Index!I$2),VLOOKUP(J520,Index!B$3:S$228,8),IF((I520=Index!J$2),VLOOKUP(J520,Index!B$3:S$228,9),IF((I520=Index!K$2),VLOOKUP(J520,Index!B$3:S$228,10),IF((I520=Index!L$2),VLOOKUP(J520,Index!B$3:S$228,11),IF((I520=Index!M$2),VLOOKUP(J520,Index!B$3:S$228,12),IF((I520=Index!N$2),VLOOKUP(J520,Index!B$3:S$228,13),IF((I520=Index!O$2),VLOOKUP(J520,Index!B$3:S$228,14),IF((I520=Index!P$2),VLOOKUP(J520,Index!B$3:S$228,15),IF((I520=Index!Q$2),VLOOKUP(J520,Index!B$3:S$228,16),IF((I520=Index!R$2),VLOOKUP(J520,Index!B$3:S$228,17),IF((I520=Index!S$2),VLOOKUP(J520,Index!B$3:S$228,18),IF((I520=""),CONCATENATE("Custom (",K520,")"),IF((I520="No index"),CONCATENATE("Custom (",Index!T512,")"),"")))))))))))))))))))</f>
        <v>Custom (TACGCTGC-TCTCTCCG)</v>
      </c>
      <c r="M520" s="32" t="s">
        <v>5</v>
      </c>
      <c r="N520" s="10" t="s">
        <v>56</v>
      </c>
      <c r="O520" s="136">
        <f>IF(Table1[[#This Row],[VOLUME]]="","",Table1[[#This Row],[VOLUME]])</f>
        <v>50</v>
      </c>
      <c r="P520" s="110" t="str">
        <f>IF(Table1[[#This Row],[SNP&amp;SEQ SAMPLE ID]]="","",CONCATENATE('Sample information'!$B$16,"_PL1_org_",Table1[[#This Row],[DATE SAMPLE DELIVERY]]))</f>
        <v>TC2486_PL1_org_</v>
      </c>
      <c r="Q520" s="32" t="str">
        <f>IF(Table1[[#This Row],[SNP&amp;SEQ SAMPLE ID]]="","",IF('Sample information'!$B$21="","",'Sample information'!$B$21))</f>
        <v>danio rerio (zebrafish)</v>
      </c>
      <c r="R520" s="10"/>
      <c r="S520" s="32"/>
      <c r="T520" s="55"/>
      <c r="U520" s="25"/>
      <c r="W520" s="30"/>
      <c r="Y520" s="91"/>
      <c r="Z520" s="32"/>
      <c r="AA520" s="28"/>
      <c r="AB520" s="55"/>
      <c r="AC520" s="28" t="str">
        <f>IF(Table1[[#This Row],[DATE SAMPLE DELIVERY]]="","",(CONCATENATE(20,LEFT(Table1[[#This Row],[DATE SAMPLE DELIVERY]],2),"-",(MID(Table1[[#This Row],[DATE SAMPLE DELIVERY]],3,2)),"-",(RIGHT(Table1[[#This Row],[DATE SAMPLE DELIVERY]],2)))))</f>
        <v/>
      </c>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row>
    <row r="521" spans="1:54" s="4" customFormat="1" x14ac:dyDescent="0.2">
      <c r="A521" s="112" t="str">
        <f>IF(D521="","",CONCATENATE('Sample information'!B$16," #1"," ",Table1[[#This Row],[DATE SAMPLE DELIVERY]]))</f>
        <v xml:space="preserve">TC2486 #1 </v>
      </c>
      <c r="B521" s="112" t="str">
        <f>IF(Table1[[#This Row],[LIBRARY ID]]="","",CONCATENATE('Sample information'!B$16,"-",Table1[[#This Row],[LIBRARY ID]]))</f>
        <v>TC2486-TC2486-1511</v>
      </c>
      <c r="C521" s="228" t="s">
        <v>142</v>
      </c>
      <c r="D521" s="228" t="s">
        <v>2257</v>
      </c>
      <c r="E521" s="228" t="s">
        <v>28</v>
      </c>
      <c r="F521" s="113" t="s">
        <v>1711</v>
      </c>
      <c r="G521" s="113">
        <v>13.536849999999999</v>
      </c>
      <c r="H521" s="113">
        <v>50</v>
      </c>
      <c r="I521" s="98"/>
      <c r="J521" s="228"/>
      <c r="K521" s="230" t="s">
        <v>2571</v>
      </c>
      <c r="L521" s="112" t="str">
        <f>IF((I521=Index!C$2),VLOOKUP(J521,Index!B$3:S$228,2),IF((I521=Index!D$2),VLOOKUP(J521,Index!B$3:S$228,3),IF((I521=Index!E$2),VLOOKUP(J521,Index!B$3:S$228,4),IF((I521=Index!F$2),VLOOKUP(J521,Index!B$3:S$228,5),IF((I521=Index!G$2),VLOOKUP(J521,Index!B$3:S$228,6),IF((I521=Index!H$2),VLOOKUP(J521,Index!B$3:S$228,7),IF((I521=Index!I$2),VLOOKUP(J521,Index!B$3:S$228,8),IF((I521=Index!J$2),VLOOKUP(J521,Index!B$3:S$228,9),IF((I521=Index!K$2),VLOOKUP(J521,Index!B$3:S$228,10),IF((I521=Index!L$2),VLOOKUP(J521,Index!B$3:S$228,11),IF((I521=Index!M$2),VLOOKUP(J521,Index!B$3:S$228,12),IF((I521=Index!N$2),VLOOKUP(J521,Index!B$3:S$228,13),IF((I521=Index!O$2),VLOOKUP(J521,Index!B$3:S$228,14),IF((I521=Index!P$2),VLOOKUP(J521,Index!B$3:S$228,15),IF((I521=Index!Q$2),VLOOKUP(J521,Index!B$3:S$228,16),IF((I521=Index!R$2),VLOOKUP(J521,Index!B$3:S$228,17),IF((I521=Index!S$2),VLOOKUP(J521,Index!B$3:S$228,18),IF((I521=""),CONCATENATE("Custom (",K521,")"),IF((I521="No index"),CONCATENATE("Custom (",Index!T513,")"),"")))))))))))))))))))</f>
        <v>Custom (TACGCTGC-TCGACTAG)</v>
      </c>
      <c r="M521" s="32" t="s">
        <v>5</v>
      </c>
      <c r="N521" s="10" t="s">
        <v>57</v>
      </c>
      <c r="O521" s="136">
        <f>IF(Table1[[#This Row],[VOLUME]]="","",Table1[[#This Row],[VOLUME]])</f>
        <v>50</v>
      </c>
      <c r="P521" s="110" t="str">
        <f>IF(Table1[[#This Row],[SNP&amp;SEQ SAMPLE ID]]="","",CONCATENATE('Sample information'!$B$16,"_PL1_org_",Table1[[#This Row],[DATE SAMPLE DELIVERY]]))</f>
        <v>TC2486_PL1_org_</v>
      </c>
      <c r="Q521" s="32" t="str">
        <f>IF(Table1[[#This Row],[SNP&amp;SEQ SAMPLE ID]]="","",IF('Sample information'!$B$21="","",'Sample information'!$B$21))</f>
        <v>danio rerio (zebrafish)</v>
      </c>
      <c r="R521" s="10"/>
      <c r="S521" s="32"/>
      <c r="T521" s="55"/>
      <c r="U521" s="25"/>
      <c r="W521" s="30"/>
      <c r="Y521" s="91"/>
      <c r="Z521" s="32"/>
      <c r="AA521" s="28"/>
      <c r="AB521" s="55"/>
      <c r="AC521" s="28" t="str">
        <f>IF(Table1[[#This Row],[DATE SAMPLE DELIVERY]]="","",(CONCATENATE(20,LEFT(Table1[[#This Row],[DATE SAMPLE DELIVERY]],2),"-",(MID(Table1[[#This Row],[DATE SAMPLE DELIVERY]],3,2)),"-",(RIGHT(Table1[[#This Row],[DATE SAMPLE DELIVERY]],2)))))</f>
        <v/>
      </c>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row>
    <row r="522" spans="1:54" s="4" customFormat="1" x14ac:dyDescent="0.2">
      <c r="A522" s="112" t="str">
        <f>IF(D522="","",CONCATENATE('Sample information'!B$16," #1"," ",Table1[[#This Row],[DATE SAMPLE DELIVERY]]))</f>
        <v xml:space="preserve">TC2486 #1 </v>
      </c>
      <c r="B522" s="112" t="str">
        <f>IF(Table1[[#This Row],[LIBRARY ID]]="","",CONCATENATE('Sample information'!B$16,"-",Table1[[#This Row],[LIBRARY ID]]))</f>
        <v>TC2486-TC2486-1512</v>
      </c>
      <c r="C522" s="228" t="s">
        <v>142</v>
      </c>
      <c r="D522" s="228" t="s">
        <v>2258</v>
      </c>
      <c r="E522" s="228" t="s">
        <v>28</v>
      </c>
      <c r="F522" s="113" t="s">
        <v>1711</v>
      </c>
      <c r="G522" s="113">
        <v>13.536849999999999</v>
      </c>
      <c r="H522" s="113">
        <v>50</v>
      </c>
      <c r="I522" s="98"/>
      <c r="J522" s="228"/>
      <c r="K522" s="230" t="s">
        <v>2572</v>
      </c>
      <c r="L522" s="112" t="str">
        <f>IF((I522=Index!C$2),VLOOKUP(J522,Index!B$3:S$228,2),IF((I522=Index!D$2),VLOOKUP(J522,Index!B$3:S$228,3),IF((I522=Index!E$2),VLOOKUP(J522,Index!B$3:S$228,4),IF((I522=Index!F$2),VLOOKUP(J522,Index!B$3:S$228,5),IF((I522=Index!G$2),VLOOKUP(J522,Index!B$3:S$228,6),IF((I522=Index!H$2),VLOOKUP(J522,Index!B$3:S$228,7),IF((I522=Index!I$2),VLOOKUP(J522,Index!B$3:S$228,8),IF((I522=Index!J$2),VLOOKUP(J522,Index!B$3:S$228,9),IF((I522=Index!K$2),VLOOKUP(J522,Index!B$3:S$228,10),IF((I522=Index!L$2),VLOOKUP(J522,Index!B$3:S$228,11),IF((I522=Index!M$2),VLOOKUP(J522,Index!B$3:S$228,12),IF((I522=Index!N$2),VLOOKUP(J522,Index!B$3:S$228,13),IF((I522=Index!O$2),VLOOKUP(J522,Index!B$3:S$228,14),IF((I522=Index!P$2),VLOOKUP(J522,Index!B$3:S$228,15),IF((I522=Index!Q$2),VLOOKUP(J522,Index!B$3:S$228,16),IF((I522=Index!R$2),VLOOKUP(J522,Index!B$3:S$228,17),IF((I522=Index!S$2),VLOOKUP(J522,Index!B$3:S$228,18),IF((I522=""),CONCATENATE("Custom (",K522,")"),IF((I522="No index"),CONCATENATE("Custom (",Index!T514,")"),"")))))))))))))))))))</f>
        <v>Custom (TACGCTGC-TTCTAGCT)</v>
      </c>
      <c r="M522" s="32" t="s">
        <v>5</v>
      </c>
      <c r="N522" s="10" t="s">
        <v>58</v>
      </c>
      <c r="O522" s="136">
        <f>IF(Table1[[#This Row],[VOLUME]]="","",Table1[[#This Row],[VOLUME]])</f>
        <v>50</v>
      </c>
      <c r="P522" s="110" t="str">
        <f>IF(Table1[[#This Row],[SNP&amp;SEQ SAMPLE ID]]="","",CONCATENATE('Sample information'!$B$16,"_PL1_org_",Table1[[#This Row],[DATE SAMPLE DELIVERY]]))</f>
        <v>TC2486_PL1_org_</v>
      </c>
      <c r="Q522" s="32" t="str">
        <f>IF(Table1[[#This Row],[SNP&amp;SEQ SAMPLE ID]]="","",IF('Sample information'!$B$21="","",'Sample information'!$B$21))</f>
        <v>danio rerio (zebrafish)</v>
      </c>
      <c r="R522" s="10"/>
      <c r="S522" s="32"/>
      <c r="T522" s="55"/>
      <c r="U522" s="25"/>
      <c r="W522" s="30"/>
      <c r="Y522" s="91"/>
      <c r="Z522" s="32"/>
      <c r="AA522" s="28"/>
      <c r="AB522" s="55"/>
      <c r="AC522" s="28" t="str">
        <f>IF(Table1[[#This Row],[DATE SAMPLE DELIVERY]]="","",(CONCATENATE(20,LEFT(Table1[[#This Row],[DATE SAMPLE DELIVERY]],2),"-",(MID(Table1[[#This Row],[DATE SAMPLE DELIVERY]],3,2)),"-",(RIGHT(Table1[[#This Row],[DATE SAMPLE DELIVERY]],2)))))</f>
        <v/>
      </c>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row>
    <row r="523" spans="1:54" s="4" customFormat="1" x14ac:dyDescent="0.2">
      <c r="A523" s="112" t="str">
        <f>IF(D523="","",CONCATENATE('Sample information'!B$16," #1"," ",Table1[[#This Row],[DATE SAMPLE DELIVERY]]))</f>
        <v xml:space="preserve">TC2486 #1 </v>
      </c>
      <c r="B523" s="112" t="str">
        <f>IF(Table1[[#This Row],[LIBRARY ID]]="","",CONCATENATE('Sample information'!B$16,"-",Table1[[#This Row],[LIBRARY ID]]))</f>
        <v>TC2486-TC2486-1513</v>
      </c>
      <c r="C523" s="228" t="s">
        <v>142</v>
      </c>
      <c r="D523" s="228" t="s">
        <v>2259</v>
      </c>
      <c r="E523" s="228" t="s">
        <v>28</v>
      </c>
      <c r="F523" s="113" t="s">
        <v>1711</v>
      </c>
      <c r="G523" s="113">
        <v>13.536849999999999</v>
      </c>
      <c r="H523" s="113">
        <v>50</v>
      </c>
      <c r="I523" s="98"/>
      <c r="J523" s="228"/>
      <c r="K523" s="230" t="s">
        <v>2573</v>
      </c>
      <c r="L523" s="112" t="str">
        <f>IF((I523=Index!C$2),VLOOKUP(J523,Index!B$3:S$228,2),IF((I523=Index!D$2),VLOOKUP(J523,Index!B$3:S$228,3),IF((I523=Index!E$2),VLOOKUP(J523,Index!B$3:S$228,4),IF((I523=Index!F$2),VLOOKUP(J523,Index!B$3:S$228,5),IF((I523=Index!G$2),VLOOKUP(J523,Index!B$3:S$228,6),IF((I523=Index!H$2),VLOOKUP(J523,Index!B$3:S$228,7),IF((I523=Index!I$2),VLOOKUP(J523,Index!B$3:S$228,8),IF((I523=Index!J$2),VLOOKUP(J523,Index!B$3:S$228,9),IF((I523=Index!K$2),VLOOKUP(J523,Index!B$3:S$228,10),IF((I523=Index!L$2),VLOOKUP(J523,Index!B$3:S$228,11),IF((I523=Index!M$2),VLOOKUP(J523,Index!B$3:S$228,12),IF((I523=Index!N$2),VLOOKUP(J523,Index!B$3:S$228,13),IF((I523=Index!O$2),VLOOKUP(J523,Index!B$3:S$228,14),IF((I523=Index!P$2),VLOOKUP(J523,Index!B$3:S$228,15),IF((I523=Index!Q$2),VLOOKUP(J523,Index!B$3:S$228,16),IF((I523=Index!R$2),VLOOKUP(J523,Index!B$3:S$228,17),IF((I523=Index!S$2),VLOOKUP(J523,Index!B$3:S$228,18),IF((I523=""),CONCATENATE("Custom (",K523,")"),IF((I523="No index"),CONCATENATE("Custom (",Index!T515,")"),"")))))))))))))))))))</f>
        <v>Custom (TACGCTGC-CCTAGAGT)</v>
      </c>
      <c r="M523" s="32" t="s">
        <v>5</v>
      </c>
      <c r="N523" s="10" t="s">
        <v>59</v>
      </c>
      <c r="O523" s="136">
        <f>IF(Table1[[#This Row],[VOLUME]]="","",Table1[[#This Row],[VOLUME]])</f>
        <v>50</v>
      </c>
      <c r="P523" s="110" t="str">
        <f>IF(Table1[[#This Row],[SNP&amp;SEQ SAMPLE ID]]="","",CONCATENATE('Sample information'!$B$16,"_PL1_org_",Table1[[#This Row],[DATE SAMPLE DELIVERY]]))</f>
        <v>TC2486_PL1_org_</v>
      </c>
      <c r="Q523" s="32" t="str">
        <f>IF(Table1[[#This Row],[SNP&amp;SEQ SAMPLE ID]]="","",IF('Sample information'!$B$21="","",'Sample information'!$B$21))</f>
        <v>danio rerio (zebrafish)</v>
      </c>
      <c r="R523" s="10"/>
      <c r="S523" s="32"/>
      <c r="T523" s="55"/>
      <c r="U523" s="25"/>
      <c r="W523" s="30"/>
      <c r="Y523" s="91"/>
      <c r="Z523" s="32"/>
      <c r="AA523" s="28"/>
      <c r="AB523" s="55"/>
      <c r="AC523" s="28" t="str">
        <f>IF(Table1[[#This Row],[DATE SAMPLE DELIVERY]]="","",(CONCATENATE(20,LEFT(Table1[[#This Row],[DATE SAMPLE DELIVERY]],2),"-",(MID(Table1[[#This Row],[DATE SAMPLE DELIVERY]],3,2)),"-",(RIGHT(Table1[[#This Row],[DATE SAMPLE DELIVERY]],2)))))</f>
        <v/>
      </c>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row>
    <row r="524" spans="1:54" s="4" customFormat="1" x14ac:dyDescent="0.2">
      <c r="A524" s="112" t="str">
        <f>IF(D524="","",CONCATENATE('Sample information'!B$16," #1"," ",Table1[[#This Row],[DATE SAMPLE DELIVERY]]))</f>
        <v xml:space="preserve">TC2486 #1 </v>
      </c>
      <c r="B524" s="112" t="str">
        <f>IF(Table1[[#This Row],[LIBRARY ID]]="","",CONCATENATE('Sample information'!B$16,"-",Table1[[#This Row],[LIBRARY ID]]))</f>
        <v>TC2486-TC2486-1514</v>
      </c>
      <c r="C524" s="228" t="s">
        <v>142</v>
      </c>
      <c r="D524" s="228" t="s">
        <v>2260</v>
      </c>
      <c r="E524" s="228" t="s">
        <v>28</v>
      </c>
      <c r="F524" s="113" t="s">
        <v>1711</v>
      </c>
      <c r="G524" s="113">
        <v>13.536849999999999</v>
      </c>
      <c r="H524" s="113">
        <v>50</v>
      </c>
      <c r="I524" s="98"/>
      <c r="J524" s="228"/>
      <c r="K524" s="230" t="s">
        <v>2574</v>
      </c>
      <c r="L524" s="112" t="str">
        <f>IF((I524=Index!C$2),VLOOKUP(J524,Index!B$3:S$228,2),IF((I524=Index!D$2),VLOOKUP(J524,Index!B$3:S$228,3),IF((I524=Index!E$2),VLOOKUP(J524,Index!B$3:S$228,4),IF((I524=Index!F$2),VLOOKUP(J524,Index!B$3:S$228,5),IF((I524=Index!G$2),VLOOKUP(J524,Index!B$3:S$228,6),IF((I524=Index!H$2),VLOOKUP(J524,Index!B$3:S$228,7),IF((I524=Index!I$2),VLOOKUP(J524,Index!B$3:S$228,8),IF((I524=Index!J$2),VLOOKUP(J524,Index!B$3:S$228,9),IF((I524=Index!K$2),VLOOKUP(J524,Index!B$3:S$228,10),IF((I524=Index!L$2),VLOOKUP(J524,Index!B$3:S$228,11),IF((I524=Index!M$2),VLOOKUP(J524,Index!B$3:S$228,12),IF((I524=Index!N$2),VLOOKUP(J524,Index!B$3:S$228,13),IF((I524=Index!O$2),VLOOKUP(J524,Index!B$3:S$228,14),IF((I524=Index!P$2),VLOOKUP(J524,Index!B$3:S$228,15),IF((I524=Index!Q$2),VLOOKUP(J524,Index!B$3:S$228,16),IF((I524=Index!R$2),VLOOKUP(J524,Index!B$3:S$228,17),IF((I524=Index!S$2),VLOOKUP(J524,Index!B$3:S$228,18),IF((I524=""),CONCATENATE("Custom (",K524,")"),IF((I524="No index"),CONCATENATE("Custom (",Index!T516,")"),"")))))))))))))))))))</f>
        <v>Custom (TACGCTGC-CTATTAAG)</v>
      </c>
      <c r="M524" s="32" t="s">
        <v>5</v>
      </c>
      <c r="N524" s="10" t="s">
        <v>60</v>
      </c>
      <c r="O524" s="136">
        <f>IF(Table1[[#This Row],[VOLUME]]="","",Table1[[#This Row],[VOLUME]])</f>
        <v>50</v>
      </c>
      <c r="P524" s="110" t="str">
        <f>IF(Table1[[#This Row],[SNP&amp;SEQ SAMPLE ID]]="","",CONCATENATE('Sample information'!$B$16,"_PL1_org_",Table1[[#This Row],[DATE SAMPLE DELIVERY]]))</f>
        <v>TC2486_PL1_org_</v>
      </c>
      <c r="Q524" s="32" t="str">
        <f>IF(Table1[[#This Row],[SNP&amp;SEQ SAMPLE ID]]="","",IF('Sample information'!$B$21="","",'Sample information'!$B$21))</f>
        <v>danio rerio (zebrafish)</v>
      </c>
      <c r="R524" s="10"/>
      <c r="S524" s="32"/>
      <c r="T524" s="55"/>
      <c r="U524" s="25"/>
      <c r="W524" s="30"/>
      <c r="Y524" s="91"/>
      <c r="Z524" s="32"/>
      <c r="AA524" s="28"/>
      <c r="AB524" s="55"/>
      <c r="AC524" s="28" t="str">
        <f>IF(Table1[[#This Row],[DATE SAMPLE DELIVERY]]="","",(CONCATENATE(20,LEFT(Table1[[#This Row],[DATE SAMPLE DELIVERY]],2),"-",(MID(Table1[[#This Row],[DATE SAMPLE DELIVERY]],3,2)),"-",(RIGHT(Table1[[#This Row],[DATE SAMPLE DELIVERY]],2)))))</f>
        <v/>
      </c>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row>
    <row r="525" spans="1:54" s="4" customFormat="1" x14ac:dyDescent="0.2">
      <c r="A525" s="112" t="str">
        <f>IF(D525="","",CONCATENATE('Sample information'!B$16," #1"," ",Table1[[#This Row],[DATE SAMPLE DELIVERY]]))</f>
        <v xml:space="preserve">TC2486 #1 </v>
      </c>
      <c r="B525" s="112" t="str">
        <f>IF(Table1[[#This Row],[LIBRARY ID]]="","",CONCATENATE('Sample information'!B$16,"-",Table1[[#This Row],[LIBRARY ID]]))</f>
        <v>TC2486-TC2486-1515</v>
      </c>
      <c r="C525" s="228" t="s">
        <v>142</v>
      </c>
      <c r="D525" s="228" t="s">
        <v>2261</v>
      </c>
      <c r="E525" s="228" t="s">
        <v>28</v>
      </c>
      <c r="F525" s="113" t="s">
        <v>1711</v>
      </c>
      <c r="G525" s="113">
        <v>13.536849999999999</v>
      </c>
      <c r="H525" s="113">
        <v>50</v>
      </c>
      <c r="I525" s="98"/>
      <c r="J525" s="228"/>
      <c r="K525" s="230" t="s">
        <v>2575</v>
      </c>
      <c r="L525" s="112" t="str">
        <f>IF((I525=Index!C$2),VLOOKUP(J525,Index!B$3:S$228,2),IF((I525=Index!D$2),VLOOKUP(J525,Index!B$3:S$228,3),IF((I525=Index!E$2),VLOOKUP(J525,Index!B$3:S$228,4),IF((I525=Index!F$2),VLOOKUP(J525,Index!B$3:S$228,5),IF((I525=Index!G$2),VLOOKUP(J525,Index!B$3:S$228,6),IF((I525=Index!H$2),VLOOKUP(J525,Index!B$3:S$228,7),IF((I525=Index!I$2),VLOOKUP(J525,Index!B$3:S$228,8),IF((I525=Index!J$2),VLOOKUP(J525,Index!B$3:S$228,9),IF((I525=Index!K$2),VLOOKUP(J525,Index!B$3:S$228,10),IF((I525=Index!L$2),VLOOKUP(J525,Index!B$3:S$228,11),IF((I525=Index!M$2),VLOOKUP(J525,Index!B$3:S$228,12),IF((I525=Index!N$2),VLOOKUP(J525,Index!B$3:S$228,13),IF((I525=Index!O$2),VLOOKUP(J525,Index!B$3:S$228,14),IF((I525=Index!P$2),VLOOKUP(J525,Index!B$3:S$228,15),IF((I525=Index!Q$2),VLOOKUP(J525,Index!B$3:S$228,16),IF((I525=Index!R$2),VLOOKUP(J525,Index!B$3:S$228,17),IF((I525=Index!S$2),VLOOKUP(J525,Index!B$3:S$228,18),IF((I525=""),CONCATENATE("Custom (",K525,")"),IF((I525="No index"),CONCATENATE("Custom (",Index!T517,")"),"")))))))))))))))))))</f>
        <v>Custom (TACGCTGC-AAGGCTAT)</v>
      </c>
      <c r="M525" s="32" t="s">
        <v>5</v>
      </c>
      <c r="N525" s="10" t="s">
        <v>61</v>
      </c>
      <c r="O525" s="136">
        <f>IF(Table1[[#This Row],[VOLUME]]="","",Table1[[#This Row],[VOLUME]])</f>
        <v>50</v>
      </c>
      <c r="P525" s="110" t="str">
        <f>IF(Table1[[#This Row],[SNP&amp;SEQ SAMPLE ID]]="","",CONCATENATE('Sample information'!$B$16,"_PL1_org_",Table1[[#This Row],[DATE SAMPLE DELIVERY]]))</f>
        <v>TC2486_PL1_org_</v>
      </c>
      <c r="Q525" s="32" t="str">
        <f>IF(Table1[[#This Row],[SNP&amp;SEQ SAMPLE ID]]="","",IF('Sample information'!$B$21="","",'Sample information'!$B$21))</f>
        <v>danio rerio (zebrafish)</v>
      </c>
      <c r="R525" s="10"/>
      <c r="S525" s="32"/>
      <c r="T525" s="55"/>
      <c r="U525" s="25"/>
      <c r="W525" s="30"/>
      <c r="Y525" s="91"/>
      <c r="Z525" s="32"/>
      <c r="AA525" s="28"/>
      <c r="AB525" s="55"/>
      <c r="AC525" s="28" t="str">
        <f>IF(Table1[[#This Row],[DATE SAMPLE DELIVERY]]="","",(CONCATENATE(20,LEFT(Table1[[#This Row],[DATE SAMPLE DELIVERY]],2),"-",(MID(Table1[[#This Row],[DATE SAMPLE DELIVERY]],3,2)),"-",(RIGHT(Table1[[#This Row],[DATE SAMPLE DELIVERY]],2)))))</f>
        <v/>
      </c>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row>
    <row r="526" spans="1:54" s="4" customFormat="1" x14ac:dyDescent="0.2">
      <c r="A526" s="112" t="str">
        <f>IF(D526="","",CONCATENATE('Sample information'!B$16," #1"," ",Table1[[#This Row],[DATE SAMPLE DELIVERY]]))</f>
        <v xml:space="preserve">TC2486 #1 </v>
      </c>
      <c r="B526" s="112" t="str">
        <f>IF(Table1[[#This Row],[LIBRARY ID]]="","",CONCATENATE('Sample information'!B$16,"-",Table1[[#This Row],[LIBRARY ID]]))</f>
        <v>TC2486-TC2486-1516</v>
      </c>
      <c r="C526" s="228" t="s">
        <v>142</v>
      </c>
      <c r="D526" s="228" t="s">
        <v>2262</v>
      </c>
      <c r="E526" s="228" t="s">
        <v>28</v>
      </c>
      <c r="F526" s="113" t="s">
        <v>1711</v>
      </c>
      <c r="G526" s="113">
        <v>13.536849999999999</v>
      </c>
      <c r="H526" s="113">
        <v>50</v>
      </c>
      <c r="I526" s="98"/>
      <c r="J526" s="228"/>
      <c r="K526" s="230" t="s">
        <v>2576</v>
      </c>
      <c r="L526" s="112" t="str">
        <f>IF((I526=Index!C$2),VLOOKUP(J526,Index!B$3:S$228,2),IF((I526=Index!D$2),VLOOKUP(J526,Index!B$3:S$228,3),IF((I526=Index!E$2),VLOOKUP(J526,Index!B$3:S$228,4),IF((I526=Index!F$2),VLOOKUP(J526,Index!B$3:S$228,5),IF((I526=Index!G$2),VLOOKUP(J526,Index!B$3:S$228,6),IF((I526=Index!H$2),VLOOKUP(J526,Index!B$3:S$228,7),IF((I526=Index!I$2),VLOOKUP(J526,Index!B$3:S$228,8),IF((I526=Index!J$2),VLOOKUP(J526,Index!B$3:S$228,9),IF((I526=Index!K$2),VLOOKUP(J526,Index!B$3:S$228,10),IF((I526=Index!L$2),VLOOKUP(J526,Index!B$3:S$228,11),IF((I526=Index!M$2),VLOOKUP(J526,Index!B$3:S$228,12),IF((I526=Index!N$2),VLOOKUP(J526,Index!B$3:S$228,13),IF((I526=Index!O$2),VLOOKUP(J526,Index!B$3:S$228,14),IF((I526=Index!P$2),VLOOKUP(J526,Index!B$3:S$228,15),IF((I526=Index!Q$2),VLOOKUP(J526,Index!B$3:S$228,16),IF((I526=Index!R$2),VLOOKUP(J526,Index!B$3:S$228,17),IF((I526=Index!S$2),VLOOKUP(J526,Index!B$3:S$228,18),IF((I526=""),CONCATENATE("Custom (",K526,")"),IF((I526="No index"),CONCATENATE("Custom (",Index!T518,")"),"")))))))))))))))))))</f>
        <v>Custom (TACGCTGC-GAGCCTTA)</v>
      </c>
      <c r="M526" s="32" t="s">
        <v>5</v>
      </c>
      <c r="N526" s="10" t="s">
        <v>62</v>
      </c>
      <c r="O526" s="136">
        <f>IF(Table1[[#This Row],[VOLUME]]="","",Table1[[#This Row],[VOLUME]])</f>
        <v>50</v>
      </c>
      <c r="P526" s="110" t="str">
        <f>IF(Table1[[#This Row],[SNP&amp;SEQ SAMPLE ID]]="","",CONCATENATE('Sample information'!$B$16,"_PL1_org_",Table1[[#This Row],[DATE SAMPLE DELIVERY]]))</f>
        <v>TC2486_PL1_org_</v>
      </c>
      <c r="Q526" s="32" t="str">
        <f>IF(Table1[[#This Row],[SNP&amp;SEQ SAMPLE ID]]="","",IF('Sample information'!$B$21="","",'Sample information'!$B$21))</f>
        <v>danio rerio (zebrafish)</v>
      </c>
      <c r="R526" s="10"/>
      <c r="S526" s="32"/>
      <c r="T526" s="55"/>
      <c r="U526" s="25"/>
      <c r="W526" s="30"/>
      <c r="Y526" s="91"/>
      <c r="Z526" s="32"/>
      <c r="AA526" s="28"/>
      <c r="AB526" s="55"/>
      <c r="AC526" s="28" t="str">
        <f>IF(Table1[[#This Row],[DATE SAMPLE DELIVERY]]="","",(CONCATENATE(20,LEFT(Table1[[#This Row],[DATE SAMPLE DELIVERY]],2),"-",(MID(Table1[[#This Row],[DATE SAMPLE DELIVERY]],3,2)),"-",(RIGHT(Table1[[#This Row],[DATE SAMPLE DELIVERY]],2)))))</f>
        <v/>
      </c>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row>
    <row r="527" spans="1:54" s="4" customFormat="1" x14ac:dyDescent="0.2">
      <c r="A527" s="112" t="str">
        <f>IF(D527="","",CONCATENATE('Sample information'!B$16," #1"," ",Table1[[#This Row],[DATE SAMPLE DELIVERY]]))</f>
        <v xml:space="preserve">TC2486 #1 </v>
      </c>
      <c r="B527" s="112" t="str">
        <f>IF(Table1[[#This Row],[LIBRARY ID]]="","",CONCATENATE('Sample information'!B$16,"-",Table1[[#This Row],[LIBRARY ID]]))</f>
        <v>TC2486-TC2486-1517</v>
      </c>
      <c r="C527" s="228" t="s">
        <v>142</v>
      </c>
      <c r="D527" s="228" t="s">
        <v>2263</v>
      </c>
      <c r="E527" s="228" t="s">
        <v>28</v>
      </c>
      <c r="F527" s="113" t="s">
        <v>1711</v>
      </c>
      <c r="G527" s="113">
        <v>13.536849999999999</v>
      </c>
      <c r="H527" s="113">
        <v>50</v>
      </c>
      <c r="I527" s="98"/>
      <c r="J527" s="228"/>
      <c r="K527" s="230" t="s">
        <v>2577</v>
      </c>
      <c r="L527" s="112" t="str">
        <f>IF((I527=Index!C$2),VLOOKUP(J527,Index!B$3:S$228,2),IF((I527=Index!D$2),VLOOKUP(J527,Index!B$3:S$228,3),IF((I527=Index!E$2),VLOOKUP(J527,Index!B$3:S$228,4),IF((I527=Index!F$2),VLOOKUP(J527,Index!B$3:S$228,5),IF((I527=Index!G$2),VLOOKUP(J527,Index!B$3:S$228,6),IF((I527=Index!H$2),VLOOKUP(J527,Index!B$3:S$228,7),IF((I527=Index!I$2),VLOOKUP(J527,Index!B$3:S$228,8),IF((I527=Index!J$2),VLOOKUP(J527,Index!B$3:S$228,9),IF((I527=Index!K$2),VLOOKUP(J527,Index!B$3:S$228,10),IF((I527=Index!L$2),VLOOKUP(J527,Index!B$3:S$228,11),IF((I527=Index!M$2),VLOOKUP(J527,Index!B$3:S$228,12),IF((I527=Index!N$2),VLOOKUP(J527,Index!B$3:S$228,13),IF((I527=Index!O$2),VLOOKUP(J527,Index!B$3:S$228,14),IF((I527=Index!P$2),VLOOKUP(J527,Index!B$3:S$228,15),IF((I527=Index!Q$2),VLOOKUP(J527,Index!B$3:S$228,16),IF((I527=Index!R$2),VLOOKUP(J527,Index!B$3:S$228,17),IF((I527=Index!S$2),VLOOKUP(J527,Index!B$3:S$228,18),IF((I527=""),CONCATENATE("Custom (",K527,")"),IF((I527="No index"),CONCATENATE("Custom (",Index!T519,")"),"")))))))))))))))))))</f>
        <v>Custom (TACGCTGC-TTATGCGA)</v>
      </c>
      <c r="M527" s="32" t="s">
        <v>5</v>
      </c>
      <c r="N527" s="10" t="s">
        <v>63</v>
      </c>
      <c r="O527" s="136">
        <f>IF(Table1[[#This Row],[VOLUME]]="","",Table1[[#This Row],[VOLUME]])</f>
        <v>50</v>
      </c>
      <c r="P527" s="110" t="str">
        <f>IF(Table1[[#This Row],[SNP&amp;SEQ SAMPLE ID]]="","",CONCATENATE('Sample information'!$B$16,"_PL1_org_",Table1[[#This Row],[DATE SAMPLE DELIVERY]]))</f>
        <v>TC2486_PL1_org_</v>
      </c>
      <c r="Q527" s="32" t="str">
        <f>IF(Table1[[#This Row],[SNP&amp;SEQ SAMPLE ID]]="","",IF('Sample information'!$B$21="","",'Sample information'!$B$21))</f>
        <v>danio rerio (zebrafish)</v>
      </c>
      <c r="R527" s="10"/>
      <c r="S527" s="32"/>
      <c r="T527" s="55"/>
      <c r="U527" s="25"/>
      <c r="W527" s="30"/>
      <c r="Y527" s="91"/>
      <c r="Z527" s="32"/>
      <c r="AA527" s="28"/>
      <c r="AB527" s="55"/>
      <c r="AC527" s="28" t="str">
        <f>IF(Table1[[#This Row],[DATE SAMPLE DELIVERY]]="","",(CONCATENATE(20,LEFT(Table1[[#This Row],[DATE SAMPLE DELIVERY]],2),"-",(MID(Table1[[#This Row],[DATE SAMPLE DELIVERY]],3,2)),"-",(RIGHT(Table1[[#This Row],[DATE SAMPLE DELIVERY]],2)))))</f>
        <v/>
      </c>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row>
    <row r="528" spans="1:54" s="4" customFormat="1" x14ac:dyDescent="0.2">
      <c r="A528" s="112" t="str">
        <f>IF(D528="","",CONCATENATE('Sample information'!B$16," #1"," ",Table1[[#This Row],[DATE SAMPLE DELIVERY]]))</f>
        <v xml:space="preserve">TC2486 #1 </v>
      </c>
      <c r="B528" s="112" t="str">
        <f>IF(Table1[[#This Row],[LIBRARY ID]]="","",CONCATENATE('Sample information'!B$16,"-",Table1[[#This Row],[LIBRARY ID]]))</f>
        <v>TC2486-TC2486-1518</v>
      </c>
      <c r="C528" s="228" t="s">
        <v>142</v>
      </c>
      <c r="D528" s="228" t="s">
        <v>2264</v>
      </c>
      <c r="E528" s="228" t="s">
        <v>28</v>
      </c>
      <c r="F528" s="113" t="s">
        <v>1711</v>
      </c>
      <c r="G528" s="113">
        <v>13.536849999999999</v>
      </c>
      <c r="H528" s="113">
        <v>50</v>
      </c>
      <c r="I528" s="98"/>
      <c r="J528" s="228"/>
      <c r="K528" s="230" t="s">
        <v>2578</v>
      </c>
      <c r="L528" s="112" t="str">
        <f>IF((I528=Index!C$2),VLOOKUP(J528,Index!B$3:S$228,2),IF((I528=Index!D$2),VLOOKUP(J528,Index!B$3:S$228,3),IF((I528=Index!E$2),VLOOKUP(J528,Index!B$3:S$228,4),IF((I528=Index!F$2),VLOOKUP(J528,Index!B$3:S$228,5),IF((I528=Index!G$2),VLOOKUP(J528,Index!B$3:S$228,6),IF((I528=Index!H$2),VLOOKUP(J528,Index!B$3:S$228,7),IF((I528=Index!I$2),VLOOKUP(J528,Index!B$3:S$228,8),IF((I528=Index!J$2),VLOOKUP(J528,Index!B$3:S$228,9),IF((I528=Index!K$2),VLOOKUP(J528,Index!B$3:S$228,10),IF((I528=Index!L$2),VLOOKUP(J528,Index!B$3:S$228,11),IF((I528=Index!M$2),VLOOKUP(J528,Index!B$3:S$228,12),IF((I528=Index!N$2),VLOOKUP(J528,Index!B$3:S$228,13),IF((I528=Index!O$2),VLOOKUP(J528,Index!B$3:S$228,14),IF((I528=Index!P$2),VLOOKUP(J528,Index!B$3:S$228,15),IF((I528=Index!Q$2),VLOOKUP(J528,Index!B$3:S$228,16),IF((I528=Index!R$2),VLOOKUP(J528,Index!B$3:S$228,17),IF((I528=Index!S$2),VLOOKUP(J528,Index!B$3:S$228,18),IF((I528=""),CONCATENATE("Custom (",K528,")"),IF((I528="No index"),CONCATENATE("Custom (",Index!T520,")"),"")))))))))))))))))))</f>
        <v>Custom (ATGCGCAG-CGTCTAAT)</v>
      </c>
      <c r="M528" s="32" t="s">
        <v>5</v>
      </c>
      <c r="N528" s="10" t="s">
        <v>64</v>
      </c>
      <c r="O528" s="136">
        <f>IF(Table1[[#This Row],[VOLUME]]="","",Table1[[#This Row],[VOLUME]])</f>
        <v>50</v>
      </c>
      <c r="P528" s="110" t="str">
        <f>IF(Table1[[#This Row],[SNP&amp;SEQ SAMPLE ID]]="","",CONCATENATE('Sample information'!$B$16,"_PL1_org_",Table1[[#This Row],[DATE SAMPLE DELIVERY]]))</f>
        <v>TC2486_PL1_org_</v>
      </c>
      <c r="Q528" s="32" t="str">
        <f>IF(Table1[[#This Row],[SNP&amp;SEQ SAMPLE ID]]="","",IF('Sample information'!$B$21="","",'Sample information'!$B$21))</f>
        <v>danio rerio (zebrafish)</v>
      </c>
      <c r="R528" s="10"/>
      <c r="S528" s="32"/>
      <c r="T528" s="55"/>
      <c r="U528" s="25"/>
      <c r="W528" s="30"/>
      <c r="Y528" s="91"/>
      <c r="Z528" s="32"/>
      <c r="AA528" s="28"/>
      <c r="AB528" s="55"/>
      <c r="AC528" s="28" t="str">
        <f>IF(Table1[[#This Row],[DATE SAMPLE DELIVERY]]="","",(CONCATENATE(20,LEFT(Table1[[#This Row],[DATE SAMPLE DELIVERY]],2),"-",(MID(Table1[[#This Row],[DATE SAMPLE DELIVERY]],3,2)),"-",(RIGHT(Table1[[#This Row],[DATE SAMPLE DELIVERY]],2)))))</f>
        <v/>
      </c>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row>
    <row r="529" spans="1:54" s="4" customFormat="1" x14ac:dyDescent="0.2">
      <c r="A529" s="112" t="str">
        <f>IF(D529="","",CONCATENATE('Sample information'!B$16," #1"," ",Table1[[#This Row],[DATE SAMPLE DELIVERY]]))</f>
        <v xml:space="preserve">TC2486 #1 </v>
      </c>
      <c r="B529" s="112" t="str">
        <f>IF(Table1[[#This Row],[LIBRARY ID]]="","",CONCATENATE('Sample information'!B$16,"-",Table1[[#This Row],[LIBRARY ID]]))</f>
        <v>TC2486-TC2486-1519</v>
      </c>
      <c r="C529" s="228" t="s">
        <v>142</v>
      </c>
      <c r="D529" s="228" t="s">
        <v>2265</v>
      </c>
      <c r="E529" s="228" t="s">
        <v>28</v>
      </c>
      <c r="F529" s="113" t="s">
        <v>1711</v>
      </c>
      <c r="G529" s="113">
        <v>13.536849999999999</v>
      </c>
      <c r="H529" s="113">
        <v>50</v>
      </c>
      <c r="I529" s="98"/>
      <c r="J529" s="228"/>
      <c r="K529" s="230" t="s">
        <v>2579</v>
      </c>
      <c r="L529" s="112" t="str">
        <f>IF((I529=Index!C$2),VLOOKUP(J529,Index!B$3:S$228,2),IF((I529=Index!D$2),VLOOKUP(J529,Index!B$3:S$228,3),IF((I529=Index!E$2),VLOOKUP(J529,Index!B$3:S$228,4),IF((I529=Index!F$2),VLOOKUP(J529,Index!B$3:S$228,5),IF((I529=Index!G$2),VLOOKUP(J529,Index!B$3:S$228,6),IF((I529=Index!H$2),VLOOKUP(J529,Index!B$3:S$228,7),IF((I529=Index!I$2),VLOOKUP(J529,Index!B$3:S$228,8),IF((I529=Index!J$2),VLOOKUP(J529,Index!B$3:S$228,9),IF((I529=Index!K$2),VLOOKUP(J529,Index!B$3:S$228,10),IF((I529=Index!L$2),VLOOKUP(J529,Index!B$3:S$228,11),IF((I529=Index!M$2),VLOOKUP(J529,Index!B$3:S$228,12),IF((I529=Index!N$2),VLOOKUP(J529,Index!B$3:S$228,13),IF((I529=Index!O$2),VLOOKUP(J529,Index!B$3:S$228,14),IF((I529=Index!P$2),VLOOKUP(J529,Index!B$3:S$228,15),IF((I529=Index!Q$2),VLOOKUP(J529,Index!B$3:S$228,16),IF((I529=Index!R$2),VLOOKUP(J529,Index!B$3:S$228,17),IF((I529=Index!S$2),VLOOKUP(J529,Index!B$3:S$228,18),IF((I529=""),CONCATENATE("Custom (",K529,")"),IF((I529="No index"),CONCATENATE("Custom (",Index!T521,")"),"")))))))))))))))))))</f>
        <v>Custom (ATGCGCAG-TCTCTCCG)</v>
      </c>
      <c r="M529" s="32" t="s">
        <v>5</v>
      </c>
      <c r="N529" s="10" t="s">
        <v>65</v>
      </c>
      <c r="O529" s="136">
        <f>IF(Table1[[#This Row],[VOLUME]]="","",Table1[[#This Row],[VOLUME]])</f>
        <v>50</v>
      </c>
      <c r="P529" s="110" t="str">
        <f>IF(Table1[[#This Row],[SNP&amp;SEQ SAMPLE ID]]="","",CONCATENATE('Sample information'!$B$16,"_PL1_org_",Table1[[#This Row],[DATE SAMPLE DELIVERY]]))</f>
        <v>TC2486_PL1_org_</v>
      </c>
      <c r="Q529" s="32" t="str">
        <f>IF(Table1[[#This Row],[SNP&amp;SEQ SAMPLE ID]]="","",IF('Sample information'!$B$21="","",'Sample information'!$B$21))</f>
        <v>danio rerio (zebrafish)</v>
      </c>
      <c r="R529" s="10"/>
      <c r="S529" s="32"/>
      <c r="T529" s="55"/>
      <c r="U529" s="25"/>
      <c r="W529" s="30"/>
      <c r="Y529" s="91"/>
      <c r="Z529" s="32"/>
      <c r="AA529" s="28"/>
      <c r="AB529" s="55"/>
      <c r="AC529" s="28" t="str">
        <f>IF(Table1[[#This Row],[DATE SAMPLE DELIVERY]]="","",(CONCATENATE(20,LEFT(Table1[[#This Row],[DATE SAMPLE DELIVERY]],2),"-",(MID(Table1[[#This Row],[DATE SAMPLE DELIVERY]],3,2)),"-",(RIGHT(Table1[[#This Row],[DATE SAMPLE DELIVERY]],2)))))</f>
        <v/>
      </c>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row>
    <row r="530" spans="1:54" s="4" customFormat="1" x14ac:dyDescent="0.2">
      <c r="A530" s="112" t="str">
        <f>IF(D530="","",CONCATENATE('Sample information'!B$16," #1"," ",Table1[[#This Row],[DATE SAMPLE DELIVERY]]))</f>
        <v xml:space="preserve">TC2486 #1 </v>
      </c>
      <c r="B530" s="112" t="str">
        <f>IF(Table1[[#This Row],[LIBRARY ID]]="","",CONCATENATE('Sample information'!B$16,"-",Table1[[#This Row],[LIBRARY ID]]))</f>
        <v>TC2486-TC2486-1520</v>
      </c>
      <c r="C530" s="228" t="s">
        <v>142</v>
      </c>
      <c r="D530" s="228" t="s">
        <v>2266</v>
      </c>
      <c r="E530" s="228" t="s">
        <v>28</v>
      </c>
      <c r="F530" s="113" t="s">
        <v>1711</v>
      </c>
      <c r="G530" s="113">
        <v>13.536849999999999</v>
      </c>
      <c r="H530" s="113">
        <v>50</v>
      </c>
      <c r="I530" s="98"/>
      <c r="J530" s="228"/>
      <c r="K530" s="230" t="s">
        <v>2580</v>
      </c>
      <c r="L530" s="112" t="str">
        <f>IF((I530=Index!C$2),VLOOKUP(J530,Index!B$3:S$228,2),IF((I530=Index!D$2),VLOOKUP(J530,Index!B$3:S$228,3),IF((I530=Index!E$2),VLOOKUP(J530,Index!B$3:S$228,4),IF((I530=Index!F$2),VLOOKUP(J530,Index!B$3:S$228,5),IF((I530=Index!G$2),VLOOKUP(J530,Index!B$3:S$228,6),IF((I530=Index!H$2),VLOOKUP(J530,Index!B$3:S$228,7),IF((I530=Index!I$2),VLOOKUP(J530,Index!B$3:S$228,8),IF((I530=Index!J$2),VLOOKUP(J530,Index!B$3:S$228,9),IF((I530=Index!K$2),VLOOKUP(J530,Index!B$3:S$228,10),IF((I530=Index!L$2),VLOOKUP(J530,Index!B$3:S$228,11),IF((I530=Index!M$2),VLOOKUP(J530,Index!B$3:S$228,12),IF((I530=Index!N$2),VLOOKUP(J530,Index!B$3:S$228,13),IF((I530=Index!O$2),VLOOKUP(J530,Index!B$3:S$228,14),IF((I530=Index!P$2),VLOOKUP(J530,Index!B$3:S$228,15),IF((I530=Index!Q$2),VLOOKUP(J530,Index!B$3:S$228,16),IF((I530=Index!R$2),VLOOKUP(J530,Index!B$3:S$228,17),IF((I530=Index!S$2),VLOOKUP(J530,Index!B$3:S$228,18),IF((I530=""),CONCATENATE("Custom (",K530,")"),IF((I530="No index"),CONCATENATE("Custom (",Index!T522,")"),"")))))))))))))))))))</f>
        <v>Custom (ATGCGCAG-TCGACTAG)</v>
      </c>
      <c r="M530" s="32" t="s">
        <v>5</v>
      </c>
      <c r="N530" s="10" t="s">
        <v>66</v>
      </c>
      <c r="O530" s="136">
        <f>IF(Table1[[#This Row],[VOLUME]]="","",Table1[[#This Row],[VOLUME]])</f>
        <v>50</v>
      </c>
      <c r="P530" s="110" t="str">
        <f>IF(Table1[[#This Row],[SNP&amp;SEQ SAMPLE ID]]="","",CONCATENATE('Sample information'!$B$16,"_PL1_org_",Table1[[#This Row],[DATE SAMPLE DELIVERY]]))</f>
        <v>TC2486_PL1_org_</v>
      </c>
      <c r="Q530" s="32" t="str">
        <f>IF(Table1[[#This Row],[SNP&amp;SEQ SAMPLE ID]]="","",IF('Sample information'!$B$21="","",'Sample information'!$B$21))</f>
        <v>danio rerio (zebrafish)</v>
      </c>
      <c r="R530" s="10"/>
      <c r="S530" s="32"/>
      <c r="T530" s="55"/>
      <c r="U530" s="25"/>
      <c r="W530" s="30"/>
      <c r="Y530" s="91"/>
      <c r="Z530" s="32"/>
      <c r="AA530" s="28"/>
      <c r="AB530" s="55"/>
      <c r="AC530" s="28" t="str">
        <f>IF(Table1[[#This Row],[DATE SAMPLE DELIVERY]]="","",(CONCATENATE(20,LEFT(Table1[[#This Row],[DATE SAMPLE DELIVERY]],2),"-",(MID(Table1[[#This Row],[DATE SAMPLE DELIVERY]],3,2)),"-",(RIGHT(Table1[[#This Row],[DATE SAMPLE DELIVERY]],2)))))</f>
        <v/>
      </c>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row>
    <row r="531" spans="1:54" s="4" customFormat="1" x14ac:dyDescent="0.2">
      <c r="A531" s="112" t="str">
        <f>IF(D531="","",CONCATENATE('Sample information'!B$16," #1"," ",Table1[[#This Row],[DATE SAMPLE DELIVERY]]))</f>
        <v xml:space="preserve">TC2486 #1 </v>
      </c>
      <c r="B531" s="112" t="str">
        <f>IF(Table1[[#This Row],[LIBRARY ID]]="","",CONCATENATE('Sample information'!B$16,"-",Table1[[#This Row],[LIBRARY ID]]))</f>
        <v>TC2486-TC2486-1521</v>
      </c>
      <c r="C531" s="228" t="s">
        <v>142</v>
      </c>
      <c r="D531" s="228" t="s">
        <v>2267</v>
      </c>
      <c r="E531" s="228" t="s">
        <v>28</v>
      </c>
      <c r="F531" s="113" t="s">
        <v>1711</v>
      </c>
      <c r="G531" s="113">
        <v>13.536849999999999</v>
      </c>
      <c r="H531" s="113">
        <v>50</v>
      </c>
      <c r="I531" s="98"/>
      <c r="J531" s="228"/>
      <c r="K531" s="230" t="s">
        <v>2581</v>
      </c>
      <c r="L531" s="112" t="str">
        <f>IF((I531=Index!C$2),VLOOKUP(J531,Index!B$3:S$228,2),IF((I531=Index!D$2),VLOOKUP(J531,Index!B$3:S$228,3),IF((I531=Index!E$2),VLOOKUP(J531,Index!B$3:S$228,4),IF((I531=Index!F$2),VLOOKUP(J531,Index!B$3:S$228,5),IF((I531=Index!G$2),VLOOKUP(J531,Index!B$3:S$228,6),IF((I531=Index!H$2),VLOOKUP(J531,Index!B$3:S$228,7),IF((I531=Index!I$2),VLOOKUP(J531,Index!B$3:S$228,8),IF((I531=Index!J$2),VLOOKUP(J531,Index!B$3:S$228,9),IF((I531=Index!K$2),VLOOKUP(J531,Index!B$3:S$228,10),IF((I531=Index!L$2),VLOOKUP(J531,Index!B$3:S$228,11),IF((I531=Index!M$2),VLOOKUP(J531,Index!B$3:S$228,12),IF((I531=Index!N$2),VLOOKUP(J531,Index!B$3:S$228,13),IF((I531=Index!O$2),VLOOKUP(J531,Index!B$3:S$228,14),IF((I531=Index!P$2),VLOOKUP(J531,Index!B$3:S$228,15),IF((I531=Index!Q$2),VLOOKUP(J531,Index!B$3:S$228,16),IF((I531=Index!R$2),VLOOKUP(J531,Index!B$3:S$228,17),IF((I531=Index!S$2),VLOOKUP(J531,Index!B$3:S$228,18),IF((I531=""),CONCATENATE("Custom (",K531,")"),IF((I531="No index"),CONCATENATE("Custom (",Index!T523,")"),"")))))))))))))))))))</f>
        <v>Custom (ATGCGCAG-TTCTAGCT)</v>
      </c>
      <c r="M531" s="32" t="s">
        <v>5</v>
      </c>
      <c r="N531" s="10" t="s">
        <v>67</v>
      </c>
      <c r="O531" s="136">
        <f>IF(Table1[[#This Row],[VOLUME]]="","",Table1[[#This Row],[VOLUME]])</f>
        <v>50</v>
      </c>
      <c r="P531" s="110" t="str">
        <f>IF(Table1[[#This Row],[SNP&amp;SEQ SAMPLE ID]]="","",CONCATENATE('Sample information'!$B$16,"_PL1_org_",Table1[[#This Row],[DATE SAMPLE DELIVERY]]))</f>
        <v>TC2486_PL1_org_</v>
      </c>
      <c r="Q531" s="32" t="str">
        <f>IF(Table1[[#This Row],[SNP&amp;SEQ SAMPLE ID]]="","",IF('Sample information'!$B$21="","",'Sample information'!$B$21))</f>
        <v>danio rerio (zebrafish)</v>
      </c>
      <c r="R531" s="10"/>
      <c r="S531" s="32"/>
      <c r="T531" s="55"/>
      <c r="U531" s="25"/>
      <c r="W531" s="30"/>
      <c r="Y531" s="91"/>
      <c r="Z531" s="32"/>
      <c r="AA531" s="28"/>
      <c r="AB531" s="55"/>
      <c r="AC531" s="28" t="str">
        <f>IF(Table1[[#This Row],[DATE SAMPLE DELIVERY]]="","",(CONCATENATE(20,LEFT(Table1[[#This Row],[DATE SAMPLE DELIVERY]],2),"-",(MID(Table1[[#This Row],[DATE SAMPLE DELIVERY]],3,2)),"-",(RIGHT(Table1[[#This Row],[DATE SAMPLE DELIVERY]],2)))))</f>
        <v/>
      </c>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row>
    <row r="532" spans="1:54" s="4" customFormat="1" x14ac:dyDescent="0.2">
      <c r="A532" s="112" t="str">
        <f>IF(D532="","",CONCATENATE('Sample information'!B$16," #1"," ",Table1[[#This Row],[DATE SAMPLE DELIVERY]]))</f>
        <v xml:space="preserve">TC2486 #1 </v>
      </c>
      <c r="B532" s="112" t="str">
        <f>IF(Table1[[#This Row],[LIBRARY ID]]="","",CONCATENATE('Sample information'!B$16,"-",Table1[[#This Row],[LIBRARY ID]]))</f>
        <v>TC2486-TC2486-1522</v>
      </c>
      <c r="C532" s="228" t="s">
        <v>142</v>
      </c>
      <c r="D532" s="228" t="s">
        <v>2268</v>
      </c>
      <c r="E532" s="228" t="s">
        <v>28</v>
      </c>
      <c r="F532" s="113" t="s">
        <v>1711</v>
      </c>
      <c r="G532" s="113">
        <v>13.536849999999999</v>
      </c>
      <c r="H532" s="113">
        <v>50</v>
      </c>
      <c r="I532" s="98"/>
      <c r="J532" s="228"/>
      <c r="K532" s="230" t="s">
        <v>2582</v>
      </c>
      <c r="L532" s="112" t="str">
        <f>IF((I532=Index!C$2),VLOOKUP(J532,Index!B$3:S$228,2),IF((I532=Index!D$2),VLOOKUP(J532,Index!B$3:S$228,3),IF((I532=Index!E$2),VLOOKUP(J532,Index!B$3:S$228,4),IF((I532=Index!F$2),VLOOKUP(J532,Index!B$3:S$228,5),IF((I532=Index!G$2),VLOOKUP(J532,Index!B$3:S$228,6),IF((I532=Index!H$2),VLOOKUP(J532,Index!B$3:S$228,7),IF((I532=Index!I$2),VLOOKUP(J532,Index!B$3:S$228,8),IF((I532=Index!J$2),VLOOKUP(J532,Index!B$3:S$228,9),IF((I532=Index!K$2),VLOOKUP(J532,Index!B$3:S$228,10),IF((I532=Index!L$2),VLOOKUP(J532,Index!B$3:S$228,11),IF((I532=Index!M$2),VLOOKUP(J532,Index!B$3:S$228,12),IF((I532=Index!N$2),VLOOKUP(J532,Index!B$3:S$228,13),IF((I532=Index!O$2),VLOOKUP(J532,Index!B$3:S$228,14),IF((I532=Index!P$2),VLOOKUP(J532,Index!B$3:S$228,15),IF((I532=Index!Q$2),VLOOKUP(J532,Index!B$3:S$228,16),IF((I532=Index!R$2),VLOOKUP(J532,Index!B$3:S$228,17),IF((I532=Index!S$2),VLOOKUP(J532,Index!B$3:S$228,18),IF((I532=""),CONCATENATE("Custom (",K532,")"),IF((I532="No index"),CONCATENATE("Custom (",Index!T524,")"),"")))))))))))))))))))</f>
        <v>Custom (ATGCGCAG-CCTAGAGT)</v>
      </c>
      <c r="M532" s="32" t="s">
        <v>5</v>
      </c>
      <c r="N532" s="10" t="s">
        <v>68</v>
      </c>
      <c r="O532" s="136">
        <f>IF(Table1[[#This Row],[VOLUME]]="","",Table1[[#This Row],[VOLUME]])</f>
        <v>50</v>
      </c>
      <c r="P532" s="110" t="str">
        <f>IF(Table1[[#This Row],[SNP&amp;SEQ SAMPLE ID]]="","",CONCATENATE('Sample information'!$B$16,"_PL1_org_",Table1[[#This Row],[DATE SAMPLE DELIVERY]]))</f>
        <v>TC2486_PL1_org_</v>
      </c>
      <c r="Q532" s="32" t="str">
        <f>IF(Table1[[#This Row],[SNP&amp;SEQ SAMPLE ID]]="","",IF('Sample information'!$B$21="","",'Sample information'!$B$21))</f>
        <v>danio rerio (zebrafish)</v>
      </c>
      <c r="R532" s="10"/>
      <c r="S532" s="32"/>
      <c r="T532" s="55"/>
      <c r="U532" s="25"/>
      <c r="W532" s="30"/>
      <c r="Y532" s="91"/>
      <c r="Z532" s="32"/>
      <c r="AA532" s="28"/>
      <c r="AB532" s="55"/>
      <c r="AC532" s="28" t="str">
        <f>IF(Table1[[#This Row],[DATE SAMPLE DELIVERY]]="","",(CONCATENATE(20,LEFT(Table1[[#This Row],[DATE SAMPLE DELIVERY]],2),"-",(MID(Table1[[#This Row],[DATE SAMPLE DELIVERY]],3,2)),"-",(RIGHT(Table1[[#This Row],[DATE SAMPLE DELIVERY]],2)))))</f>
        <v/>
      </c>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row>
    <row r="533" spans="1:54" s="4" customFormat="1" x14ac:dyDescent="0.2">
      <c r="A533" s="112" t="str">
        <f>IF(D533="","",CONCATENATE('Sample information'!B$16," #1"," ",Table1[[#This Row],[DATE SAMPLE DELIVERY]]))</f>
        <v xml:space="preserve">TC2486 #1 </v>
      </c>
      <c r="B533" s="112" t="str">
        <f>IF(Table1[[#This Row],[LIBRARY ID]]="","",CONCATENATE('Sample information'!B$16,"-",Table1[[#This Row],[LIBRARY ID]]))</f>
        <v>TC2486-TC2486-1523</v>
      </c>
      <c r="C533" s="228" t="s">
        <v>142</v>
      </c>
      <c r="D533" s="228" t="s">
        <v>2269</v>
      </c>
      <c r="E533" s="228" t="s">
        <v>28</v>
      </c>
      <c r="F533" s="113" t="s">
        <v>1711</v>
      </c>
      <c r="G533" s="113">
        <v>13.536849999999999</v>
      </c>
      <c r="H533" s="113">
        <v>50</v>
      </c>
      <c r="I533" s="98"/>
      <c r="J533" s="228"/>
      <c r="K533" s="230" t="s">
        <v>2583</v>
      </c>
      <c r="L533" s="112" t="str">
        <f>IF((I533=Index!C$2),VLOOKUP(J533,Index!B$3:S$228,2),IF((I533=Index!D$2),VLOOKUP(J533,Index!B$3:S$228,3),IF((I533=Index!E$2),VLOOKUP(J533,Index!B$3:S$228,4),IF((I533=Index!F$2),VLOOKUP(J533,Index!B$3:S$228,5),IF((I533=Index!G$2),VLOOKUP(J533,Index!B$3:S$228,6),IF((I533=Index!H$2),VLOOKUP(J533,Index!B$3:S$228,7),IF((I533=Index!I$2),VLOOKUP(J533,Index!B$3:S$228,8),IF((I533=Index!J$2),VLOOKUP(J533,Index!B$3:S$228,9),IF((I533=Index!K$2),VLOOKUP(J533,Index!B$3:S$228,10),IF((I533=Index!L$2),VLOOKUP(J533,Index!B$3:S$228,11),IF((I533=Index!M$2),VLOOKUP(J533,Index!B$3:S$228,12),IF((I533=Index!N$2),VLOOKUP(J533,Index!B$3:S$228,13),IF((I533=Index!O$2),VLOOKUP(J533,Index!B$3:S$228,14),IF((I533=Index!P$2),VLOOKUP(J533,Index!B$3:S$228,15),IF((I533=Index!Q$2),VLOOKUP(J533,Index!B$3:S$228,16),IF((I533=Index!R$2),VLOOKUP(J533,Index!B$3:S$228,17),IF((I533=Index!S$2),VLOOKUP(J533,Index!B$3:S$228,18),IF((I533=""),CONCATENATE("Custom (",K533,")"),IF((I533="No index"),CONCATENATE("Custom (",Index!T525,")"),"")))))))))))))))))))</f>
        <v>Custom (ATGCGCAG-CTATTAAG)</v>
      </c>
      <c r="M533" s="32" t="s">
        <v>5</v>
      </c>
      <c r="N533" s="10" t="s">
        <v>69</v>
      </c>
      <c r="O533" s="136">
        <f>IF(Table1[[#This Row],[VOLUME]]="","",Table1[[#This Row],[VOLUME]])</f>
        <v>50</v>
      </c>
      <c r="P533" s="110" t="str">
        <f>IF(Table1[[#This Row],[SNP&amp;SEQ SAMPLE ID]]="","",CONCATENATE('Sample information'!$B$16,"_PL1_org_",Table1[[#This Row],[DATE SAMPLE DELIVERY]]))</f>
        <v>TC2486_PL1_org_</v>
      </c>
      <c r="Q533" s="32" t="str">
        <f>IF(Table1[[#This Row],[SNP&amp;SEQ SAMPLE ID]]="","",IF('Sample information'!$B$21="","",'Sample information'!$B$21))</f>
        <v>danio rerio (zebrafish)</v>
      </c>
      <c r="R533" s="10"/>
      <c r="S533" s="32"/>
      <c r="T533" s="55"/>
      <c r="U533" s="25"/>
      <c r="W533" s="30"/>
      <c r="Y533" s="91"/>
      <c r="Z533" s="32"/>
      <c r="AA533" s="28"/>
      <c r="AB533" s="55"/>
      <c r="AC533" s="28" t="str">
        <f>IF(Table1[[#This Row],[DATE SAMPLE DELIVERY]]="","",(CONCATENATE(20,LEFT(Table1[[#This Row],[DATE SAMPLE DELIVERY]],2),"-",(MID(Table1[[#This Row],[DATE SAMPLE DELIVERY]],3,2)),"-",(RIGHT(Table1[[#This Row],[DATE SAMPLE DELIVERY]],2)))))</f>
        <v/>
      </c>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row>
    <row r="534" spans="1:54" s="4" customFormat="1" x14ac:dyDescent="0.2">
      <c r="A534" s="112" t="str">
        <f>IF(D534="","",CONCATENATE('Sample information'!B$16," #1"," ",Table1[[#This Row],[DATE SAMPLE DELIVERY]]))</f>
        <v xml:space="preserve">TC2486 #1 </v>
      </c>
      <c r="B534" s="112" t="str">
        <f>IF(Table1[[#This Row],[LIBRARY ID]]="","",CONCATENATE('Sample information'!B$16,"-",Table1[[#This Row],[LIBRARY ID]]))</f>
        <v>TC2486-TC2486-1524</v>
      </c>
      <c r="C534" s="228" t="s">
        <v>142</v>
      </c>
      <c r="D534" s="228" t="s">
        <v>2270</v>
      </c>
      <c r="E534" s="228" t="s">
        <v>28</v>
      </c>
      <c r="F534" s="113" t="s">
        <v>1711</v>
      </c>
      <c r="G534" s="113">
        <v>13.536849999999999</v>
      </c>
      <c r="H534" s="113">
        <v>50</v>
      </c>
      <c r="I534" s="98"/>
      <c r="J534" s="228"/>
      <c r="K534" s="230" t="s">
        <v>2584</v>
      </c>
      <c r="L534" s="112" t="str">
        <f>IF((I534=Index!C$2),VLOOKUP(J534,Index!B$3:S$228,2),IF((I534=Index!D$2),VLOOKUP(J534,Index!B$3:S$228,3),IF((I534=Index!E$2),VLOOKUP(J534,Index!B$3:S$228,4),IF((I534=Index!F$2),VLOOKUP(J534,Index!B$3:S$228,5),IF((I534=Index!G$2),VLOOKUP(J534,Index!B$3:S$228,6),IF((I534=Index!H$2),VLOOKUP(J534,Index!B$3:S$228,7),IF((I534=Index!I$2),VLOOKUP(J534,Index!B$3:S$228,8),IF((I534=Index!J$2),VLOOKUP(J534,Index!B$3:S$228,9),IF((I534=Index!K$2),VLOOKUP(J534,Index!B$3:S$228,10),IF((I534=Index!L$2),VLOOKUP(J534,Index!B$3:S$228,11),IF((I534=Index!M$2),VLOOKUP(J534,Index!B$3:S$228,12),IF((I534=Index!N$2),VLOOKUP(J534,Index!B$3:S$228,13),IF((I534=Index!O$2),VLOOKUP(J534,Index!B$3:S$228,14),IF((I534=Index!P$2),VLOOKUP(J534,Index!B$3:S$228,15),IF((I534=Index!Q$2),VLOOKUP(J534,Index!B$3:S$228,16),IF((I534=Index!R$2),VLOOKUP(J534,Index!B$3:S$228,17),IF((I534=Index!S$2),VLOOKUP(J534,Index!B$3:S$228,18),IF((I534=""),CONCATENATE("Custom (",K534,")"),IF((I534="No index"),CONCATENATE("Custom (",Index!T526,")"),"")))))))))))))))))))</f>
        <v>Custom (ATGCGCAG-AAGGCTAT)</v>
      </c>
      <c r="M534" s="32" t="s">
        <v>5</v>
      </c>
      <c r="N534" s="10" t="s">
        <v>70</v>
      </c>
      <c r="O534" s="136">
        <f>IF(Table1[[#This Row],[VOLUME]]="","",Table1[[#This Row],[VOLUME]])</f>
        <v>50</v>
      </c>
      <c r="P534" s="110" t="str">
        <f>IF(Table1[[#This Row],[SNP&amp;SEQ SAMPLE ID]]="","",CONCATENATE('Sample information'!$B$16,"_PL1_org_",Table1[[#This Row],[DATE SAMPLE DELIVERY]]))</f>
        <v>TC2486_PL1_org_</v>
      </c>
      <c r="Q534" s="32" t="str">
        <f>IF(Table1[[#This Row],[SNP&amp;SEQ SAMPLE ID]]="","",IF('Sample information'!$B$21="","",'Sample information'!$B$21))</f>
        <v>danio rerio (zebrafish)</v>
      </c>
      <c r="R534" s="10"/>
      <c r="S534" s="32"/>
      <c r="T534" s="55"/>
      <c r="U534" s="25"/>
      <c r="W534" s="30"/>
      <c r="Y534" s="91"/>
      <c r="Z534" s="32"/>
      <c r="AA534" s="28"/>
      <c r="AB534" s="55"/>
      <c r="AC534" s="28" t="str">
        <f>IF(Table1[[#This Row],[DATE SAMPLE DELIVERY]]="","",(CONCATENATE(20,LEFT(Table1[[#This Row],[DATE SAMPLE DELIVERY]],2),"-",(MID(Table1[[#This Row],[DATE SAMPLE DELIVERY]],3,2)),"-",(RIGHT(Table1[[#This Row],[DATE SAMPLE DELIVERY]],2)))))</f>
        <v/>
      </c>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row>
    <row r="535" spans="1:54" s="4" customFormat="1" x14ac:dyDescent="0.2">
      <c r="A535" s="112" t="str">
        <f>IF(D535="","",CONCATENATE('Sample information'!B$16," #1"," ",Table1[[#This Row],[DATE SAMPLE DELIVERY]]))</f>
        <v xml:space="preserve">TC2486 #1 </v>
      </c>
      <c r="B535" s="112" t="str">
        <f>IF(Table1[[#This Row],[LIBRARY ID]]="","",CONCATENATE('Sample information'!B$16,"-",Table1[[#This Row],[LIBRARY ID]]))</f>
        <v>TC2486-TC2486-1525</v>
      </c>
      <c r="C535" s="228" t="s">
        <v>142</v>
      </c>
      <c r="D535" s="228" t="s">
        <v>2271</v>
      </c>
      <c r="E535" s="228" t="s">
        <v>28</v>
      </c>
      <c r="F535" s="113" t="s">
        <v>1711</v>
      </c>
      <c r="G535" s="113">
        <v>13.536849999999999</v>
      </c>
      <c r="H535" s="113">
        <v>50</v>
      </c>
      <c r="I535" s="98"/>
      <c r="J535" s="228"/>
      <c r="K535" s="230" t="s">
        <v>2585</v>
      </c>
      <c r="L535" s="112" t="str">
        <f>IF((I535=Index!C$2),VLOOKUP(J535,Index!B$3:S$228,2),IF((I535=Index!D$2),VLOOKUP(J535,Index!B$3:S$228,3),IF((I535=Index!E$2),VLOOKUP(J535,Index!B$3:S$228,4),IF((I535=Index!F$2),VLOOKUP(J535,Index!B$3:S$228,5),IF((I535=Index!G$2),VLOOKUP(J535,Index!B$3:S$228,6),IF((I535=Index!H$2),VLOOKUP(J535,Index!B$3:S$228,7),IF((I535=Index!I$2),VLOOKUP(J535,Index!B$3:S$228,8),IF((I535=Index!J$2),VLOOKUP(J535,Index!B$3:S$228,9),IF((I535=Index!K$2),VLOOKUP(J535,Index!B$3:S$228,10),IF((I535=Index!L$2),VLOOKUP(J535,Index!B$3:S$228,11),IF((I535=Index!M$2),VLOOKUP(J535,Index!B$3:S$228,12),IF((I535=Index!N$2),VLOOKUP(J535,Index!B$3:S$228,13),IF((I535=Index!O$2),VLOOKUP(J535,Index!B$3:S$228,14),IF((I535=Index!P$2),VLOOKUP(J535,Index!B$3:S$228,15),IF((I535=Index!Q$2),VLOOKUP(J535,Index!B$3:S$228,16),IF((I535=Index!R$2),VLOOKUP(J535,Index!B$3:S$228,17),IF((I535=Index!S$2),VLOOKUP(J535,Index!B$3:S$228,18),IF((I535=""),CONCATENATE("Custom (",K535,")"),IF((I535="No index"),CONCATENATE("Custom (",Index!T527,")"),"")))))))))))))))))))</f>
        <v>Custom (ATGCGCAG-GAGCCTTA)</v>
      </c>
      <c r="M535" s="32" t="s">
        <v>5</v>
      </c>
      <c r="N535" s="10" t="s">
        <v>71</v>
      </c>
      <c r="O535" s="136">
        <f>IF(Table1[[#This Row],[VOLUME]]="","",Table1[[#This Row],[VOLUME]])</f>
        <v>50</v>
      </c>
      <c r="P535" s="110" t="str">
        <f>IF(Table1[[#This Row],[SNP&amp;SEQ SAMPLE ID]]="","",CONCATENATE('Sample information'!$B$16,"_PL1_org_",Table1[[#This Row],[DATE SAMPLE DELIVERY]]))</f>
        <v>TC2486_PL1_org_</v>
      </c>
      <c r="Q535" s="32" t="str">
        <f>IF(Table1[[#This Row],[SNP&amp;SEQ SAMPLE ID]]="","",IF('Sample information'!$B$21="","",'Sample information'!$B$21))</f>
        <v>danio rerio (zebrafish)</v>
      </c>
      <c r="R535" s="10"/>
      <c r="S535" s="32"/>
      <c r="T535" s="55"/>
      <c r="U535" s="25"/>
      <c r="W535" s="30"/>
      <c r="Y535" s="91"/>
      <c r="Z535" s="32"/>
      <c r="AA535" s="28"/>
      <c r="AB535" s="55"/>
      <c r="AC535" s="28" t="str">
        <f>IF(Table1[[#This Row],[DATE SAMPLE DELIVERY]]="","",(CONCATENATE(20,LEFT(Table1[[#This Row],[DATE SAMPLE DELIVERY]],2),"-",(MID(Table1[[#This Row],[DATE SAMPLE DELIVERY]],3,2)),"-",(RIGHT(Table1[[#This Row],[DATE SAMPLE DELIVERY]],2)))))</f>
        <v/>
      </c>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row>
    <row r="536" spans="1:54" s="4" customFormat="1" x14ac:dyDescent="0.2">
      <c r="A536" s="112" t="str">
        <f>IF(D536="","",CONCATENATE('Sample information'!B$16," #1"," ",Table1[[#This Row],[DATE SAMPLE DELIVERY]]))</f>
        <v xml:space="preserve">TC2486 #1 </v>
      </c>
      <c r="B536" s="112" t="str">
        <f>IF(Table1[[#This Row],[LIBRARY ID]]="","",CONCATENATE('Sample information'!B$16,"-",Table1[[#This Row],[LIBRARY ID]]))</f>
        <v>TC2486-TC2486-1526</v>
      </c>
      <c r="C536" s="228" t="s">
        <v>142</v>
      </c>
      <c r="D536" s="228" t="s">
        <v>2272</v>
      </c>
      <c r="E536" s="228" t="s">
        <v>28</v>
      </c>
      <c r="F536" s="113" t="s">
        <v>1711</v>
      </c>
      <c r="G536" s="113">
        <v>13.536849999999999</v>
      </c>
      <c r="H536" s="113">
        <v>50</v>
      </c>
      <c r="I536" s="98"/>
      <c r="J536" s="228"/>
      <c r="K536" s="230" t="s">
        <v>2586</v>
      </c>
      <c r="L536" s="112" t="str">
        <f>IF((I536=Index!C$2),VLOOKUP(J536,Index!B$3:S$228,2),IF((I536=Index!D$2),VLOOKUP(J536,Index!B$3:S$228,3),IF((I536=Index!E$2),VLOOKUP(J536,Index!B$3:S$228,4),IF((I536=Index!F$2),VLOOKUP(J536,Index!B$3:S$228,5),IF((I536=Index!G$2),VLOOKUP(J536,Index!B$3:S$228,6),IF((I536=Index!H$2),VLOOKUP(J536,Index!B$3:S$228,7),IF((I536=Index!I$2),VLOOKUP(J536,Index!B$3:S$228,8),IF((I536=Index!J$2),VLOOKUP(J536,Index!B$3:S$228,9),IF((I536=Index!K$2),VLOOKUP(J536,Index!B$3:S$228,10),IF((I536=Index!L$2),VLOOKUP(J536,Index!B$3:S$228,11),IF((I536=Index!M$2),VLOOKUP(J536,Index!B$3:S$228,12),IF((I536=Index!N$2),VLOOKUP(J536,Index!B$3:S$228,13),IF((I536=Index!O$2),VLOOKUP(J536,Index!B$3:S$228,14),IF((I536=Index!P$2),VLOOKUP(J536,Index!B$3:S$228,15),IF((I536=Index!Q$2),VLOOKUP(J536,Index!B$3:S$228,16),IF((I536=Index!R$2),VLOOKUP(J536,Index!B$3:S$228,17),IF((I536=Index!S$2),VLOOKUP(J536,Index!B$3:S$228,18),IF((I536=""),CONCATENATE("Custom (",K536,")"),IF((I536="No index"),CONCATENATE("Custom (",Index!T528,")"),"")))))))))))))))))))</f>
        <v>Custom (ATGCGCAG-TTATGCGA)</v>
      </c>
      <c r="M536" s="32" t="s">
        <v>5</v>
      </c>
      <c r="N536" s="10" t="s">
        <v>72</v>
      </c>
      <c r="O536" s="136">
        <f>IF(Table1[[#This Row],[VOLUME]]="","",Table1[[#This Row],[VOLUME]])</f>
        <v>50</v>
      </c>
      <c r="P536" s="110" t="str">
        <f>IF(Table1[[#This Row],[SNP&amp;SEQ SAMPLE ID]]="","",CONCATENATE('Sample information'!$B$16,"_PL1_org_",Table1[[#This Row],[DATE SAMPLE DELIVERY]]))</f>
        <v>TC2486_PL1_org_</v>
      </c>
      <c r="Q536" s="32" t="str">
        <f>IF(Table1[[#This Row],[SNP&amp;SEQ SAMPLE ID]]="","",IF('Sample information'!$B$21="","",'Sample information'!$B$21))</f>
        <v>danio rerio (zebrafish)</v>
      </c>
      <c r="R536" s="10"/>
      <c r="S536" s="32"/>
      <c r="T536" s="55"/>
      <c r="U536" s="25"/>
      <c r="W536" s="30"/>
      <c r="Y536" s="91"/>
      <c r="Z536" s="32"/>
      <c r="AA536" s="28"/>
      <c r="AB536" s="55"/>
      <c r="AC536" s="28" t="str">
        <f>IF(Table1[[#This Row],[DATE SAMPLE DELIVERY]]="","",(CONCATENATE(20,LEFT(Table1[[#This Row],[DATE SAMPLE DELIVERY]],2),"-",(MID(Table1[[#This Row],[DATE SAMPLE DELIVERY]],3,2)),"-",(RIGHT(Table1[[#This Row],[DATE SAMPLE DELIVERY]],2)))))</f>
        <v/>
      </c>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row>
    <row r="537" spans="1:54" s="4" customFormat="1" x14ac:dyDescent="0.2">
      <c r="A537" s="112" t="str">
        <f>IF(D537="","",CONCATENATE('Sample information'!B$16," #1"," ",Table1[[#This Row],[DATE SAMPLE DELIVERY]]))</f>
        <v xml:space="preserve">TC2486 #1 </v>
      </c>
      <c r="B537" s="112" t="str">
        <f>IF(Table1[[#This Row],[LIBRARY ID]]="","",CONCATENATE('Sample information'!B$16,"-",Table1[[#This Row],[LIBRARY ID]]))</f>
        <v>TC2486-TC2486-1527</v>
      </c>
      <c r="C537" s="228" t="s">
        <v>142</v>
      </c>
      <c r="D537" s="228" t="s">
        <v>2273</v>
      </c>
      <c r="E537" s="228" t="s">
        <v>28</v>
      </c>
      <c r="F537" s="113" t="s">
        <v>1711</v>
      </c>
      <c r="G537" s="113">
        <v>13.536849999999999</v>
      </c>
      <c r="H537" s="113">
        <v>50</v>
      </c>
      <c r="I537" s="98"/>
      <c r="J537" s="228"/>
      <c r="K537" s="230" t="s">
        <v>2587</v>
      </c>
      <c r="L537" s="112" t="str">
        <f>IF((I537=Index!C$2),VLOOKUP(J537,Index!B$3:S$228,2),IF((I537=Index!D$2),VLOOKUP(J537,Index!B$3:S$228,3),IF((I537=Index!E$2),VLOOKUP(J537,Index!B$3:S$228,4),IF((I537=Index!F$2),VLOOKUP(J537,Index!B$3:S$228,5),IF((I537=Index!G$2),VLOOKUP(J537,Index!B$3:S$228,6),IF((I537=Index!H$2),VLOOKUP(J537,Index!B$3:S$228,7),IF((I537=Index!I$2),VLOOKUP(J537,Index!B$3:S$228,8),IF((I537=Index!J$2),VLOOKUP(J537,Index!B$3:S$228,9),IF((I537=Index!K$2),VLOOKUP(J537,Index!B$3:S$228,10),IF((I537=Index!L$2),VLOOKUP(J537,Index!B$3:S$228,11),IF((I537=Index!M$2),VLOOKUP(J537,Index!B$3:S$228,12),IF((I537=Index!N$2),VLOOKUP(J537,Index!B$3:S$228,13),IF((I537=Index!O$2),VLOOKUP(J537,Index!B$3:S$228,14),IF((I537=Index!P$2),VLOOKUP(J537,Index!B$3:S$228,15),IF((I537=Index!Q$2),VLOOKUP(J537,Index!B$3:S$228,16),IF((I537=Index!R$2),VLOOKUP(J537,Index!B$3:S$228,17),IF((I537=Index!S$2),VLOOKUP(J537,Index!B$3:S$228,18),IF((I537=""),CONCATENATE("Custom (",K537,")"),IF((I537="No index"),CONCATENATE("Custom (",Index!T529,")"),"")))))))))))))))))))</f>
        <v>Custom (TAGCGCTC-CGTCTAAT)</v>
      </c>
      <c r="M537" s="32" t="s">
        <v>5</v>
      </c>
      <c r="N537" s="10" t="s">
        <v>73</v>
      </c>
      <c r="O537" s="136">
        <f>IF(Table1[[#This Row],[VOLUME]]="","",Table1[[#This Row],[VOLUME]])</f>
        <v>50</v>
      </c>
      <c r="P537" s="110" t="str">
        <f>IF(Table1[[#This Row],[SNP&amp;SEQ SAMPLE ID]]="","",CONCATENATE('Sample information'!$B$16,"_PL1_org_",Table1[[#This Row],[DATE SAMPLE DELIVERY]]))</f>
        <v>TC2486_PL1_org_</v>
      </c>
      <c r="Q537" s="32" t="str">
        <f>IF(Table1[[#This Row],[SNP&amp;SEQ SAMPLE ID]]="","",IF('Sample information'!$B$21="","",'Sample information'!$B$21))</f>
        <v>danio rerio (zebrafish)</v>
      </c>
      <c r="R537" s="10"/>
      <c r="S537" s="32"/>
      <c r="T537" s="55"/>
      <c r="U537" s="25"/>
      <c r="W537" s="30"/>
      <c r="Y537" s="91"/>
      <c r="Z537" s="32"/>
      <c r="AA537" s="28"/>
      <c r="AB537" s="55"/>
      <c r="AC537" s="28" t="str">
        <f>IF(Table1[[#This Row],[DATE SAMPLE DELIVERY]]="","",(CONCATENATE(20,LEFT(Table1[[#This Row],[DATE SAMPLE DELIVERY]],2),"-",(MID(Table1[[#This Row],[DATE SAMPLE DELIVERY]],3,2)),"-",(RIGHT(Table1[[#This Row],[DATE SAMPLE DELIVERY]],2)))))</f>
        <v/>
      </c>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row>
    <row r="538" spans="1:54" s="4" customFormat="1" x14ac:dyDescent="0.2">
      <c r="A538" s="112" t="str">
        <f>IF(D538="","",CONCATENATE('Sample information'!B$16," #1"," ",Table1[[#This Row],[DATE SAMPLE DELIVERY]]))</f>
        <v xml:space="preserve">TC2486 #1 </v>
      </c>
      <c r="B538" s="112" t="str">
        <f>IF(Table1[[#This Row],[LIBRARY ID]]="","",CONCATENATE('Sample information'!B$16,"-",Table1[[#This Row],[LIBRARY ID]]))</f>
        <v>TC2486-TC2486-1528</v>
      </c>
      <c r="C538" s="228" t="s">
        <v>142</v>
      </c>
      <c r="D538" s="228" t="s">
        <v>2274</v>
      </c>
      <c r="E538" s="228" t="s">
        <v>28</v>
      </c>
      <c r="F538" s="113" t="s">
        <v>1711</v>
      </c>
      <c r="G538" s="113">
        <v>13.536849999999999</v>
      </c>
      <c r="H538" s="113">
        <v>50</v>
      </c>
      <c r="I538" s="98"/>
      <c r="J538" s="228"/>
      <c r="K538" s="230" t="s">
        <v>2588</v>
      </c>
      <c r="L538" s="112" t="str">
        <f>IF((I538=Index!C$2),VLOOKUP(J538,Index!B$3:S$228,2),IF((I538=Index!D$2),VLOOKUP(J538,Index!B$3:S$228,3),IF((I538=Index!E$2),VLOOKUP(J538,Index!B$3:S$228,4),IF((I538=Index!F$2),VLOOKUP(J538,Index!B$3:S$228,5),IF((I538=Index!G$2),VLOOKUP(J538,Index!B$3:S$228,6),IF((I538=Index!H$2),VLOOKUP(J538,Index!B$3:S$228,7),IF((I538=Index!I$2),VLOOKUP(J538,Index!B$3:S$228,8),IF((I538=Index!J$2),VLOOKUP(J538,Index!B$3:S$228,9),IF((I538=Index!K$2),VLOOKUP(J538,Index!B$3:S$228,10),IF((I538=Index!L$2),VLOOKUP(J538,Index!B$3:S$228,11),IF((I538=Index!M$2),VLOOKUP(J538,Index!B$3:S$228,12),IF((I538=Index!N$2),VLOOKUP(J538,Index!B$3:S$228,13),IF((I538=Index!O$2),VLOOKUP(J538,Index!B$3:S$228,14),IF((I538=Index!P$2),VLOOKUP(J538,Index!B$3:S$228,15),IF((I538=Index!Q$2),VLOOKUP(J538,Index!B$3:S$228,16),IF((I538=Index!R$2),VLOOKUP(J538,Index!B$3:S$228,17),IF((I538=Index!S$2),VLOOKUP(J538,Index!B$3:S$228,18),IF((I538=""),CONCATENATE("Custom (",K538,")"),IF((I538="No index"),CONCATENATE("Custom (",Index!T530,")"),"")))))))))))))))))))</f>
        <v>Custom (TAGCGCTC-TCTCTCCG)</v>
      </c>
      <c r="M538" s="32" t="s">
        <v>5</v>
      </c>
      <c r="N538" s="10" t="s">
        <v>74</v>
      </c>
      <c r="O538" s="136">
        <f>IF(Table1[[#This Row],[VOLUME]]="","",Table1[[#This Row],[VOLUME]])</f>
        <v>50</v>
      </c>
      <c r="P538" s="110" t="str">
        <f>IF(Table1[[#This Row],[SNP&amp;SEQ SAMPLE ID]]="","",CONCATENATE('Sample information'!$B$16,"_PL1_org_",Table1[[#This Row],[DATE SAMPLE DELIVERY]]))</f>
        <v>TC2486_PL1_org_</v>
      </c>
      <c r="Q538" s="32" t="str">
        <f>IF(Table1[[#This Row],[SNP&amp;SEQ SAMPLE ID]]="","",IF('Sample information'!$B$21="","",'Sample information'!$B$21))</f>
        <v>danio rerio (zebrafish)</v>
      </c>
      <c r="R538" s="10"/>
      <c r="S538" s="32"/>
      <c r="T538" s="55"/>
      <c r="U538" s="25"/>
      <c r="W538" s="30"/>
      <c r="Y538" s="91"/>
      <c r="Z538" s="32"/>
      <c r="AA538" s="28"/>
      <c r="AB538" s="55"/>
      <c r="AC538" s="28" t="str">
        <f>IF(Table1[[#This Row],[DATE SAMPLE DELIVERY]]="","",(CONCATENATE(20,LEFT(Table1[[#This Row],[DATE SAMPLE DELIVERY]],2),"-",(MID(Table1[[#This Row],[DATE SAMPLE DELIVERY]],3,2)),"-",(RIGHT(Table1[[#This Row],[DATE SAMPLE DELIVERY]],2)))))</f>
        <v/>
      </c>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row>
    <row r="539" spans="1:54" s="4" customFormat="1" x14ac:dyDescent="0.2">
      <c r="A539" s="112" t="str">
        <f>IF(D539="","",CONCATENATE('Sample information'!B$16," #1"," ",Table1[[#This Row],[DATE SAMPLE DELIVERY]]))</f>
        <v xml:space="preserve">TC2486 #1 </v>
      </c>
      <c r="B539" s="112" t="str">
        <f>IF(Table1[[#This Row],[LIBRARY ID]]="","",CONCATENATE('Sample information'!B$16,"-",Table1[[#This Row],[LIBRARY ID]]))</f>
        <v>TC2486-TC2486-1529</v>
      </c>
      <c r="C539" s="228" t="s">
        <v>142</v>
      </c>
      <c r="D539" s="228" t="s">
        <v>2275</v>
      </c>
      <c r="E539" s="228" t="s">
        <v>28</v>
      </c>
      <c r="F539" s="113" t="s">
        <v>1711</v>
      </c>
      <c r="G539" s="113">
        <v>13.536849999999999</v>
      </c>
      <c r="H539" s="113">
        <v>50</v>
      </c>
      <c r="I539" s="98"/>
      <c r="J539" s="228"/>
      <c r="K539" s="230" t="s">
        <v>2589</v>
      </c>
      <c r="L539" s="112" t="str">
        <f>IF((I539=Index!C$2),VLOOKUP(J539,Index!B$3:S$228,2),IF((I539=Index!D$2),VLOOKUP(J539,Index!B$3:S$228,3),IF((I539=Index!E$2),VLOOKUP(J539,Index!B$3:S$228,4),IF((I539=Index!F$2),VLOOKUP(J539,Index!B$3:S$228,5),IF((I539=Index!G$2),VLOOKUP(J539,Index!B$3:S$228,6),IF((I539=Index!H$2),VLOOKUP(J539,Index!B$3:S$228,7),IF((I539=Index!I$2),VLOOKUP(J539,Index!B$3:S$228,8),IF((I539=Index!J$2),VLOOKUP(J539,Index!B$3:S$228,9),IF((I539=Index!K$2),VLOOKUP(J539,Index!B$3:S$228,10),IF((I539=Index!L$2),VLOOKUP(J539,Index!B$3:S$228,11),IF((I539=Index!M$2),VLOOKUP(J539,Index!B$3:S$228,12),IF((I539=Index!N$2),VLOOKUP(J539,Index!B$3:S$228,13),IF((I539=Index!O$2),VLOOKUP(J539,Index!B$3:S$228,14),IF((I539=Index!P$2),VLOOKUP(J539,Index!B$3:S$228,15),IF((I539=Index!Q$2),VLOOKUP(J539,Index!B$3:S$228,16),IF((I539=Index!R$2),VLOOKUP(J539,Index!B$3:S$228,17),IF((I539=Index!S$2),VLOOKUP(J539,Index!B$3:S$228,18),IF((I539=""),CONCATENATE("Custom (",K539,")"),IF((I539="No index"),CONCATENATE("Custom (",Index!T531,")"),"")))))))))))))))))))</f>
        <v>Custom (TAGCGCTC-TCGACTAG)</v>
      </c>
      <c r="M539" s="32" t="s">
        <v>5</v>
      </c>
      <c r="N539" s="10" t="s">
        <v>75</v>
      </c>
      <c r="O539" s="136">
        <f>IF(Table1[[#This Row],[VOLUME]]="","",Table1[[#This Row],[VOLUME]])</f>
        <v>50</v>
      </c>
      <c r="P539" s="110" t="str">
        <f>IF(Table1[[#This Row],[SNP&amp;SEQ SAMPLE ID]]="","",CONCATENATE('Sample information'!$B$16,"_PL1_org_",Table1[[#This Row],[DATE SAMPLE DELIVERY]]))</f>
        <v>TC2486_PL1_org_</v>
      </c>
      <c r="Q539" s="32" t="str">
        <f>IF(Table1[[#This Row],[SNP&amp;SEQ SAMPLE ID]]="","",IF('Sample information'!$B$21="","",'Sample information'!$B$21))</f>
        <v>danio rerio (zebrafish)</v>
      </c>
      <c r="R539" s="10"/>
      <c r="S539" s="32"/>
      <c r="T539" s="55"/>
      <c r="U539" s="25"/>
      <c r="W539" s="30"/>
      <c r="Y539" s="91"/>
      <c r="Z539" s="32"/>
      <c r="AA539" s="28"/>
      <c r="AB539" s="55"/>
      <c r="AC539" s="28" t="str">
        <f>IF(Table1[[#This Row],[DATE SAMPLE DELIVERY]]="","",(CONCATENATE(20,LEFT(Table1[[#This Row],[DATE SAMPLE DELIVERY]],2),"-",(MID(Table1[[#This Row],[DATE SAMPLE DELIVERY]],3,2)),"-",(RIGHT(Table1[[#This Row],[DATE SAMPLE DELIVERY]],2)))))</f>
        <v/>
      </c>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row>
    <row r="540" spans="1:54" s="4" customFormat="1" x14ac:dyDescent="0.2">
      <c r="A540" s="112" t="str">
        <f>IF(D540="","",CONCATENATE('Sample information'!B$16," #1"," ",Table1[[#This Row],[DATE SAMPLE DELIVERY]]))</f>
        <v xml:space="preserve">TC2486 #1 </v>
      </c>
      <c r="B540" s="112" t="str">
        <f>IF(Table1[[#This Row],[LIBRARY ID]]="","",CONCATENATE('Sample information'!B$16,"-",Table1[[#This Row],[LIBRARY ID]]))</f>
        <v>TC2486-TC2486-1530</v>
      </c>
      <c r="C540" s="228" t="s">
        <v>142</v>
      </c>
      <c r="D540" s="228" t="s">
        <v>2276</v>
      </c>
      <c r="E540" s="228" t="s">
        <v>28</v>
      </c>
      <c r="F540" s="113" t="s">
        <v>1711</v>
      </c>
      <c r="G540" s="113">
        <v>13.536849999999999</v>
      </c>
      <c r="H540" s="113">
        <v>50</v>
      </c>
      <c r="I540" s="98"/>
      <c r="J540" s="228"/>
      <c r="K540" s="230" t="s">
        <v>2590</v>
      </c>
      <c r="L540" s="112" t="str">
        <f>IF((I540=Index!C$2),VLOOKUP(J540,Index!B$3:S$228,2),IF((I540=Index!D$2),VLOOKUP(J540,Index!B$3:S$228,3),IF((I540=Index!E$2),VLOOKUP(J540,Index!B$3:S$228,4),IF((I540=Index!F$2),VLOOKUP(J540,Index!B$3:S$228,5),IF((I540=Index!G$2),VLOOKUP(J540,Index!B$3:S$228,6),IF((I540=Index!H$2),VLOOKUP(J540,Index!B$3:S$228,7),IF((I540=Index!I$2),VLOOKUP(J540,Index!B$3:S$228,8),IF((I540=Index!J$2),VLOOKUP(J540,Index!B$3:S$228,9),IF((I540=Index!K$2),VLOOKUP(J540,Index!B$3:S$228,10),IF((I540=Index!L$2),VLOOKUP(J540,Index!B$3:S$228,11),IF((I540=Index!M$2),VLOOKUP(J540,Index!B$3:S$228,12),IF((I540=Index!N$2),VLOOKUP(J540,Index!B$3:S$228,13),IF((I540=Index!O$2),VLOOKUP(J540,Index!B$3:S$228,14),IF((I540=Index!P$2),VLOOKUP(J540,Index!B$3:S$228,15),IF((I540=Index!Q$2),VLOOKUP(J540,Index!B$3:S$228,16),IF((I540=Index!R$2),VLOOKUP(J540,Index!B$3:S$228,17),IF((I540=Index!S$2),VLOOKUP(J540,Index!B$3:S$228,18),IF((I540=""),CONCATENATE("Custom (",K540,")"),IF((I540="No index"),CONCATENATE("Custom (",Index!T532,")"),"")))))))))))))))))))</f>
        <v>Custom (TAGCGCTC-TTCTAGCT)</v>
      </c>
      <c r="M540" s="32" t="s">
        <v>5</v>
      </c>
      <c r="N540" s="10" t="s">
        <v>76</v>
      </c>
      <c r="O540" s="136">
        <f>IF(Table1[[#This Row],[VOLUME]]="","",Table1[[#This Row],[VOLUME]])</f>
        <v>50</v>
      </c>
      <c r="P540" s="110" t="str">
        <f>IF(Table1[[#This Row],[SNP&amp;SEQ SAMPLE ID]]="","",CONCATENATE('Sample information'!$B$16,"_PL1_org_",Table1[[#This Row],[DATE SAMPLE DELIVERY]]))</f>
        <v>TC2486_PL1_org_</v>
      </c>
      <c r="Q540" s="32" t="str">
        <f>IF(Table1[[#This Row],[SNP&amp;SEQ SAMPLE ID]]="","",IF('Sample information'!$B$21="","",'Sample information'!$B$21))</f>
        <v>danio rerio (zebrafish)</v>
      </c>
      <c r="R540" s="10"/>
      <c r="S540" s="32"/>
      <c r="T540" s="55"/>
      <c r="U540" s="25"/>
      <c r="W540" s="30"/>
      <c r="Y540" s="91"/>
      <c r="Z540" s="32"/>
      <c r="AA540" s="28"/>
      <c r="AB540" s="55"/>
      <c r="AC540" s="28" t="str">
        <f>IF(Table1[[#This Row],[DATE SAMPLE DELIVERY]]="","",(CONCATENATE(20,LEFT(Table1[[#This Row],[DATE SAMPLE DELIVERY]],2),"-",(MID(Table1[[#This Row],[DATE SAMPLE DELIVERY]],3,2)),"-",(RIGHT(Table1[[#This Row],[DATE SAMPLE DELIVERY]],2)))))</f>
        <v/>
      </c>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row>
    <row r="541" spans="1:54" s="4" customFormat="1" x14ac:dyDescent="0.2">
      <c r="A541" s="112" t="str">
        <f>IF(D541="","",CONCATENATE('Sample information'!B$16," #1"," ",Table1[[#This Row],[DATE SAMPLE DELIVERY]]))</f>
        <v xml:space="preserve">TC2486 #1 </v>
      </c>
      <c r="B541" s="112" t="str">
        <f>IF(Table1[[#This Row],[LIBRARY ID]]="","",CONCATENATE('Sample information'!B$16,"-",Table1[[#This Row],[LIBRARY ID]]))</f>
        <v>TC2486-TC2486-1531</v>
      </c>
      <c r="C541" s="228" t="s">
        <v>142</v>
      </c>
      <c r="D541" s="228" t="s">
        <v>2277</v>
      </c>
      <c r="E541" s="228" t="s">
        <v>28</v>
      </c>
      <c r="F541" s="113" t="s">
        <v>1711</v>
      </c>
      <c r="G541" s="113">
        <v>13.536849999999999</v>
      </c>
      <c r="H541" s="113">
        <v>50</v>
      </c>
      <c r="I541" s="98"/>
      <c r="J541" s="228"/>
      <c r="K541" s="230" t="s">
        <v>2591</v>
      </c>
      <c r="L541" s="112" t="str">
        <f>IF((I541=Index!C$2),VLOOKUP(J541,Index!B$3:S$228,2),IF((I541=Index!D$2),VLOOKUP(J541,Index!B$3:S$228,3),IF((I541=Index!E$2),VLOOKUP(J541,Index!B$3:S$228,4),IF((I541=Index!F$2),VLOOKUP(J541,Index!B$3:S$228,5),IF((I541=Index!G$2),VLOOKUP(J541,Index!B$3:S$228,6),IF((I541=Index!H$2),VLOOKUP(J541,Index!B$3:S$228,7),IF((I541=Index!I$2),VLOOKUP(J541,Index!B$3:S$228,8),IF((I541=Index!J$2),VLOOKUP(J541,Index!B$3:S$228,9),IF((I541=Index!K$2),VLOOKUP(J541,Index!B$3:S$228,10),IF((I541=Index!L$2),VLOOKUP(J541,Index!B$3:S$228,11),IF((I541=Index!M$2),VLOOKUP(J541,Index!B$3:S$228,12),IF((I541=Index!N$2),VLOOKUP(J541,Index!B$3:S$228,13),IF((I541=Index!O$2),VLOOKUP(J541,Index!B$3:S$228,14),IF((I541=Index!P$2),VLOOKUP(J541,Index!B$3:S$228,15),IF((I541=Index!Q$2),VLOOKUP(J541,Index!B$3:S$228,16),IF((I541=Index!R$2),VLOOKUP(J541,Index!B$3:S$228,17),IF((I541=Index!S$2),VLOOKUP(J541,Index!B$3:S$228,18),IF((I541=""),CONCATENATE("Custom (",K541,")"),IF((I541="No index"),CONCATENATE("Custom (",Index!T533,")"),"")))))))))))))))))))</f>
        <v>Custom (TAGCGCTC-CCTAGAGT)</v>
      </c>
      <c r="M541" s="32" t="s">
        <v>5</v>
      </c>
      <c r="N541" s="10" t="s">
        <v>77</v>
      </c>
      <c r="O541" s="136">
        <f>IF(Table1[[#This Row],[VOLUME]]="","",Table1[[#This Row],[VOLUME]])</f>
        <v>50</v>
      </c>
      <c r="P541" s="110" t="str">
        <f>IF(Table1[[#This Row],[SNP&amp;SEQ SAMPLE ID]]="","",CONCATENATE('Sample information'!$B$16,"_PL1_org_",Table1[[#This Row],[DATE SAMPLE DELIVERY]]))</f>
        <v>TC2486_PL1_org_</v>
      </c>
      <c r="Q541" s="32" t="str">
        <f>IF(Table1[[#This Row],[SNP&amp;SEQ SAMPLE ID]]="","",IF('Sample information'!$B$21="","",'Sample information'!$B$21))</f>
        <v>danio rerio (zebrafish)</v>
      </c>
      <c r="R541" s="10"/>
      <c r="S541" s="32"/>
      <c r="T541" s="55"/>
      <c r="U541" s="25"/>
      <c r="W541" s="30"/>
      <c r="Y541" s="91"/>
      <c r="Z541" s="32"/>
      <c r="AA541" s="28"/>
      <c r="AB541" s="55"/>
      <c r="AC541" s="28" t="str">
        <f>IF(Table1[[#This Row],[DATE SAMPLE DELIVERY]]="","",(CONCATENATE(20,LEFT(Table1[[#This Row],[DATE SAMPLE DELIVERY]],2),"-",(MID(Table1[[#This Row],[DATE SAMPLE DELIVERY]],3,2)),"-",(RIGHT(Table1[[#This Row],[DATE SAMPLE DELIVERY]],2)))))</f>
        <v/>
      </c>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row>
    <row r="542" spans="1:54" s="4" customFormat="1" x14ac:dyDescent="0.2">
      <c r="A542" s="112" t="str">
        <f>IF(D542="","",CONCATENATE('Sample information'!B$16," #1"," ",Table1[[#This Row],[DATE SAMPLE DELIVERY]]))</f>
        <v xml:space="preserve">TC2486 #1 </v>
      </c>
      <c r="B542" s="112" t="str">
        <f>IF(Table1[[#This Row],[LIBRARY ID]]="","",CONCATENATE('Sample information'!B$16,"-",Table1[[#This Row],[LIBRARY ID]]))</f>
        <v>TC2486-TC2486-1532</v>
      </c>
      <c r="C542" s="228" t="s">
        <v>142</v>
      </c>
      <c r="D542" s="228" t="s">
        <v>2278</v>
      </c>
      <c r="E542" s="228" t="s">
        <v>28</v>
      </c>
      <c r="F542" s="113" t="s">
        <v>1711</v>
      </c>
      <c r="G542" s="113">
        <v>13.536849999999999</v>
      </c>
      <c r="H542" s="113">
        <v>50</v>
      </c>
      <c r="I542" s="98"/>
      <c r="J542" s="228"/>
      <c r="K542" s="230" t="s">
        <v>2592</v>
      </c>
      <c r="L542" s="112" t="str">
        <f>IF((I542=Index!C$2),VLOOKUP(J542,Index!B$3:S$228,2),IF((I542=Index!D$2),VLOOKUP(J542,Index!B$3:S$228,3),IF((I542=Index!E$2),VLOOKUP(J542,Index!B$3:S$228,4),IF((I542=Index!F$2),VLOOKUP(J542,Index!B$3:S$228,5),IF((I542=Index!G$2),VLOOKUP(J542,Index!B$3:S$228,6),IF((I542=Index!H$2),VLOOKUP(J542,Index!B$3:S$228,7),IF((I542=Index!I$2),VLOOKUP(J542,Index!B$3:S$228,8),IF((I542=Index!J$2),VLOOKUP(J542,Index!B$3:S$228,9),IF((I542=Index!K$2),VLOOKUP(J542,Index!B$3:S$228,10),IF((I542=Index!L$2),VLOOKUP(J542,Index!B$3:S$228,11),IF((I542=Index!M$2),VLOOKUP(J542,Index!B$3:S$228,12),IF((I542=Index!N$2),VLOOKUP(J542,Index!B$3:S$228,13),IF((I542=Index!O$2),VLOOKUP(J542,Index!B$3:S$228,14),IF((I542=Index!P$2),VLOOKUP(J542,Index!B$3:S$228,15),IF((I542=Index!Q$2),VLOOKUP(J542,Index!B$3:S$228,16),IF((I542=Index!R$2),VLOOKUP(J542,Index!B$3:S$228,17),IF((I542=Index!S$2),VLOOKUP(J542,Index!B$3:S$228,18),IF((I542=""),CONCATENATE("Custom (",K542,")"),IF((I542="No index"),CONCATENATE("Custom (",Index!T534,")"),"")))))))))))))))))))</f>
        <v>Custom (TAGCGCTC-CTATTAAG)</v>
      </c>
      <c r="M542" s="32" t="s">
        <v>5</v>
      </c>
      <c r="N542" s="10" t="s">
        <v>78</v>
      </c>
      <c r="O542" s="136">
        <f>IF(Table1[[#This Row],[VOLUME]]="","",Table1[[#This Row],[VOLUME]])</f>
        <v>50</v>
      </c>
      <c r="P542" s="110" t="str">
        <f>IF(Table1[[#This Row],[SNP&amp;SEQ SAMPLE ID]]="","",CONCATENATE('Sample information'!$B$16,"_PL1_org_",Table1[[#This Row],[DATE SAMPLE DELIVERY]]))</f>
        <v>TC2486_PL1_org_</v>
      </c>
      <c r="Q542" s="32" t="str">
        <f>IF(Table1[[#This Row],[SNP&amp;SEQ SAMPLE ID]]="","",IF('Sample information'!$B$21="","",'Sample information'!$B$21))</f>
        <v>danio rerio (zebrafish)</v>
      </c>
      <c r="R542" s="10"/>
      <c r="S542" s="32"/>
      <c r="T542" s="55"/>
      <c r="U542" s="25"/>
      <c r="W542" s="30"/>
      <c r="Y542" s="91"/>
      <c r="Z542" s="32"/>
      <c r="AA542" s="28"/>
      <c r="AB542" s="55"/>
      <c r="AC542" s="28" t="str">
        <f>IF(Table1[[#This Row],[DATE SAMPLE DELIVERY]]="","",(CONCATENATE(20,LEFT(Table1[[#This Row],[DATE SAMPLE DELIVERY]],2),"-",(MID(Table1[[#This Row],[DATE SAMPLE DELIVERY]],3,2)),"-",(RIGHT(Table1[[#This Row],[DATE SAMPLE DELIVERY]],2)))))</f>
        <v/>
      </c>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row>
    <row r="543" spans="1:54" s="4" customFormat="1" x14ac:dyDescent="0.2">
      <c r="A543" s="112" t="str">
        <f>IF(D543="","",CONCATENATE('Sample information'!B$16," #1"," ",Table1[[#This Row],[DATE SAMPLE DELIVERY]]))</f>
        <v xml:space="preserve">TC2486 #1 </v>
      </c>
      <c r="B543" s="112" t="str">
        <f>IF(Table1[[#This Row],[LIBRARY ID]]="","",CONCATENATE('Sample information'!B$16,"-",Table1[[#This Row],[LIBRARY ID]]))</f>
        <v>TC2486-TC2486-1533</v>
      </c>
      <c r="C543" s="228" t="s">
        <v>142</v>
      </c>
      <c r="D543" s="228" t="s">
        <v>2279</v>
      </c>
      <c r="E543" s="228" t="s">
        <v>28</v>
      </c>
      <c r="F543" s="113" t="s">
        <v>1711</v>
      </c>
      <c r="G543" s="113">
        <v>13.536849999999999</v>
      </c>
      <c r="H543" s="113">
        <v>50</v>
      </c>
      <c r="I543" s="98"/>
      <c r="J543" s="228"/>
      <c r="K543" s="230" t="s">
        <v>2593</v>
      </c>
      <c r="L543" s="112" t="str">
        <f>IF((I543=Index!C$2),VLOOKUP(J543,Index!B$3:S$228,2),IF((I543=Index!D$2),VLOOKUP(J543,Index!B$3:S$228,3),IF((I543=Index!E$2),VLOOKUP(J543,Index!B$3:S$228,4),IF((I543=Index!F$2),VLOOKUP(J543,Index!B$3:S$228,5),IF((I543=Index!G$2),VLOOKUP(J543,Index!B$3:S$228,6),IF((I543=Index!H$2),VLOOKUP(J543,Index!B$3:S$228,7),IF((I543=Index!I$2),VLOOKUP(J543,Index!B$3:S$228,8),IF((I543=Index!J$2),VLOOKUP(J543,Index!B$3:S$228,9),IF((I543=Index!K$2),VLOOKUP(J543,Index!B$3:S$228,10),IF((I543=Index!L$2),VLOOKUP(J543,Index!B$3:S$228,11),IF((I543=Index!M$2),VLOOKUP(J543,Index!B$3:S$228,12),IF((I543=Index!N$2),VLOOKUP(J543,Index!B$3:S$228,13),IF((I543=Index!O$2),VLOOKUP(J543,Index!B$3:S$228,14),IF((I543=Index!P$2),VLOOKUP(J543,Index!B$3:S$228,15),IF((I543=Index!Q$2),VLOOKUP(J543,Index!B$3:S$228,16),IF((I543=Index!R$2),VLOOKUP(J543,Index!B$3:S$228,17),IF((I543=Index!S$2),VLOOKUP(J543,Index!B$3:S$228,18),IF((I543=""),CONCATENATE("Custom (",K543,")"),IF((I543="No index"),CONCATENATE("Custom (",Index!T535,")"),"")))))))))))))))))))</f>
        <v>Custom (TAGCGCTC-AAGGCTAT)</v>
      </c>
      <c r="M543" s="32" t="s">
        <v>5</v>
      </c>
      <c r="N543" s="10" t="s">
        <v>79</v>
      </c>
      <c r="O543" s="136">
        <f>IF(Table1[[#This Row],[VOLUME]]="","",Table1[[#This Row],[VOLUME]])</f>
        <v>50</v>
      </c>
      <c r="P543" s="110" t="str">
        <f>IF(Table1[[#This Row],[SNP&amp;SEQ SAMPLE ID]]="","",CONCATENATE('Sample information'!$B$16,"_PL1_org_",Table1[[#This Row],[DATE SAMPLE DELIVERY]]))</f>
        <v>TC2486_PL1_org_</v>
      </c>
      <c r="Q543" s="32" t="str">
        <f>IF(Table1[[#This Row],[SNP&amp;SEQ SAMPLE ID]]="","",IF('Sample information'!$B$21="","",'Sample information'!$B$21))</f>
        <v>danio rerio (zebrafish)</v>
      </c>
      <c r="R543" s="10"/>
      <c r="S543" s="32"/>
      <c r="T543" s="55"/>
      <c r="U543" s="25"/>
      <c r="W543" s="30"/>
      <c r="Y543" s="91"/>
      <c r="Z543" s="32"/>
      <c r="AA543" s="28"/>
      <c r="AB543" s="55"/>
      <c r="AC543" s="28" t="str">
        <f>IF(Table1[[#This Row],[DATE SAMPLE DELIVERY]]="","",(CONCATENATE(20,LEFT(Table1[[#This Row],[DATE SAMPLE DELIVERY]],2),"-",(MID(Table1[[#This Row],[DATE SAMPLE DELIVERY]],3,2)),"-",(RIGHT(Table1[[#This Row],[DATE SAMPLE DELIVERY]],2)))))</f>
        <v/>
      </c>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row>
    <row r="544" spans="1:54" s="4" customFormat="1" x14ac:dyDescent="0.2">
      <c r="A544" s="112" t="str">
        <f>IF(D544="","",CONCATENATE('Sample information'!B$16," #1"," ",Table1[[#This Row],[DATE SAMPLE DELIVERY]]))</f>
        <v xml:space="preserve">TC2486 #1 </v>
      </c>
      <c r="B544" s="112" t="str">
        <f>IF(Table1[[#This Row],[LIBRARY ID]]="","",CONCATENATE('Sample information'!B$16,"-",Table1[[#This Row],[LIBRARY ID]]))</f>
        <v>TC2486-TC2486-1534</v>
      </c>
      <c r="C544" s="228" t="s">
        <v>142</v>
      </c>
      <c r="D544" s="228" t="s">
        <v>2280</v>
      </c>
      <c r="E544" s="228" t="s">
        <v>28</v>
      </c>
      <c r="F544" s="113" t="s">
        <v>1711</v>
      </c>
      <c r="G544" s="113">
        <v>13.536849999999999</v>
      </c>
      <c r="H544" s="113">
        <v>50</v>
      </c>
      <c r="I544" s="98"/>
      <c r="J544" s="228"/>
      <c r="K544" s="230" t="s">
        <v>2594</v>
      </c>
      <c r="L544" s="112" t="str">
        <f>IF((I544=Index!C$2),VLOOKUP(J544,Index!B$3:S$228,2),IF((I544=Index!D$2),VLOOKUP(J544,Index!B$3:S$228,3),IF((I544=Index!E$2),VLOOKUP(J544,Index!B$3:S$228,4),IF((I544=Index!F$2),VLOOKUP(J544,Index!B$3:S$228,5),IF((I544=Index!G$2),VLOOKUP(J544,Index!B$3:S$228,6),IF((I544=Index!H$2),VLOOKUP(J544,Index!B$3:S$228,7),IF((I544=Index!I$2),VLOOKUP(J544,Index!B$3:S$228,8),IF((I544=Index!J$2),VLOOKUP(J544,Index!B$3:S$228,9),IF((I544=Index!K$2),VLOOKUP(J544,Index!B$3:S$228,10),IF((I544=Index!L$2),VLOOKUP(J544,Index!B$3:S$228,11),IF((I544=Index!M$2),VLOOKUP(J544,Index!B$3:S$228,12),IF((I544=Index!N$2),VLOOKUP(J544,Index!B$3:S$228,13),IF((I544=Index!O$2),VLOOKUP(J544,Index!B$3:S$228,14),IF((I544=Index!P$2),VLOOKUP(J544,Index!B$3:S$228,15),IF((I544=Index!Q$2),VLOOKUP(J544,Index!B$3:S$228,16),IF((I544=Index!R$2),VLOOKUP(J544,Index!B$3:S$228,17),IF((I544=Index!S$2),VLOOKUP(J544,Index!B$3:S$228,18),IF((I544=""),CONCATENATE("Custom (",K544,")"),IF((I544="No index"),CONCATENATE("Custom (",Index!T536,")"),"")))))))))))))))))))</f>
        <v>Custom (TAGCGCTC-GAGCCTTA)</v>
      </c>
      <c r="M544" s="32" t="s">
        <v>5</v>
      </c>
      <c r="N544" s="10" t="s">
        <v>80</v>
      </c>
      <c r="O544" s="136">
        <f>IF(Table1[[#This Row],[VOLUME]]="","",Table1[[#This Row],[VOLUME]])</f>
        <v>50</v>
      </c>
      <c r="P544" s="110" t="str">
        <f>IF(Table1[[#This Row],[SNP&amp;SEQ SAMPLE ID]]="","",CONCATENATE('Sample information'!$B$16,"_PL1_org_",Table1[[#This Row],[DATE SAMPLE DELIVERY]]))</f>
        <v>TC2486_PL1_org_</v>
      </c>
      <c r="Q544" s="32" t="str">
        <f>IF(Table1[[#This Row],[SNP&amp;SEQ SAMPLE ID]]="","",IF('Sample information'!$B$21="","",'Sample information'!$B$21))</f>
        <v>danio rerio (zebrafish)</v>
      </c>
      <c r="R544" s="10"/>
      <c r="S544" s="32"/>
      <c r="T544" s="55"/>
      <c r="U544" s="25"/>
      <c r="W544" s="30"/>
      <c r="Y544" s="91"/>
      <c r="Z544" s="32"/>
      <c r="AA544" s="28"/>
      <c r="AB544" s="55"/>
      <c r="AC544" s="28" t="str">
        <f>IF(Table1[[#This Row],[DATE SAMPLE DELIVERY]]="","",(CONCATENATE(20,LEFT(Table1[[#This Row],[DATE SAMPLE DELIVERY]],2),"-",(MID(Table1[[#This Row],[DATE SAMPLE DELIVERY]],3,2)),"-",(RIGHT(Table1[[#This Row],[DATE SAMPLE DELIVERY]],2)))))</f>
        <v/>
      </c>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row>
    <row r="545" spans="1:54" s="4" customFormat="1" x14ac:dyDescent="0.2">
      <c r="A545" s="112" t="str">
        <f>IF(D545="","",CONCATENATE('Sample information'!B$16," #1"," ",Table1[[#This Row],[DATE SAMPLE DELIVERY]]))</f>
        <v xml:space="preserve">TC2486 #1 </v>
      </c>
      <c r="B545" s="112" t="str">
        <f>IF(Table1[[#This Row],[LIBRARY ID]]="","",CONCATENATE('Sample information'!B$16,"-",Table1[[#This Row],[LIBRARY ID]]))</f>
        <v>TC2486-TC2486-1535</v>
      </c>
      <c r="C545" s="228" t="s">
        <v>142</v>
      </c>
      <c r="D545" s="228" t="s">
        <v>2281</v>
      </c>
      <c r="E545" s="228" t="s">
        <v>28</v>
      </c>
      <c r="F545" s="113" t="s">
        <v>1711</v>
      </c>
      <c r="G545" s="113">
        <v>13.536849999999999</v>
      </c>
      <c r="H545" s="113">
        <v>50</v>
      </c>
      <c r="I545" s="98"/>
      <c r="J545" s="228"/>
      <c r="K545" s="230" t="s">
        <v>2595</v>
      </c>
      <c r="L545" s="112" t="str">
        <f>IF((I545=Index!C$2),VLOOKUP(J545,Index!B$3:S$228,2),IF((I545=Index!D$2),VLOOKUP(J545,Index!B$3:S$228,3),IF((I545=Index!E$2),VLOOKUP(J545,Index!B$3:S$228,4),IF((I545=Index!F$2),VLOOKUP(J545,Index!B$3:S$228,5),IF((I545=Index!G$2),VLOOKUP(J545,Index!B$3:S$228,6),IF((I545=Index!H$2),VLOOKUP(J545,Index!B$3:S$228,7),IF((I545=Index!I$2),VLOOKUP(J545,Index!B$3:S$228,8),IF((I545=Index!J$2),VLOOKUP(J545,Index!B$3:S$228,9),IF((I545=Index!K$2),VLOOKUP(J545,Index!B$3:S$228,10),IF((I545=Index!L$2),VLOOKUP(J545,Index!B$3:S$228,11),IF((I545=Index!M$2),VLOOKUP(J545,Index!B$3:S$228,12),IF((I545=Index!N$2),VLOOKUP(J545,Index!B$3:S$228,13),IF((I545=Index!O$2),VLOOKUP(J545,Index!B$3:S$228,14),IF((I545=Index!P$2),VLOOKUP(J545,Index!B$3:S$228,15),IF((I545=Index!Q$2),VLOOKUP(J545,Index!B$3:S$228,16),IF((I545=Index!R$2),VLOOKUP(J545,Index!B$3:S$228,17),IF((I545=Index!S$2),VLOOKUP(J545,Index!B$3:S$228,18),IF((I545=""),CONCATENATE("Custom (",K545,")"),IF((I545="No index"),CONCATENATE("Custom (",Index!T537,")"),"")))))))))))))))))))</f>
        <v>Custom (TAGCGCTC-TTATGCGA)</v>
      </c>
      <c r="M545" s="32" t="s">
        <v>5</v>
      </c>
      <c r="N545" s="10" t="s">
        <v>81</v>
      </c>
      <c r="O545" s="136">
        <f>IF(Table1[[#This Row],[VOLUME]]="","",Table1[[#This Row],[VOLUME]])</f>
        <v>50</v>
      </c>
      <c r="P545" s="110" t="str">
        <f>IF(Table1[[#This Row],[SNP&amp;SEQ SAMPLE ID]]="","",CONCATENATE('Sample information'!$B$16,"_PL1_org_",Table1[[#This Row],[DATE SAMPLE DELIVERY]]))</f>
        <v>TC2486_PL1_org_</v>
      </c>
      <c r="Q545" s="32" t="str">
        <f>IF(Table1[[#This Row],[SNP&amp;SEQ SAMPLE ID]]="","",IF('Sample information'!$B$21="","",'Sample information'!$B$21))</f>
        <v>danio rerio (zebrafish)</v>
      </c>
      <c r="R545" s="10"/>
      <c r="S545" s="32"/>
      <c r="T545" s="55"/>
      <c r="U545" s="25"/>
      <c r="W545" s="30"/>
      <c r="Y545" s="91"/>
      <c r="Z545" s="32"/>
      <c r="AA545" s="28"/>
      <c r="AB545" s="55"/>
      <c r="AC545" s="28" t="str">
        <f>IF(Table1[[#This Row],[DATE SAMPLE DELIVERY]]="","",(CONCATENATE(20,LEFT(Table1[[#This Row],[DATE SAMPLE DELIVERY]],2),"-",(MID(Table1[[#This Row],[DATE SAMPLE DELIVERY]],3,2)),"-",(RIGHT(Table1[[#This Row],[DATE SAMPLE DELIVERY]],2)))))</f>
        <v/>
      </c>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row>
    <row r="546" spans="1:54" s="4" customFormat="1" x14ac:dyDescent="0.2">
      <c r="A546" s="112" t="str">
        <f>IF(D546="","",CONCATENATE('Sample information'!B$16," #1"," ",Table1[[#This Row],[DATE SAMPLE DELIVERY]]))</f>
        <v xml:space="preserve">TC2486 #1 </v>
      </c>
      <c r="B546" s="112" t="str">
        <f>IF(Table1[[#This Row],[LIBRARY ID]]="","",CONCATENATE('Sample information'!B$16,"-",Table1[[#This Row],[LIBRARY ID]]))</f>
        <v>TC2486-TC2486-1536</v>
      </c>
      <c r="C546" s="228" t="s">
        <v>142</v>
      </c>
      <c r="D546" s="228" t="s">
        <v>2282</v>
      </c>
      <c r="E546" s="228" t="s">
        <v>28</v>
      </c>
      <c r="F546" s="113" t="s">
        <v>1711</v>
      </c>
      <c r="G546" s="113">
        <v>13.536849999999999</v>
      </c>
      <c r="H546" s="113">
        <v>50</v>
      </c>
      <c r="I546" s="98"/>
      <c r="J546" s="228"/>
      <c r="K546" s="230" t="s">
        <v>2596</v>
      </c>
      <c r="L546" s="112" t="str">
        <f>IF((I546=Index!C$2),VLOOKUP(J546,Index!B$3:S$228,2),IF((I546=Index!D$2),VLOOKUP(J546,Index!B$3:S$228,3),IF((I546=Index!E$2),VLOOKUP(J546,Index!B$3:S$228,4),IF((I546=Index!F$2),VLOOKUP(J546,Index!B$3:S$228,5),IF((I546=Index!G$2),VLOOKUP(J546,Index!B$3:S$228,6),IF((I546=Index!H$2),VLOOKUP(J546,Index!B$3:S$228,7),IF((I546=Index!I$2),VLOOKUP(J546,Index!B$3:S$228,8),IF((I546=Index!J$2),VLOOKUP(J546,Index!B$3:S$228,9),IF((I546=Index!K$2),VLOOKUP(J546,Index!B$3:S$228,10),IF((I546=Index!L$2),VLOOKUP(J546,Index!B$3:S$228,11),IF((I546=Index!M$2),VLOOKUP(J546,Index!B$3:S$228,12),IF((I546=Index!N$2),VLOOKUP(J546,Index!B$3:S$228,13),IF((I546=Index!O$2),VLOOKUP(J546,Index!B$3:S$228,14),IF((I546=Index!P$2),VLOOKUP(J546,Index!B$3:S$228,15),IF((I546=Index!Q$2),VLOOKUP(J546,Index!B$3:S$228,16),IF((I546=Index!R$2),VLOOKUP(J546,Index!B$3:S$228,17),IF((I546=Index!S$2),VLOOKUP(J546,Index!B$3:S$228,18),IF((I546=""),CONCATENATE("Custom (",K546,")"),IF((I546="No index"),CONCATENATE("Custom (",Index!T538,")"),"")))))))))))))))))))</f>
        <v>Custom (ACTGAGCG-CGTCTAAT)</v>
      </c>
      <c r="M546" s="32" t="s">
        <v>5</v>
      </c>
      <c r="N546" s="10" t="s">
        <v>82</v>
      </c>
      <c r="O546" s="136">
        <f>IF(Table1[[#This Row],[VOLUME]]="","",Table1[[#This Row],[VOLUME]])</f>
        <v>50</v>
      </c>
      <c r="P546" s="110" t="str">
        <f>IF(Table1[[#This Row],[SNP&amp;SEQ SAMPLE ID]]="","",CONCATENATE('Sample information'!$B$16,"_PL1_org_",Table1[[#This Row],[DATE SAMPLE DELIVERY]]))</f>
        <v>TC2486_PL1_org_</v>
      </c>
      <c r="Q546" s="32" t="str">
        <f>IF(Table1[[#This Row],[SNP&amp;SEQ SAMPLE ID]]="","",IF('Sample information'!$B$21="","",'Sample information'!$B$21))</f>
        <v>danio rerio (zebrafish)</v>
      </c>
      <c r="R546" s="10"/>
      <c r="S546" s="32"/>
      <c r="T546" s="55"/>
      <c r="U546" s="25"/>
      <c r="W546" s="30"/>
      <c r="Y546" s="91"/>
      <c r="Z546" s="32"/>
      <c r="AA546" s="28"/>
      <c r="AB546" s="55"/>
      <c r="AC546" s="28" t="str">
        <f>IF(Table1[[#This Row],[DATE SAMPLE DELIVERY]]="","",(CONCATENATE(20,LEFT(Table1[[#This Row],[DATE SAMPLE DELIVERY]],2),"-",(MID(Table1[[#This Row],[DATE SAMPLE DELIVERY]],3,2)),"-",(RIGHT(Table1[[#This Row],[DATE SAMPLE DELIVERY]],2)))))</f>
        <v/>
      </c>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row>
    <row r="547" spans="1:54" s="4" customFormat="1" x14ac:dyDescent="0.2">
      <c r="A547" s="112" t="str">
        <f>IF(D547="","",CONCATENATE('Sample information'!B$16," #1"," ",Table1[[#This Row],[DATE SAMPLE DELIVERY]]))</f>
        <v xml:space="preserve">TC2486 #1 </v>
      </c>
      <c r="B547" s="112" t="str">
        <f>IF(Table1[[#This Row],[LIBRARY ID]]="","",CONCATENATE('Sample information'!B$16,"-",Table1[[#This Row],[LIBRARY ID]]))</f>
        <v>TC2486-TC2486-1537</v>
      </c>
      <c r="C547" s="228" t="s">
        <v>142</v>
      </c>
      <c r="D547" s="228" t="s">
        <v>2283</v>
      </c>
      <c r="E547" s="228" t="s">
        <v>28</v>
      </c>
      <c r="F547" s="113" t="s">
        <v>1711</v>
      </c>
      <c r="G547" s="113">
        <v>13.536849999999999</v>
      </c>
      <c r="H547" s="113">
        <v>50</v>
      </c>
      <c r="I547" s="98"/>
      <c r="J547" s="228"/>
      <c r="K547" s="230" t="s">
        <v>2597</v>
      </c>
      <c r="L547" s="112" t="str">
        <f>IF((I547=Index!C$2),VLOOKUP(J547,Index!B$3:S$228,2),IF((I547=Index!D$2),VLOOKUP(J547,Index!B$3:S$228,3),IF((I547=Index!E$2),VLOOKUP(J547,Index!B$3:S$228,4),IF((I547=Index!F$2),VLOOKUP(J547,Index!B$3:S$228,5),IF((I547=Index!G$2),VLOOKUP(J547,Index!B$3:S$228,6),IF((I547=Index!H$2),VLOOKUP(J547,Index!B$3:S$228,7),IF((I547=Index!I$2),VLOOKUP(J547,Index!B$3:S$228,8),IF((I547=Index!J$2),VLOOKUP(J547,Index!B$3:S$228,9),IF((I547=Index!K$2),VLOOKUP(J547,Index!B$3:S$228,10),IF((I547=Index!L$2),VLOOKUP(J547,Index!B$3:S$228,11),IF((I547=Index!M$2),VLOOKUP(J547,Index!B$3:S$228,12),IF((I547=Index!N$2),VLOOKUP(J547,Index!B$3:S$228,13),IF((I547=Index!O$2),VLOOKUP(J547,Index!B$3:S$228,14),IF((I547=Index!P$2),VLOOKUP(J547,Index!B$3:S$228,15),IF((I547=Index!Q$2),VLOOKUP(J547,Index!B$3:S$228,16),IF((I547=Index!R$2),VLOOKUP(J547,Index!B$3:S$228,17),IF((I547=Index!S$2),VLOOKUP(J547,Index!B$3:S$228,18),IF((I547=""),CONCATENATE("Custom (",K547,")"),IF((I547="No index"),CONCATENATE("Custom (",Index!T539,")"),"")))))))))))))))))))</f>
        <v>Custom (ACTGAGCG-TCTCTCCG)</v>
      </c>
      <c r="M547" s="32" t="s">
        <v>5</v>
      </c>
      <c r="N547" s="10" t="s">
        <v>83</v>
      </c>
      <c r="O547" s="136">
        <f>IF(Table1[[#This Row],[VOLUME]]="","",Table1[[#This Row],[VOLUME]])</f>
        <v>50</v>
      </c>
      <c r="P547" s="110" t="str">
        <f>IF(Table1[[#This Row],[SNP&amp;SEQ SAMPLE ID]]="","",CONCATENATE('Sample information'!$B$16,"_PL1_org_",Table1[[#This Row],[DATE SAMPLE DELIVERY]]))</f>
        <v>TC2486_PL1_org_</v>
      </c>
      <c r="Q547" s="32" t="str">
        <f>IF(Table1[[#This Row],[SNP&amp;SEQ SAMPLE ID]]="","",IF('Sample information'!$B$21="","",'Sample information'!$B$21))</f>
        <v>danio rerio (zebrafish)</v>
      </c>
      <c r="R547" s="10"/>
      <c r="S547" s="32"/>
      <c r="T547" s="55"/>
      <c r="U547" s="25"/>
      <c r="W547" s="30"/>
      <c r="Y547" s="91"/>
      <c r="Z547" s="32"/>
      <c r="AA547" s="28"/>
      <c r="AB547" s="55"/>
      <c r="AC547" s="28" t="str">
        <f>IF(Table1[[#This Row],[DATE SAMPLE DELIVERY]]="","",(CONCATENATE(20,LEFT(Table1[[#This Row],[DATE SAMPLE DELIVERY]],2),"-",(MID(Table1[[#This Row],[DATE SAMPLE DELIVERY]],3,2)),"-",(RIGHT(Table1[[#This Row],[DATE SAMPLE DELIVERY]],2)))))</f>
        <v/>
      </c>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row>
    <row r="548" spans="1:54" s="4" customFormat="1" x14ac:dyDescent="0.2">
      <c r="A548" s="112" t="str">
        <f>IF(D548="","",CONCATENATE('Sample information'!B$16," #1"," ",Table1[[#This Row],[DATE SAMPLE DELIVERY]]))</f>
        <v xml:space="preserve">TC2486 #1 </v>
      </c>
      <c r="B548" s="112" t="str">
        <f>IF(Table1[[#This Row],[LIBRARY ID]]="","",CONCATENATE('Sample information'!B$16,"-",Table1[[#This Row],[LIBRARY ID]]))</f>
        <v>TC2486-TC2486-1538</v>
      </c>
      <c r="C548" s="228" t="s">
        <v>142</v>
      </c>
      <c r="D548" s="228" t="s">
        <v>2284</v>
      </c>
      <c r="E548" s="228" t="s">
        <v>28</v>
      </c>
      <c r="F548" s="113" t="s">
        <v>1711</v>
      </c>
      <c r="G548" s="113">
        <v>13.536849999999999</v>
      </c>
      <c r="H548" s="113">
        <v>50</v>
      </c>
      <c r="I548" s="98"/>
      <c r="J548" s="228"/>
      <c r="K548" s="230" t="s">
        <v>2598</v>
      </c>
      <c r="L548" s="112" t="str">
        <f>IF((I548=Index!C$2),VLOOKUP(J548,Index!B$3:S$228,2),IF((I548=Index!D$2),VLOOKUP(J548,Index!B$3:S$228,3),IF((I548=Index!E$2),VLOOKUP(J548,Index!B$3:S$228,4),IF((I548=Index!F$2),VLOOKUP(J548,Index!B$3:S$228,5),IF((I548=Index!G$2),VLOOKUP(J548,Index!B$3:S$228,6),IF((I548=Index!H$2),VLOOKUP(J548,Index!B$3:S$228,7),IF((I548=Index!I$2),VLOOKUP(J548,Index!B$3:S$228,8),IF((I548=Index!J$2),VLOOKUP(J548,Index!B$3:S$228,9),IF((I548=Index!K$2),VLOOKUP(J548,Index!B$3:S$228,10),IF((I548=Index!L$2),VLOOKUP(J548,Index!B$3:S$228,11),IF((I548=Index!M$2),VLOOKUP(J548,Index!B$3:S$228,12),IF((I548=Index!N$2),VLOOKUP(J548,Index!B$3:S$228,13),IF((I548=Index!O$2),VLOOKUP(J548,Index!B$3:S$228,14),IF((I548=Index!P$2),VLOOKUP(J548,Index!B$3:S$228,15),IF((I548=Index!Q$2),VLOOKUP(J548,Index!B$3:S$228,16),IF((I548=Index!R$2),VLOOKUP(J548,Index!B$3:S$228,17),IF((I548=Index!S$2),VLOOKUP(J548,Index!B$3:S$228,18),IF((I548=""),CONCATENATE("Custom (",K548,")"),IF((I548="No index"),CONCATENATE("Custom (",Index!T540,")"),"")))))))))))))))))))</f>
        <v>Custom (ACTGAGCG-TCGACTAG)</v>
      </c>
      <c r="M548" s="32" t="s">
        <v>5</v>
      </c>
      <c r="N548" s="10" t="s">
        <v>84</v>
      </c>
      <c r="O548" s="136">
        <f>IF(Table1[[#This Row],[VOLUME]]="","",Table1[[#This Row],[VOLUME]])</f>
        <v>50</v>
      </c>
      <c r="P548" s="110" t="str">
        <f>IF(Table1[[#This Row],[SNP&amp;SEQ SAMPLE ID]]="","",CONCATENATE('Sample information'!$B$16,"_PL1_org_",Table1[[#This Row],[DATE SAMPLE DELIVERY]]))</f>
        <v>TC2486_PL1_org_</v>
      </c>
      <c r="Q548" s="32" t="str">
        <f>IF(Table1[[#This Row],[SNP&amp;SEQ SAMPLE ID]]="","",IF('Sample information'!$B$21="","",'Sample information'!$B$21))</f>
        <v>danio rerio (zebrafish)</v>
      </c>
      <c r="R548" s="10"/>
      <c r="S548" s="32"/>
      <c r="T548" s="55"/>
      <c r="U548" s="25"/>
      <c r="W548" s="30"/>
      <c r="Y548" s="91"/>
      <c r="Z548" s="32"/>
      <c r="AA548" s="28"/>
      <c r="AB548" s="55"/>
      <c r="AC548" s="28" t="str">
        <f>IF(Table1[[#This Row],[DATE SAMPLE DELIVERY]]="","",(CONCATENATE(20,LEFT(Table1[[#This Row],[DATE SAMPLE DELIVERY]],2),"-",(MID(Table1[[#This Row],[DATE SAMPLE DELIVERY]],3,2)),"-",(RIGHT(Table1[[#This Row],[DATE SAMPLE DELIVERY]],2)))))</f>
        <v/>
      </c>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row>
    <row r="549" spans="1:54" s="4" customFormat="1" x14ac:dyDescent="0.2">
      <c r="A549" s="112" t="str">
        <f>IF(D549="","",CONCATENATE('Sample information'!B$16," #1"," ",Table1[[#This Row],[DATE SAMPLE DELIVERY]]))</f>
        <v xml:space="preserve">TC2486 #1 </v>
      </c>
      <c r="B549" s="112" t="str">
        <f>IF(Table1[[#This Row],[LIBRARY ID]]="","",CONCATENATE('Sample information'!B$16,"-",Table1[[#This Row],[LIBRARY ID]]))</f>
        <v>TC2486-TC2486-1539</v>
      </c>
      <c r="C549" s="228" t="s">
        <v>142</v>
      </c>
      <c r="D549" s="228" t="s">
        <v>2285</v>
      </c>
      <c r="E549" s="228" t="s">
        <v>28</v>
      </c>
      <c r="F549" s="113" t="s">
        <v>1711</v>
      </c>
      <c r="G549" s="113">
        <v>13.536849999999999</v>
      </c>
      <c r="H549" s="113">
        <v>50</v>
      </c>
      <c r="I549" s="98"/>
      <c r="J549" s="228"/>
      <c r="K549" s="230" t="s">
        <v>2599</v>
      </c>
      <c r="L549" s="112" t="str">
        <f>IF((I549=Index!C$2),VLOOKUP(J549,Index!B$3:S$228,2),IF((I549=Index!D$2),VLOOKUP(J549,Index!B$3:S$228,3),IF((I549=Index!E$2),VLOOKUP(J549,Index!B$3:S$228,4),IF((I549=Index!F$2),VLOOKUP(J549,Index!B$3:S$228,5),IF((I549=Index!G$2),VLOOKUP(J549,Index!B$3:S$228,6),IF((I549=Index!H$2),VLOOKUP(J549,Index!B$3:S$228,7),IF((I549=Index!I$2),VLOOKUP(J549,Index!B$3:S$228,8),IF((I549=Index!J$2),VLOOKUP(J549,Index!B$3:S$228,9),IF((I549=Index!K$2),VLOOKUP(J549,Index!B$3:S$228,10),IF((I549=Index!L$2),VLOOKUP(J549,Index!B$3:S$228,11),IF((I549=Index!M$2),VLOOKUP(J549,Index!B$3:S$228,12),IF((I549=Index!N$2),VLOOKUP(J549,Index!B$3:S$228,13),IF((I549=Index!O$2),VLOOKUP(J549,Index!B$3:S$228,14),IF((I549=Index!P$2),VLOOKUP(J549,Index!B$3:S$228,15),IF((I549=Index!Q$2),VLOOKUP(J549,Index!B$3:S$228,16),IF((I549=Index!R$2),VLOOKUP(J549,Index!B$3:S$228,17),IF((I549=Index!S$2),VLOOKUP(J549,Index!B$3:S$228,18),IF((I549=""),CONCATENATE("Custom (",K549,")"),IF((I549="No index"),CONCATENATE("Custom (",Index!T541,")"),"")))))))))))))))))))</f>
        <v>Custom (ACTGAGCG-TTCTAGCT)</v>
      </c>
      <c r="M549" s="32" t="s">
        <v>5</v>
      </c>
      <c r="N549" s="10" t="s">
        <v>85</v>
      </c>
      <c r="O549" s="136">
        <f>IF(Table1[[#This Row],[VOLUME]]="","",Table1[[#This Row],[VOLUME]])</f>
        <v>50</v>
      </c>
      <c r="P549" s="110" t="str">
        <f>IF(Table1[[#This Row],[SNP&amp;SEQ SAMPLE ID]]="","",CONCATENATE('Sample information'!$B$16,"_PL1_org_",Table1[[#This Row],[DATE SAMPLE DELIVERY]]))</f>
        <v>TC2486_PL1_org_</v>
      </c>
      <c r="Q549" s="32" t="str">
        <f>IF(Table1[[#This Row],[SNP&amp;SEQ SAMPLE ID]]="","",IF('Sample information'!$B$21="","",'Sample information'!$B$21))</f>
        <v>danio rerio (zebrafish)</v>
      </c>
      <c r="R549" s="10"/>
      <c r="S549" s="32"/>
      <c r="T549" s="55"/>
      <c r="U549" s="25"/>
      <c r="W549" s="30"/>
      <c r="Y549" s="91"/>
      <c r="Z549" s="32"/>
      <c r="AA549" s="28"/>
      <c r="AB549" s="55"/>
      <c r="AC549" s="28" t="str">
        <f>IF(Table1[[#This Row],[DATE SAMPLE DELIVERY]]="","",(CONCATENATE(20,LEFT(Table1[[#This Row],[DATE SAMPLE DELIVERY]],2),"-",(MID(Table1[[#This Row],[DATE SAMPLE DELIVERY]],3,2)),"-",(RIGHT(Table1[[#This Row],[DATE SAMPLE DELIVERY]],2)))))</f>
        <v/>
      </c>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row>
    <row r="550" spans="1:54" s="4" customFormat="1" x14ac:dyDescent="0.2">
      <c r="A550" s="112" t="str">
        <f>IF(D550="","",CONCATENATE('Sample information'!B$16," #1"," ",Table1[[#This Row],[DATE SAMPLE DELIVERY]]))</f>
        <v xml:space="preserve">TC2486 #1 </v>
      </c>
      <c r="B550" s="112" t="str">
        <f>IF(Table1[[#This Row],[LIBRARY ID]]="","",CONCATENATE('Sample information'!B$16,"-",Table1[[#This Row],[LIBRARY ID]]))</f>
        <v>TC2486-TC2486-1540</v>
      </c>
      <c r="C550" s="228" t="s">
        <v>142</v>
      </c>
      <c r="D550" s="228" t="s">
        <v>2286</v>
      </c>
      <c r="E550" s="228" t="s">
        <v>28</v>
      </c>
      <c r="F550" s="113" t="s">
        <v>1711</v>
      </c>
      <c r="G550" s="113">
        <v>13.536849999999999</v>
      </c>
      <c r="H550" s="113">
        <v>50</v>
      </c>
      <c r="I550" s="98"/>
      <c r="J550" s="228"/>
      <c r="K550" s="230" t="s">
        <v>2600</v>
      </c>
      <c r="L550" s="112" t="str">
        <f>IF((I550=Index!C$2),VLOOKUP(J550,Index!B$3:S$228,2),IF((I550=Index!D$2),VLOOKUP(J550,Index!B$3:S$228,3),IF((I550=Index!E$2),VLOOKUP(J550,Index!B$3:S$228,4),IF((I550=Index!F$2),VLOOKUP(J550,Index!B$3:S$228,5),IF((I550=Index!G$2),VLOOKUP(J550,Index!B$3:S$228,6),IF((I550=Index!H$2),VLOOKUP(J550,Index!B$3:S$228,7),IF((I550=Index!I$2),VLOOKUP(J550,Index!B$3:S$228,8),IF((I550=Index!J$2),VLOOKUP(J550,Index!B$3:S$228,9),IF((I550=Index!K$2),VLOOKUP(J550,Index!B$3:S$228,10),IF((I550=Index!L$2),VLOOKUP(J550,Index!B$3:S$228,11),IF((I550=Index!M$2),VLOOKUP(J550,Index!B$3:S$228,12),IF((I550=Index!N$2),VLOOKUP(J550,Index!B$3:S$228,13),IF((I550=Index!O$2),VLOOKUP(J550,Index!B$3:S$228,14),IF((I550=Index!P$2),VLOOKUP(J550,Index!B$3:S$228,15),IF((I550=Index!Q$2),VLOOKUP(J550,Index!B$3:S$228,16),IF((I550=Index!R$2),VLOOKUP(J550,Index!B$3:S$228,17),IF((I550=Index!S$2),VLOOKUP(J550,Index!B$3:S$228,18),IF((I550=""),CONCATENATE("Custom (",K550,")"),IF((I550="No index"),CONCATENATE("Custom (",Index!T542,")"),"")))))))))))))))))))</f>
        <v>Custom (ACTGAGCG-CCTAGAGT)</v>
      </c>
      <c r="M550" s="32" t="s">
        <v>5</v>
      </c>
      <c r="N550" s="10" t="s">
        <v>86</v>
      </c>
      <c r="O550" s="136">
        <f>IF(Table1[[#This Row],[VOLUME]]="","",Table1[[#This Row],[VOLUME]])</f>
        <v>50</v>
      </c>
      <c r="P550" s="110" t="str">
        <f>IF(Table1[[#This Row],[SNP&amp;SEQ SAMPLE ID]]="","",CONCATENATE('Sample information'!$B$16,"_PL1_org_",Table1[[#This Row],[DATE SAMPLE DELIVERY]]))</f>
        <v>TC2486_PL1_org_</v>
      </c>
      <c r="Q550" s="32" t="str">
        <f>IF(Table1[[#This Row],[SNP&amp;SEQ SAMPLE ID]]="","",IF('Sample information'!$B$21="","",'Sample information'!$B$21))</f>
        <v>danio rerio (zebrafish)</v>
      </c>
      <c r="R550" s="10"/>
      <c r="S550" s="32"/>
      <c r="T550" s="55"/>
      <c r="U550" s="25"/>
      <c r="W550" s="30"/>
      <c r="Y550" s="91"/>
      <c r="Z550" s="32"/>
      <c r="AA550" s="28"/>
      <c r="AB550" s="55"/>
      <c r="AC550" s="28" t="str">
        <f>IF(Table1[[#This Row],[DATE SAMPLE DELIVERY]]="","",(CONCATENATE(20,LEFT(Table1[[#This Row],[DATE SAMPLE DELIVERY]],2),"-",(MID(Table1[[#This Row],[DATE SAMPLE DELIVERY]],3,2)),"-",(RIGHT(Table1[[#This Row],[DATE SAMPLE DELIVERY]],2)))))</f>
        <v/>
      </c>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row>
    <row r="551" spans="1:54" s="4" customFormat="1" x14ac:dyDescent="0.2">
      <c r="A551" s="112" t="str">
        <f>IF(D551="","",CONCATENATE('Sample information'!B$16," #1"," ",Table1[[#This Row],[DATE SAMPLE DELIVERY]]))</f>
        <v xml:space="preserve">TC2486 #1 </v>
      </c>
      <c r="B551" s="112" t="str">
        <f>IF(Table1[[#This Row],[LIBRARY ID]]="","",CONCATENATE('Sample information'!B$16,"-",Table1[[#This Row],[LIBRARY ID]]))</f>
        <v>TC2486-TC2486-1541</v>
      </c>
      <c r="C551" s="228" t="s">
        <v>142</v>
      </c>
      <c r="D551" s="228" t="s">
        <v>2287</v>
      </c>
      <c r="E551" s="228" t="s">
        <v>28</v>
      </c>
      <c r="F551" s="113" t="s">
        <v>1711</v>
      </c>
      <c r="G551" s="113">
        <v>13.536849999999999</v>
      </c>
      <c r="H551" s="113">
        <v>50</v>
      </c>
      <c r="I551" s="98"/>
      <c r="J551" s="228"/>
      <c r="K551" s="230" t="s">
        <v>2601</v>
      </c>
      <c r="L551" s="112" t="str">
        <f>IF((I551=Index!C$2),VLOOKUP(J551,Index!B$3:S$228,2),IF((I551=Index!D$2),VLOOKUP(J551,Index!B$3:S$228,3),IF((I551=Index!E$2),VLOOKUP(J551,Index!B$3:S$228,4),IF((I551=Index!F$2),VLOOKUP(J551,Index!B$3:S$228,5),IF((I551=Index!G$2),VLOOKUP(J551,Index!B$3:S$228,6),IF((I551=Index!H$2),VLOOKUP(J551,Index!B$3:S$228,7),IF((I551=Index!I$2),VLOOKUP(J551,Index!B$3:S$228,8),IF((I551=Index!J$2),VLOOKUP(J551,Index!B$3:S$228,9),IF((I551=Index!K$2),VLOOKUP(J551,Index!B$3:S$228,10),IF((I551=Index!L$2),VLOOKUP(J551,Index!B$3:S$228,11),IF((I551=Index!M$2),VLOOKUP(J551,Index!B$3:S$228,12),IF((I551=Index!N$2),VLOOKUP(J551,Index!B$3:S$228,13),IF((I551=Index!O$2),VLOOKUP(J551,Index!B$3:S$228,14),IF((I551=Index!P$2),VLOOKUP(J551,Index!B$3:S$228,15),IF((I551=Index!Q$2),VLOOKUP(J551,Index!B$3:S$228,16),IF((I551=Index!R$2),VLOOKUP(J551,Index!B$3:S$228,17),IF((I551=Index!S$2),VLOOKUP(J551,Index!B$3:S$228,18),IF((I551=""),CONCATENATE("Custom (",K551,")"),IF((I551="No index"),CONCATENATE("Custom (",Index!T543,")"),"")))))))))))))))))))</f>
        <v>Custom (ACTGAGCG-CTATTAAG)</v>
      </c>
      <c r="M551" s="32" t="s">
        <v>5</v>
      </c>
      <c r="N551" s="10" t="s">
        <v>87</v>
      </c>
      <c r="O551" s="136">
        <f>IF(Table1[[#This Row],[VOLUME]]="","",Table1[[#This Row],[VOLUME]])</f>
        <v>50</v>
      </c>
      <c r="P551" s="110" t="str">
        <f>IF(Table1[[#This Row],[SNP&amp;SEQ SAMPLE ID]]="","",CONCATENATE('Sample information'!$B$16,"_PL1_org_",Table1[[#This Row],[DATE SAMPLE DELIVERY]]))</f>
        <v>TC2486_PL1_org_</v>
      </c>
      <c r="Q551" s="32" t="str">
        <f>IF(Table1[[#This Row],[SNP&amp;SEQ SAMPLE ID]]="","",IF('Sample information'!$B$21="","",'Sample information'!$B$21))</f>
        <v>danio rerio (zebrafish)</v>
      </c>
      <c r="R551" s="10"/>
      <c r="S551" s="32"/>
      <c r="T551" s="55"/>
      <c r="U551" s="25"/>
      <c r="W551" s="30"/>
      <c r="Y551" s="91"/>
      <c r="Z551" s="32"/>
      <c r="AA551" s="28"/>
      <c r="AB551" s="55"/>
      <c r="AC551" s="28" t="str">
        <f>IF(Table1[[#This Row],[DATE SAMPLE DELIVERY]]="","",(CONCATENATE(20,LEFT(Table1[[#This Row],[DATE SAMPLE DELIVERY]],2),"-",(MID(Table1[[#This Row],[DATE SAMPLE DELIVERY]],3,2)),"-",(RIGHT(Table1[[#This Row],[DATE SAMPLE DELIVERY]],2)))))</f>
        <v/>
      </c>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row>
    <row r="552" spans="1:54" s="4" customFormat="1" x14ac:dyDescent="0.2">
      <c r="A552" s="112" t="str">
        <f>IF(D552="","",CONCATENATE('Sample information'!B$16," #1"," ",Table1[[#This Row],[DATE SAMPLE DELIVERY]]))</f>
        <v xml:space="preserve">TC2486 #1 </v>
      </c>
      <c r="B552" s="112" t="str">
        <f>IF(Table1[[#This Row],[LIBRARY ID]]="","",CONCATENATE('Sample information'!B$16,"-",Table1[[#This Row],[LIBRARY ID]]))</f>
        <v>TC2486-TC2486-1542</v>
      </c>
      <c r="C552" s="228" t="s">
        <v>142</v>
      </c>
      <c r="D552" s="228" t="s">
        <v>2288</v>
      </c>
      <c r="E552" s="228" t="s">
        <v>28</v>
      </c>
      <c r="F552" s="113" t="s">
        <v>1711</v>
      </c>
      <c r="G552" s="113">
        <v>13.536849999999999</v>
      </c>
      <c r="H552" s="113">
        <v>50</v>
      </c>
      <c r="I552" s="98"/>
      <c r="J552" s="228"/>
      <c r="K552" s="230" t="s">
        <v>2602</v>
      </c>
      <c r="L552" s="112" t="str">
        <f>IF((I552=Index!C$2),VLOOKUP(J552,Index!B$3:S$228,2),IF((I552=Index!D$2),VLOOKUP(J552,Index!B$3:S$228,3),IF((I552=Index!E$2),VLOOKUP(J552,Index!B$3:S$228,4),IF((I552=Index!F$2),VLOOKUP(J552,Index!B$3:S$228,5),IF((I552=Index!G$2),VLOOKUP(J552,Index!B$3:S$228,6),IF((I552=Index!H$2),VLOOKUP(J552,Index!B$3:S$228,7),IF((I552=Index!I$2),VLOOKUP(J552,Index!B$3:S$228,8),IF((I552=Index!J$2),VLOOKUP(J552,Index!B$3:S$228,9),IF((I552=Index!K$2),VLOOKUP(J552,Index!B$3:S$228,10),IF((I552=Index!L$2),VLOOKUP(J552,Index!B$3:S$228,11),IF((I552=Index!M$2),VLOOKUP(J552,Index!B$3:S$228,12),IF((I552=Index!N$2),VLOOKUP(J552,Index!B$3:S$228,13),IF((I552=Index!O$2),VLOOKUP(J552,Index!B$3:S$228,14),IF((I552=Index!P$2),VLOOKUP(J552,Index!B$3:S$228,15),IF((I552=Index!Q$2),VLOOKUP(J552,Index!B$3:S$228,16),IF((I552=Index!R$2),VLOOKUP(J552,Index!B$3:S$228,17),IF((I552=Index!S$2),VLOOKUP(J552,Index!B$3:S$228,18),IF((I552=""),CONCATENATE("Custom (",K552,")"),IF((I552="No index"),CONCATENATE("Custom (",Index!T544,")"),"")))))))))))))))))))</f>
        <v>Custom (ACTGAGCG-AAGGCTAT)</v>
      </c>
      <c r="M552" s="32" t="s">
        <v>5</v>
      </c>
      <c r="N552" s="10" t="s">
        <v>88</v>
      </c>
      <c r="O552" s="136">
        <f>IF(Table1[[#This Row],[VOLUME]]="","",Table1[[#This Row],[VOLUME]])</f>
        <v>50</v>
      </c>
      <c r="P552" s="110" t="str">
        <f>IF(Table1[[#This Row],[SNP&amp;SEQ SAMPLE ID]]="","",CONCATENATE('Sample information'!$B$16,"_PL1_org_",Table1[[#This Row],[DATE SAMPLE DELIVERY]]))</f>
        <v>TC2486_PL1_org_</v>
      </c>
      <c r="Q552" s="32" t="str">
        <f>IF(Table1[[#This Row],[SNP&amp;SEQ SAMPLE ID]]="","",IF('Sample information'!$B$21="","",'Sample information'!$B$21))</f>
        <v>danio rerio (zebrafish)</v>
      </c>
      <c r="R552" s="10"/>
      <c r="S552" s="32"/>
      <c r="T552" s="55"/>
      <c r="U552" s="25"/>
      <c r="W552" s="30"/>
      <c r="Y552" s="91"/>
      <c r="Z552" s="32"/>
      <c r="AA552" s="28"/>
      <c r="AB552" s="55"/>
      <c r="AC552" s="28" t="str">
        <f>IF(Table1[[#This Row],[DATE SAMPLE DELIVERY]]="","",(CONCATENATE(20,LEFT(Table1[[#This Row],[DATE SAMPLE DELIVERY]],2),"-",(MID(Table1[[#This Row],[DATE SAMPLE DELIVERY]],3,2)),"-",(RIGHT(Table1[[#This Row],[DATE SAMPLE DELIVERY]],2)))))</f>
        <v/>
      </c>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row>
    <row r="553" spans="1:54" s="4" customFormat="1" x14ac:dyDescent="0.2">
      <c r="A553" s="112" t="str">
        <f>IF(D553="","",CONCATENATE('Sample information'!B$16," #1"," ",Table1[[#This Row],[DATE SAMPLE DELIVERY]]))</f>
        <v xml:space="preserve">TC2486 #1 </v>
      </c>
      <c r="B553" s="112" t="str">
        <f>IF(Table1[[#This Row],[LIBRARY ID]]="","",CONCATENATE('Sample information'!B$16,"-",Table1[[#This Row],[LIBRARY ID]]))</f>
        <v>TC2486-TC2486-1543</v>
      </c>
      <c r="C553" s="228" t="s">
        <v>142</v>
      </c>
      <c r="D553" s="228" t="s">
        <v>2289</v>
      </c>
      <c r="E553" s="228" t="s">
        <v>28</v>
      </c>
      <c r="F553" s="113" t="s">
        <v>1711</v>
      </c>
      <c r="G553" s="113">
        <v>13.536849999999999</v>
      </c>
      <c r="H553" s="113">
        <v>50</v>
      </c>
      <c r="I553" s="98"/>
      <c r="J553" s="228"/>
      <c r="K553" s="230" t="s">
        <v>2603</v>
      </c>
      <c r="L553" s="112" t="str">
        <f>IF((I553=Index!C$2),VLOOKUP(J553,Index!B$3:S$228,2),IF((I553=Index!D$2),VLOOKUP(J553,Index!B$3:S$228,3),IF((I553=Index!E$2),VLOOKUP(J553,Index!B$3:S$228,4),IF((I553=Index!F$2),VLOOKUP(J553,Index!B$3:S$228,5),IF((I553=Index!G$2),VLOOKUP(J553,Index!B$3:S$228,6),IF((I553=Index!H$2),VLOOKUP(J553,Index!B$3:S$228,7),IF((I553=Index!I$2),VLOOKUP(J553,Index!B$3:S$228,8),IF((I553=Index!J$2),VLOOKUP(J553,Index!B$3:S$228,9),IF((I553=Index!K$2),VLOOKUP(J553,Index!B$3:S$228,10),IF((I553=Index!L$2),VLOOKUP(J553,Index!B$3:S$228,11),IF((I553=Index!M$2),VLOOKUP(J553,Index!B$3:S$228,12),IF((I553=Index!N$2),VLOOKUP(J553,Index!B$3:S$228,13),IF((I553=Index!O$2),VLOOKUP(J553,Index!B$3:S$228,14),IF((I553=Index!P$2),VLOOKUP(J553,Index!B$3:S$228,15),IF((I553=Index!Q$2),VLOOKUP(J553,Index!B$3:S$228,16),IF((I553=Index!R$2),VLOOKUP(J553,Index!B$3:S$228,17),IF((I553=Index!S$2),VLOOKUP(J553,Index!B$3:S$228,18),IF((I553=""),CONCATENATE("Custom (",K553,")"),IF((I553="No index"),CONCATENATE("Custom (",Index!T545,")"),"")))))))))))))))))))</f>
        <v>Custom (ACTGAGCG-GAGCCTTA)</v>
      </c>
      <c r="M553" s="32" t="s">
        <v>5</v>
      </c>
      <c r="N553" s="10" t="s">
        <v>89</v>
      </c>
      <c r="O553" s="136">
        <f>IF(Table1[[#This Row],[VOLUME]]="","",Table1[[#This Row],[VOLUME]])</f>
        <v>50</v>
      </c>
      <c r="P553" s="110" t="str">
        <f>IF(Table1[[#This Row],[SNP&amp;SEQ SAMPLE ID]]="","",CONCATENATE('Sample information'!$B$16,"_PL1_org_",Table1[[#This Row],[DATE SAMPLE DELIVERY]]))</f>
        <v>TC2486_PL1_org_</v>
      </c>
      <c r="Q553" s="32" t="str">
        <f>IF(Table1[[#This Row],[SNP&amp;SEQ SAMPLE ID]]="","",IF('Sample information'!$B$21="","",'Sample information'!$B$21))</f>
        <v>danio rerio (zebrafish)</v>
      </c>
      <c r="R553" s="10"/>
      <c r="S553" s="32"/>
      <c r="T553" s="55"/>
      <c r="U553" s="25"/>
      <c r="W553" s="30"/>
      <c r="Y553" s="91"/>
      <c r="Z553" s="32"/>
      <c r="AA553" s="28"/>
      <c r="AB553" s="55"/>
      <c r="AC553" s="28" t="str">
        <f>IF(Table1[[#This Row],[DATE SAMPLE DELIVERY]]="","",(CONCATENATE(20,LEFT(Table1[[#This Row],[DATE SAMPLE DELIVERY]],2),"-",(MID(Table1[[#This Row],[DATE SAMPLE DELIVERY]],3,2)),"-",(RIGHT(Table1[[#This Row],[DATE SAMPLE DELIVERY]],2)))))</f>
        <v/>
      </c>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row>
    <row r="554" spans="1:54" s="4" customFormat="1" x14ac:dyDescent="0.2">
      <c r="A554" s="112" t="str">
        <f>IF(D554="","",CONCATENATE('Sample information'!B$16," #1"," ",Table1[[#This Row],[DATE SAMPLE DELIVERY]]))</f>
        <v xml:space="preserve">TC2486 #1 </v>
      </c>
      <c r="B554" s="112" t="str">
        <f>IF(Table1[[#This Row],[LIBRARY ID]]="","",CONCATENATE('Sample information'!B$16,"-",Table1[[#This Row],[LIBRARY ID]]))</f>
        <v>TC2486-TC2486-1544</v>
      </c>
      <c r="C554" s="228" t="s">
        <v>142</v>
      </c>
      <c r="D554" s="228" t="s">
        <v>2290</v>
      </c>
      <c r="E554" s="228" t="s">
        <v>28</v>
      </c>
      <c r="F554" s="113" t="s">
        <v>1711</v>
      </c>
      <c r="G554" s="113">
        <v>13.536849999999999</v>
      </c>
      <c r="H554" s="113">
        <v>50</v>
      </c>
      <c r="I554" s="98"/>
      <c r="J554" s="228"/>
      <c r="K554" s="230" t="s">
        <v>2604</v>
      </c>
      <c r="L554" s="112" t="str">
        <f>IF((I554=Index!C$2),VLOOKUP(J554,Index!B$3:S$228,2),IF((I554=Index!D$2),VLOOKUP(J554,Index!B$3:S$228,3),IF((I554=Index!E$2),VLOOKUP(J554,Index!B$3:S$228,4),IF((I554=Index!F$2),VLOOKUP(J554,Index!B$3:S$228,5),IF((I554=Index!G$2),VLOOKUP(J554,Index!B$3:S$228,6),IF((I554=Index!H$2),VLOOKUP(J554,Index!B$3:S$228,7),IF((I554=Index!I$2),VLOOKUP(J554,Index!B$3:S$228,8),IF((I554=Index!J$2),VLOOKUP(J554,Index!B$3:S$228,9),IF((I554=Index!K$2),VLOOKUP(J554,Index!B$3:S$228,10),IF((I554=Index!L$2),VLOOKUP(J554,Index!B$3:S$228,11),IF((I554=Index!M$2),VLOOKUP(J554,Index!B$3:S$228,12),IF((I554=Index!N$2),VLOOKUP(J554,Index!B$3:S$228,13),IF((I554=Index!O$2),VLOOKUP(J554,Index!B$3:S$228,14),IF((I554=Index!P$2),VLOOKUP(J554,Index!B$3:S$228,15),IF((I554=Index!Q$2),VLOOKUP(J554,Index!B$3:S$228,16),IF((I554=Index!R$2),VLOOKUP(J554,Index!B$3:S$228,17),IF((I554=Index!S$2),VLOOKUP(J554,Index!B$3:S$228,18),IF((I554=""),CONCATENATE("Custom (",K554,")"),IF((I554="No index"),CONCATENATE("Custom (",Index!T546,")"),"")))))))))))))))))))</f>
        <v>Custom (ACTGAGCG-TTATGCGA)</v>
      </c>
      <c r="M554" s="32" t="s">
        <v>5</v>
      </c>
      <c r="N554" s="10" t="s">
        <v>90</v>
      </c>
      <c r="O554" s="136">
        <f>IF(Table1[[#This Row],[VOLUME]]="","",Table1[[#This Row],[VOLUME]])</f>
        <v>50</v>
      </c>
      <c r="P554" s="110" t="str">
        <f>IF(Table1[[#This Row],[SNP&amp;SEQ SAMPLE ID]]="","",CONCATENATE('Sample information'!$B$16,"_PL1_org_",Table1[[#This Row],[DATE SAMPLE DELIVERY]]))</f>
        <v>TC2486_PL1_org_</v>
      </c>
      <c r="Q554" s="32" t="str">
        <f>IF(Table1[[#This Row],[SNP&amp;SEQ SAMPLE ID]]="","",IF('Sample information'!$B$21="","",'Sample information'!$B$21))</f>
        <v>danio rerio (zebrafish)</v>
      </c>
      <c r="R554" s="10"/>
      <c r="S554" s="32"/>
      <c r="T554" s="55"/>
      <c r="U554" s="25"/>
      <c r="W554" s="30"/>
      <c r="Y554" s="91"/>
      <c r="Z554" s="32"/>
      <c r="AA554" s="28"/>
      <c r="AB554" s="55"/>
      <c r="AC554" s="28" t="str">
        <f>IF(Table1[[#This Row],[DATE SAMPLE DELIVERY]]="","",(CONCATENATE(20,LEFT(Table1[[#This Row],[DATE SAMPLE DELIVERY]],2),"-",(MID(Table1[[#This Row],[DATE SAMPLE DELIVERY]],3,2)),"-",(RIGHT(Table1[[#This Row],[DATE SAMPLE DELIVERY]],2)))))</f>
        <v/>
      </c>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row>
    <row r="555" spans="1:54" s="4" customFormat="1" x14ac:dyDescent="0.2">
      <c r="A555" s="112" t="str">
        <f>IF(D555="","",CONCATENATE('Sample information'!B$16," #1"," ",Table1[[#This Row],[DATE SAMPLE DELIVERY]]))</f>
        <v xml:space="preserve">TC2486 #1 </v>
      </c>
      <c r="B555" s="112" t="str">
        <f>IF(Table1[[#This Row],[LIBRARY ID]]="","",CONCATENATE('Sample information'!B$16,"-",Table1[[#This Row],[LIBRARY ID]]))</f>
        <v>TC2486-TC2486-1545</v>
      </c>
      <c r="C555" s="228" t="s">
        <v>142</v>
      </c>
      <c r="D555" s="228" t="s">
        <v>2291</v>
      </c>
      <c r="E555" s="228" t="s">
        <v>28</v>
      </c>
      <c r="F555" s="113" t="s">
        <v>1711</v>
      </c>
      <c r="G555" s="113">
        <v>13.536849999999999</v>
      </c>
      <c r="H555" s="113">
        <v>50</v>
      </c>
      <c r="I555" s="98"/>
      <c r="J555" s="228"/>
      <c r="K555" s="230" t="s">
        <v>2605</v>
      </c>
      <c r="L555" s="112" t="str">
        <f>IF((I555=Index!C$2),VLOOKUP(J555,Index!B$3:S$228,2),IF((I555=Index!D$2),VLOOKUP(J555,Index!B$3:S$228,3),IF((I555=Index!E$2),VLOOKUP(J555,Index!B$3:S$228,4),IF((I555=Index!F$2),VLOOKUP(J555,Index!B$3:S$228,5),IF((I555=Index!G$2),VLOOKUP(J555,Index!B$3:S$228,6),IF((I555=Index!H$2),VLOOKUP(J555,Index!B$3:S$228,7),IF((I555=Index!I$2),VLOOKUP(J555,Index!B$3:S$228,8),IF((I555=Index!J$2),VLOOKUP(J555,Index!B$3:S$228,9),IF((I555=Index!K$2),VLOOKUP(J555,Index!B$3:S$228,10),IF((I555=Index!L$2),VLOOKUP(J555,Index!B$3:S$228,11),IF((I555=Index!M$2),VLOOKUP(J555,Index!B$3:S$228,12),IF((I555=Index!N$2),VLOOKUP(J555,Index!B$3:S$228,13),IF((I555=Index!O$2),VLOOKUP(J555,Index!B$3:S$228,14),IF((I555=Index!P$2),VLOOKUP(J555,Index!B$3:S$228,15),IF((I555=Index!Q$2),VLOOKUP(J555,Index!B$3:S$228,16),IF((I555=Index!R$2),VLOOKUP(J555,Index!B$3:S$228,17),IF((I555=Index!S$2),VLOOKUP(J555,Index!B$3:S$228,18),IF((I555=""),CONCATENATE("Custom (",K555,")"),IF((I555="No index"),CONCATENATE("Custom (",Index!T547,")"),"")))))))))))))))))))</f>
        <v>Custom (CCTAAGAC-CGTCTAAT)</v>
      </c>
      <c r="M555" s="32" t="s">
        <v>5</v>
      </c>
      <c r="N555" s="10" t="s">
        <v>91</v>
      </c>
      <c r="O555" s="136">
        <f>IF(Table1[[#This Row],[VOLUME]]="","",Table1[[#This Row],[VOLUME]])</f>
        <v>50</v>
      </c>
      <c r="P555" s="110" t="str">
        <f>IF(Table1[[#This Row],[SNP&amp;SEQ SAMPLE ID]]="","",CONCATENATE('Sample information'!$B$16,"_PL1_org_",Table1[[#This Row],[DATE SAMPLE DELIVERY]]))</f>
        <v>TC2486_PL1_org_</v>
      </c>
      <c r="Q555" s="32" t="str">
        <f>IF(Table1[[#This Row],[SNP&amp;SEQ SAMPLE ID]]="","",IF('Sample information'!$B$21="","",'Sample information'!$B$21))</f>
        <v>danio rerio (zebrafish)</v>
      </c>
      <c r="R555" s="10"/>
      <c r="S555" s="32"/>
      <c r="T555" s="55"/>
      <c r="U555" s="25"/>
      <c r="W555" s="30"/>
      <c r="Y555" s="91"/>
      <c r="Z555" s="32"/>
      <c r="AA555" s="28"/>
      <c r="AB555" s="55"/>
      <c r="AC555" s="28" t="str">
        <f>IF(Table1[[#This Row],[DATE SAMPLE DELIVERY]]="","",(CONCATENATE(20,LEFT(Table1[[#This Row],[DATE SAMPLE DELIVERY]],2),"-",(MID(Table1[[#This Row],[DATE SAMPLE DELIVERY]],3,2)),"-",(RIGHT(Table1[[#This Row],[DATE SAMPLE DELIVERY]],2)))))</f>
        <v/>
      </c>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row>
    <row r="556" spans="1:54" s="4" customFormat="1" x14ac:dyDescent="0.2">
      <c r="A556" s="112" t="str">
        <f>IF(D556="","",CONCATENATE('Sample information'!B$16," #1"," ",Table1[[#This Row],[DATE SAMPLE DELIVERY]]))</f>
        <v xml:space="preserve">TC2486 #1 </v>
      </c>
      <c r="B556" s="112" t="str">
        <f>IF(Table1[[#This Row],[LIBRARY ID]]="","",CONCATENATE('Sample information'!B$16,"-",Table1[[#This Row],[LIBRARY ID]]))</f>
        <v>TC2486-TC2486-1546</v>
      </c>
      <c r="C556" s="228" t="s">
        <v>142</v>
      </c>
      <c r="D556" s="228" t="s">
        <v>2292</v>
      </c>
      <c r="E556" s="228" t="s">
        <v>28</v>
      </c>
      <c r="F556" s="113" t="s">
        <v>1711</v>
      </c>
      <c r="G556" s="113">
        <v>13.536849999999999</v>
      </c>
      <c r="H556" s="113">
        <v>50</v>
      </c>
      <c r="I556" s="98"/>
      <c r="J556" s="228"/>
      <c r="K556" s="230" t="s">
        <v>2606</v>
      </c>
      <c r="L556" s="112" t="str">
        <f>IF((I556=Index!C$2),VLOOKUP(J556,Index!B$3:S$228,2),IF((I556=Index!D$2),VLOOKUP(J556,Index!B$3:S$228,3),IF((I556=Index!E$2),VLOOKUP(J556,Index!B$3:S$228,4),IF((I556=Index!F$2),VLOOKUP(J556,Index!B$3:S$228,5),IF((I556=Index!G$2),VLOOKUP(J556,Index!B$3:S$228,6),IF((I556=Index!H$2),VLOOKUP(J556,Index!B$3:S$228,7),IF((I556=Index!I$2),VLOOKUP(J556,Index!B$3:S$228,8),IF((I556=Index!J$2),VLOOKUP(J556,Index!B$3:S$228,9),IF((I556=Index!K$2),VLOOKUP(J556,Index!B$3:S$228,10),IF((I556=Index!L$2),VLOOKUP(J556,Index!B$3:S$228,11),IF((I556=Index!M$2),VLOOKUP(J556,Index!B$3:S$228,12),IF((I556=Index!N$2),VLOOKUP(J556,Index!B$3:S$228,13),IF((I556=Index!O$2),VLOOKUP(J556,Index!B$3:S$228,14),IF((I556=Index!P$2),VLOOKUP(J556,Index!B$3:S$228,15),IF((I556=Index!Q$2),VLOOKUP(J556,Index!B$3:S$228,16),IF((I556=Index!R$2),VLOOKUP(J556,Index!B$3:S$228,17),IF((I556=Index!S$2),VLOOKUP(J556,Index!B$3:S$228,18),IF((I556=""),CONCATENATE("Custom (",K556,")"),IF((I556="No index"),CONCATENATE("Custom (",Index!T548,")"),"")))))))))))))))))))</f>
        <v>Custom (CCTAAGAC-TCTCTCCG)</v>
      </c>
      <c r="M556" s="32" t="s">
        <v>5</v>
      </c>
      <c r="N556" s="10" t="s">
        <v>92</v>
      </c>
      <c r="O556" s="136">
        <f>IF(Table1[[#This Row],[VOLUME]]="","",Table1[[#This Row],[VOLUME]])</f>
        <v>50</v>
      </c>
      <c r="P556" s="110" t="str">
        <f>IF(Table1[[#This Row],[SNP&amp;SEQ SAMPLE ID]]="","",CONCATENATE('Sample information'!$B$16,"_PL1_org_",Table1[[#This Row],[DATE SAMPLE DELIVERY]]))</f>
        <v>TC2486_PL1_org_</v>
      </c>
      <c r="Q556" s="32" t="str">
        <f>IF(Table1[[#This Row],[SNP&amp;SEQ SAMPLE ID]]="","",IF('Sample information'!$B$21="","",'Sample information'!$B$21))</f>
        <v>danio rerio (zebrafish)</v>
      </c>
      <c r="R556" s="10"/>
      <c r="S556" s="32"/>
      <c r="T556" s="55"/>
      <c r="U556" s="25"/>
      <c r="W556" s="30"/>
      <c r="Y556" s="91"/>
      <c r="Z556" s="32"/>
      <c r="AA556" s="28"/>
      <c r="AB556" s="55"/>
      <c r="AC556" s="28" t="str">
        <f>IF(Table1[[#This Row],[DATE SAMPLE DELIVERY]]="","",(CONCATENATE(20,LEFT(Table1[[#This Row],[DATE SAMPLE DELIVERY]],2),"-",(MID(Table1[[#This Row],[DATE SAMPLE DELIVERY]],3,2)),"-",(RIGHT(Table1[[#This Row],[DATE SAMPLE DELIVERY]],2)))))</f>
        <v/>
      </c>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row>
    <row r="557" spans="1:54" s="4" customFormat="1" x14ac:dyDescent="0.2">
      <c r="A557" s="112" t="str">
        <f>IF(D557="","",CONCATENATE('Sample information'!B$16," #1"," ",Table1[[#This Row],[DATE SAMPLE DELIVERY]]))</f>
        <v xml:space="preserve">TC2486 #1 </v>
      </c>
      <c r="B557" s="112" t="str">
        <f>IF(Table1[[#This Row],[LIBRARY ID]]="","",CONCATENATE('Sample information'!B$16,"-",Table1[[#This Row],[LIBRARY ID]]))</f>
        <v>TC2486-TC2486-1547</v>
      </c>
      <c r="C557" s="228" t="s">
        <v>142</v>
      </c>
      <c r="D557" s="228" t="s">
        <v>2293</v>
      </c>
      <c r="E557" s="228" t="s">
        <v>28</v>
      </c>
      <c r="F557" s="113" t="s">
        <v>1711</v>
      </c>
      <c r="G557" s="113">
        <v>13.536849999999999</v>
      </c>
      <c r="H557" s="113">
        <v>50</v>
      </c>
      <c r="I557" s="98"/>
      <c r="J557" s="228"/>
      <c r="K557" s="230" t="s">
        <v>2607</v>
      </c>
      <c r="L557" s="112" t="str">
        <f>IF((I557=Index!C$2),VLOOKUP(J557,Index!B$3:S$228,2),IF((I557=Index!D$2),VLOOKUP(J557,Index!B$3:S$228,3),IF((I557=Index!E$2),VLOOKUP(J557,Index!B$3:S$228,4),IF((I557=Index!F$2),VLOOKUP(J557,Index!B$3:S$228,5),IF((I557=Index!G$2),VLOOKUP(J557,Index!B$3:S$228,6),IF((I557=Index!H$2),VLOOKUP(J557,Index!B$3:S$228,7),IF((I557=Index!I$2),VLOOKUP(J557,Index!B$3:S$228,8),IF((I557=Index!J$2),VLOOKUP(J557,Index!B$3:S$228,9),IF((I557=Index!K$2),VLOOKUP(J557,Index!B$3:S$228,10),IF((I557=Index!L$2),VLOOKUP(J557,Index!B$3:S$228,11),IF((I557=Index!M$2),VLOOKUP(J557,Index!B$3:S$228,12),IF((I557=Index!N$2),VLOOKUP(J557,Index!B$3:S$228,13),IF((I557=Index!O$2),VLOOKUP(J557,Index!B$3:S$228,14),IF((I557=Index!P$2),VLOOKUP(J557,Index!B$3:S$228,15),IF((I557=Index!Q$2),VLOOKUP(J557,Index!B$3:S$228,16),IF((I557=Index!R$2),VLOOKUP(J557,Index!B$3:S$228,17),IF((I557=Index!S$2),VLOOKUP(J557,Index!B$3:S$228,18),IF((I557=""),CONCATENATE("Custom (",K557,")"),IF((I557="No index"),CONCATENATE("Custom (",Index!T549,")"),"")))))))))))))))))))</f>
        <v>Custom (CCTAAGAC-TCGACTAG)</v>
      </c>
      <c r="M557" s="32" t="s">
        <v>5</v>
      </c>
      <c r="N557" s="10" t="s">
        <v>93</v>
      </c>
      <c r="O557" s="136">
        <f>IF(Table1[[#This Row],[VOLUME]]="","",Table1[[#This Row],[VOLUME]])</f>
        <v>50</v>
      </c>
      <c r="P557" s="110" t="str">
        <f>IF(Table1[[#This Row],[SNP&amp;SEQ SAMPLE ID]]="","",CONCATENATE('Sample information'!$B$16,"_PL1_org_",Table1[[#This Row],[DATE SAMPLE DELIVERY]]))</f>
        <v>TC2486_PL1_org_</v>
      </c>
      <c r="Q557" s="32" t="str">
        <f>IF(Table1[[#This Row],[SNP&amp;SEQ SAMPLE ID]]="","",IF('Sample information'!$B$21="","",'Sample information'!$B$21))</f>
        <v>danio rerio (zebrafish)</v>
      </c>
      <c r="R557" s="10"/>
      <c r="S557" s="32"/>
      <c r="T557" s="55"/>
      <c r="U557" s="25"/>
      <c r="W557" s="30"/>
      <c r="Y557" s="91"/>
      <c r="Z557" s="32"/>
      <c r="AA557" s="28"/>
      <c r="AB557" s="55"/>
      <c r="AC557" s="28" t="str">
        <f>IF(Table1[[#This Row],[DATE SAMPLE DELIVERY]]="","",(CONCATENATE(20,LEFT(Table1[[#This Row],[DATE SAMPLE DELIVERY]],2),"-",(MID(Table1[[#This Row],[DATE SAMPLE DELIVERY]],3,2)),"-",(RIGHT(Table1[[#This Row],[DATE SAMPLE DELIVERY]],2)))))</f>
        <v/>
      </c>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row>
    <row r="558" spans="1:54" s="4" customFormat="1" x14ac:dyDescent="0.2">
      <c r="A558" s="112" t="str">
        <f>IF(D558="","",CONCATENATE('Sample information'!B$16," #1"," ",Table1[[#This Row],[DATE SAMPLE DELIVERY]]))</f>
        <v xml:space="preserve">TC2486 #1 </v>
      </c>
      <c r="B558" s="112" t="str">
        <f>IF(Table1[[#This Row],[LIBRARY ID]]="","",CONCATENATE('Sample information'!B$16,"-",Table1[[#This Row],[LIBRARY ID]]))</f>
        <v>TC2486-TC2486-1548</v>
      </c>
      <c r="C558" s="228" t="s">
        <v>142</v>
      </c>
      <c r="D558" s="228" t="s">
        <v>2294</v>
      </c>
      <c r="E558" s="228" t="s">
        <v>28</v>
      </c>
      <c r="F558" s="113" t="s">
        <v>1711</v>
      </c>
      <c r="G558" s="113">
        <v>13.536849999999999</v>
      </c>
      <c r="H558" s="113">
        <v>50</v>
      </c>
      <c r="I558" s="98"/>
      <c r="J558" s="228"/>
      <c r="K558" s="230" t="s">
        <v>2608</v>
      </c>
      <c r="L558" s="112" t="str">
        <f>IF((I558=Index!C$2),VLOOKUP(J558,Index!B$3:S$228,2),IF((I558=Index!D$2),VLOOKUP(J558,Index!B$3:S$228,3),IF((I558=Index!E$2),VLOOKUP(J558,Index!B$3:S$228,4),IF((I558=Index!F$2),VLOOKUP(J558,Index!B$3:S$228,5),IF((I558=Index!G$2),VLOOKUP(J558,Index!B$3:S$228,6),IF((I558=Index!H$2),VLOOKUP(J558,Index!B$3:S$228,7),IF((I558=Index!I$2),VLOOKUP(J558,Index!B$3:S$228,8),IF((I558=Index!J$2),VLOOKUP(J558,Index!B$3:S$228,9),IF((I558=Index!K$2),VLOOKUP(J558,Index!B$3:S$228,10),IF((I558=Index!L$2),VLOOKUP(J558,Index!B$3:S$228,11),IF((I558=Index!M$2),VLOOKUP(J558,Index!B$3:S$228,12),IF((I558=Index!N$2),VLOOKUP(J558,Index!B$3:S$228,13),IF((I558=Index!O$2),VLOOKUP(J558,Index!B$3:S$228,14),IF((I558=Index!P$2),VLOOKUP(J558,Index!B$3:S$228,15),IF((I558=Index!Q$2),VLOOKUP(J558,Index!B$3:S$228,16),IF((I558=Index!R$2),VLOOKUP(J558,Index!B$3:S$228,17),IF((I558=Index!S$2),VLOOKUP(J558,Index!B$3:S$228,18),IF((I558=""),CONCATENATE("Custom (",K558,")"),IF((I558="No index"),CONCATENATE("Custom (",Index!T550,")"),"")))))))))))))))))))</f>
        <v>Custom (CCTAAGAC-TTCTAGCT)</v>
      </c>
      <c r="M558" s="32" t="s">
        <v>5</v>
      </c>
      <c r="N558" s="10" t="s">
        <v>94</v>
      </c>
      <c r="O558" s="136">
        <f>IF(Table1[[#This Row],[VOLUME]]="","",Table1[[#This Row],[VOLUME]])</f>
        <v>50</v>
      </c>
      <c r="P558" s="110" t="str">
        <f>IF(Table1[[#This Row],[SNP&amp;SEQ SAMPLE ID]]="","",CONCATENATE('Sample information'!$B$16,"_PL1_org_",Table1[[#This Row],[DATE SAMPLE DELIVERY]]))</f>
        <v>TC2486_PL1_org_</v>
      </c>
      <c r="Q558" s="32" t="str">
        <f>IF(Table1[[#This Row],[SNP&amp;SEQ SAMPLE ID]]="","",IF('Sample information'!$B$21="","",'Sample information'!$B$21))</f>
        <v>danio rerio (zebrafish)</v>
      </c>
      <c r="R558" s="10"/>
      <c r="S558" s="32"/>
      <c r="T558" s="55"/>
      <c r="U558" s="25"/>
      <c r="W558" s="30"/>
      <c r="Y558" s="91"/>
      <c r="Z558" s="32"/>
      <c r="AA558" s="28"/>
      <c r="AB558" s="55"/>
      <c r="AC558" s="28" t="str">
        <f>IF(Table1[[#This Row],[DATE SAMPLE DELIVERY]]="","",(CONCATENATE(20,LEFT(Table1[[#This Row],[DATE SAMPLE DELIVERY]],2),"-",(MID(Table1[[#This Row],[DATE SAMPLE DELIVERY]],3,2)),"-",(RIGHT(Table1[[#This Row],[DATE SAMPLE DELIVERY]],2)))))</f>
        <v/>
      </c>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row>
    <row r="559" spans="1:54" s="4" customFormat="1" x14ac:dyDescent="0.2">
      <c r="A559" s="112" t="str">
        <f>IF(D559="","",CONCATENATE('Sample information'!B$16," #1"," ",Table1[[#This Row],[DATE SAMPLE DELIVERY]]))</f>
        <v xml:space="preserve">TC2486 #1 </v>
      </c>
      <c r="B559" s="112" t="str">
        <f>IF(Table1[[#This Row],[LIBRARY ID]]="","",CONCATENATE('Sample information'!B$16,"-",Table1[[#This Row],[LIBRARY ID]]))</f>
        <v>TC2486-TC2486-1549</v>
      </c>
      <c r="C559" s="228" t="s">
        <v>142</v>
      </c>
      <c r="D559" s="228" t="s">
        <v>2295</v>
      </c>
      <c r="E559" s="228" t="s">
        <v>28</v>
      </c>
      <c r="F559" s="113" t="s">
        <v>1711</v>
      </c>
      <c r="G559" s="113">
        <v>13.536849999999999</v>
      </c>
      <c r="H559" s="113">
        <v>50</v>
      </c>
      <c r="I559" s="98"/>
      <c r="J559" s="228"/>
      <c r="K559" s="230" t="s">
        <v>2609</v>
      </c>
      <c r="L559" s="112" t="str">
        <f>IF((I559=Index!C$2),VLOOKUP(J559,Index!B$3:S$228,2),IF((I559=Index!D$2),VLOOKUP(J559,Index!B$3:S$228,3),IF((I559=Index!E$2),VLOOKUP(J559,Index!B$3:S$228,4),IF((I559=Index!F$2),VLOOKUP(J559,Index!B$3:S$228,5),IF((I559=Index!G$2),VLOOKUP(J559,Index!B$3:S$228,6),IF((I559=Index!H$2),VLOOKUP(J559,Index!B$3:S$228,7),IF((I559=Index!I$2),VLOOKUP(J559,Index!B$3:S$228,8),IF((I559=Index!J$2),VLOOKUP(J559,Index!B$3:S$228,9),IF((I559=Index!K$2),VLOOKUP(J559,Index!B$3:S$228,10),IF((I559=Index!L$2),VLOOKUP(J559,Index!B$3:S$228,11),IF((I559=Index!M$2),VLOOKUP(J559,Index!B$3:S$228,12),IF((I559=Index!N$2),VLOOKUP(J559,Index!B$3:S$228,13),IF((I559=Index!O$2),VLOOKUP(J559,Index!B$3:S$228,14),IF((I559=Index!P$2),VLOOKUP(J559,Index!B$3:S$228,15),IF((I559=Index!Q$2),VLOOKUP(J559,Index!B$3:S$228,16),IF((I559=Index!R$2),VLOOKUP(J559,Index!B$3:S$228,17),IF((I559=Index!S$2),VLOOKUP(J559,Index!B$3:S$228,18),IF((I559=""),CONCATENATE("Custom (",K559,")"),IF((I559="No index"),CONCATENATE("Custom (",Index!T551,")"),"")))))))))))))))))))</f>
        <v>Custom (CCTAAGAC-CCTAGAGT)</v>
      </c>
      <c r="M559" s="32" t="s">
        <v>5</v>
      </c>
      <c r="N559" s="10" t="s">
        <v>95</v>
      </c>
      <c r="O559" s="136">
        <f>IF(Table1[[#This Row],[VOLUME]]="","",Table1[[#This Row],[VOLUME]])</f>
        <v>50</v>
      </c>
      <c r="P559" s="110" t="str">
        <f>IF(Table1[[#This Row],[SNP&amp;SEQ SAMPLE ID]]="","",CONCATENATE('Sample information'!$B$16,"_PL1_org_",Table1[[#This Row],[DATE SAMPLE DELIVERY]]))</f>
        <v>TC2486_PL1_org_</v>
      </c>
      <c r="Q559" s="32" t="str">
        <f>IF(Table1[[#This Row],[SNP&amp;SEQ SAMPLE ID]]="","",IF('Sample information'!$B$21="","",'Sample information'!$B$21))</f>
        <v>danio rerio (zebrafish)</v>
      </c>
      <c r="R559" s="10"/>
      <c r="S559" s="32"/>
      <c r="T559" s="55"/>
      <c r="U559" s="25"/>
      <c r="W559" s="30"/>
      <c r="Y559" s="91"/>
      <c r="Z559" s="32"/>
      <c r="AA559" s="28"/>
      <c r="AB559" s="55"/>
      <c r="AC559" s="28" t="str">
        <f>IF(Table1[[#This Row],[DATE SAMPLE DELIVERY]]="","",(CONCATENATE(20,LEFT(Table1[[#This Row],[DATE SAMPLE DELIVERY]],2),"-",(MID(Table1[[#This Row],[DATE SAMPLE DELIVERY]],3,2)),"-",(RIGHT(Table1[[#This Row],[DATE SAMPLE DELIVERY]],2)))))</f>
        <v/>
      </c>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row>
    <row r="560" spans="1:54" s="4" customFormat="1" x14ac:dyDescent="0.2">
      <c r="A560" s="112" t="str">
        <f>IF(D560="","",CONCATENATE('Sample information'!B$16," #1"," ",Table1[[#This Row],[DATE SAMPLE DELIVERY]]))</f>
        <v xml:space="preserve">TC2486 #1 </v>
      </c>
      <c r="B560" s="112" t="str">
        <f>IF(Table1[[#This Row],[LIBRARY ID]]="","",CONCATENATE('Sample information'!B$16,"-",Table1[[#This Row],[LIBRARY ID]]))</f>
        <v>TC2486-TC2486-1550</v>
      </c>
      <c r="C560" s="228" t="s">
        <v>142</v>
      </c>
      <c r="D560" s="228" t="s">
        <v>2296</v>
      </c>
      <c r="E560" s="228" t="s">
        <v>28</v>
      </c>
      <c r="F560" s="113" t="s">
        <v>1711</v>
      </c>
      <c r="G560" s="113">
        <v>13.536849999999999</v>
      </c>
      <c r="H560" s="113">
        <v>50</v>
      </c>
      <c r="I560" s="98"/>
      <c r="J560" s="228"/>
      <c r="K560" s="230" t="s">
        <v>2610</v>
      </c>
      <c r="L560" s="112" t="str">
        <f>IF((I560=Index!C$2),VLOOKUP(J560,Index!B$3:S$228,2),IF((I560=Index!D$2),VLOOKUP(J560,Index!B$3:S$228,3),IF((I560=Index!E$2),VLOOKUP(J560,Index!B$3:S$228,4),IF((I560=Index!F$2),VLOOKUP(J560,Index!B$3:S$228,5),IF((I560=Index!G$2),VLOOKUP(J560,Index!B$3:S$228,6),IF((I560=Index!H$2),VLOOKUP(J560,Index!B$3:S$228,7),IF((I560=Index!I$2),VLOOKUP(J560,Index!B$3:S$228,8),IF((I560=Index!J$2),VLOOKUP(J560,Index!B$3:S$228,9),IF((I560=Index!K$2),VLOOKUP(J560,Index!B$3:S$228,10),IF((I560=Index!L$2),VLOOKUP(J560,Index!B$3:S$228,11),IF((I560=Index!M$2),VLOOKUP(J560,Index!B$3:S$228,12),IF((I560=Index!N$2),VLOOKUP(J560,Index!B$3:S$228,13),IF((I560=Index!O$2),VLOOKUP(J560,Index!B$3:S$228,14),IF((I560=Index!P$2),VLOOKUP(J560,Index!B$3:S$228,15),IF((I560=Index!Q$2),VLOOKUP(J560,Index!B$3:S$228,16),IF((I560=Index!R$2),VLOOKUP(J560,Index!B$3:S$228,17),IF((I560=Index!S$2),VLOOKUP(J560,Index!B$3:S$228,18),IF((I560=""),CONCATENATE("Custom (",K560,")"),IF((I560="No index"),CONCATENATE("Custom (",Index!T552,")"),"")))))))))))))))))))</f>
        <v>Custom (CCTAAGAC-CTATTAAG)</v>
      </c>
      <c r="M560" s="32" t="s">
        <v>5</v>
      </c>
      <c r="N560" s="10" t="s">
        <v>96</v>
      </c>
      <c r="O560" s="136">
        <f>IF(Table1[[#This Row],[VOLUME]]="","",Table1[[#This Row],[VOLUME]])</f>
        <v>50</v>
      </c>
      <c r="P560" s="110" t="str">
        <f>IF(Table1[[#This Row],[SNP&amp;SEQ SAMPLE ID]]="","",CONCATENATE('Sample information'!$B$16,"_PL1_org_",Table1[[#This Row],[DATE SAMPLE DELIVERY]]))</f>
        <v>TC2486_PL1_org_</v>
      </c>
      <c r="Q560" s="32" t="str">
        <f>IF(Table1[[#This Row],[SNP&amp;SEQ SAMPLE ID]]="","",IF('Sample information'!$B$21="","",'Sample information'!$B$21))</f>
        <v>danio rerio (zebrafish)</v>
      </c>
      <c r="R560" s="10"/>
      <c r="S560" s="32"/>
      <c r="T560" s="55"/>
      <c r="U560" s="25"/>
      <c r="W560" s="30"/>
      <c r="Y560" s="91"/>
      <c r="Z560" s="32"/>
      <c r="AA560" s="28"/>
      <c r="AB560" s="55"/>
      <c r="AC560" s="28" t="str">
        <f>IF(Table1[[#This Row],[DATE SAMPLE DELIVERY]]="","",(CONCATENATE(20,LEFT(Table1[[#This Row],[DATE SAMPLE DELIVERY]],2),"-",(MID(Table1[[#This Row],[DATE SAMPLE DELIVERY]],3,2)),"-",(RIGHT(Table1[[#This Row],[DATE SAMPLE DELIVERY]],2)))))</f>
        <v/>
      </c>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row>
    <row r="561" spans="1:54" s="4" customFormat="1" x14ac:dyDescent="0.2">
      <c r="A561" s="112" t="str">
        <f>IF(D561="","",CONCATENATE('Sample information'!B$16," #1"," ",Table1[[#This Row],[DATE SAMPLE DELIVERY]]))</f>
        <v xml:space="preserve">TC2486 #1 </v>
      </c>
      <c r="B561" s="112" t="str">
        <f>IF(Table1[[#This Row],[LIBRARY ID]]="","",CONCATENATE('Sample information'!B$16,"-",Table1[[#This Row],[LIBRARY ID]]))</f>
        <v>TC2486-TC2486-1551</v>
      </c>
      <c r="C561" s="228" t="s">
        <v>142</v>
      </c>
      <c r="D561" s="228" t="s">
        <v>2297</v>
      </c>
      <c r="E561" s="228" t="s">
        <v>28</v>
      </c>
      <c r="F561" s="113" t="s">
        <v>1711</v>
      </c>
      <c r="G561" s="113">
        <v>13.536849999999999</v>
      </c>
      <c r="H561" s="113">
        <v>50</v>
      </c>
      <c r="I561" s="98"/>
      <c r="J561" s="228"/>
      <c r="K561" s="230" t="s">
        <v>2611</v>
      </c>
      <c r="L561" s="112" t="str">
        <f>IF((I561=Index!C$2),VLOOKUP(J561,Index!B$3:S$228,2),IF((I561=Index!D$2),VLOOKUP(J561,Index!B$3:S$228,3),IF((I561=Index!E$2),VLOOKUP(J561,Index!B$3:S$228,4),IF((I561=Index!F$2),VLOOKUP(J561,Index!B$3:S$228,5),IF((I561=Index!G$2),VLOOKUP(J561,Index!B$3:S$228,6),IF((I561=Index!H$2),VLOOKUP(J561,Index!B$3:S$228,7),IF((I561=Index!I$2),VLOOKUP(J561,Index!B$3:S$228,8),IF((I561=Index!J$2),VLOOKUP(J561,Index!B$3:S$228,9),IF((I561=Index!K$2),VLOOKUP(J561,Index!B$3:S$228,10),IF((I561=Index!L$2),VLOOKUP(J561,Index!B$3:S$228,11),IF((I561=Index!M$2),VLOOKUP(J561,Index!B$3:S$228,12),IF((I561=Index!N$2),VLOOKUP(J561,Index!B$3:S$228,13),IF((I561=Index!O$2),VLOOKUP(J561,Index!B$3:S$228,14),IF((I561=Index!P$2),VLOOKUP(J561,Index!B$3:S$228,15),IF((I561=Index!Q$2),VLOOKUP(J561,Index!B$3:S$228,16),IF((I561=Index!R$2),VLOOKUP(J561,Index!B$3:S$228,17),IF((I561=Index!S$2),VLOOKUP(J561,Index!B$3:S$228,18),IF((I561=""),CONCATENATE("Custom (",K561,")"),IF((I561="No index"),CONCATENATE("Custom (",Index!T553,")"),"")))))))))))))))))))</f>
        <v>Custom (CCTAAGAC-AAGGCTAT)</v>
      </c>
      <c r="M561" s="32" t="s">
        <v>5</v>
      </c>
      <c r="N561" s="10" t="s">
        <v>97</v>
      </c>
      <c r="O561" s="136">
        <f>IF(Table1[[#This Row],[VOLUME]]="","",Table1[[#This Row],[VOLUME]])</f>
        <v>50</v>
      </c>
      <c r="P561" s="110" t="str">
        <f>IF(Table1[[#This Row],[SNP&amp;SEQ SAMPLE ID]]="","",CONCATENATE('Sample information'!$B$16,"_PL1_org_",Table1[[#This Row],[DATE SAMPLE DELIVERY]]))</f>
        <v>TC2486_PL1_org_</v>
      </c>
      <c r="Q561" s="32" t="str">
        <f>IF(Table1[[#This Row],[SNP&amp;SEQ SAMPLE ID]]="","",IF('Sample information'!$B$21="","",'Sample information'!$B$21))</f>
        <v>danio rerio (zebrafish)</v>
      </c>
      <c r="R561" s="10"/>
      <c r="S561" s="32"/>
      <c r="T561" s="55"/>
      <c r="U561" s="25"/>
      <c r="W561" s="30"/>
      <c r="Y561" s="91"/>
      <c r="Z561" s="32"/>
      <c r="AA561" s="28"/>
      <c r="AB561" s="55"/>
      <c r="AC561" s="28" t="str">
        <f>IF(Table1[[#This Row],[DATE SAMPLE DELIVERY]]="","",(CONCATENATE(20,LEFT(Table1[[#This Row],[DATE SAMPLE DELIVERY]],2),"-",(MID(Table1[[#This Row],[DATE SAMPLE DELIVERY]],3,2)),"-",(RIGHT(Table1[[#This Row],[DATE SAMPLE DELIVERY]],2)))))</f>
        <v/>
      </c>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row>
    <row r="562" spans="1:54" s="4" customFormat="1" x14ac:dyDescent="0.2">
      <c r="A562" s="112" t="str">
        <f>IF(D562="","",CONCATENATE('Sample information'!B$16," #1"," ",Table1[[#This Row],[DATE SAMPLE DELIVERY]]))</f>
        <v xml:space="preserve">TC2486 #1 </v>
      </c>
      <c r="B562" s="112" t="str">
        <f>IF(Table1[[#This Row],[LIBRARY ID]]="","",CONCATENATE('Sample information'!B$16,"-",Table1[[#This Row],[LIBRARY ID]]))</f>
        <v>TC2486-TC2486-1552</v>
      </c>
      <c r="C562" s="228" t="s">
        <v>142</v>
      </c>
      <c r="D562" s="228" t="s">
        <v>2298</v>
      </c>
      <c r="E562" s="228" t="s">
        <v>28</v>
      </c>
      <c r="F562" s="113" t="s">
        <v>1711</v>
      </c>
      <c r="G562" s="113">
        <v>13.536849999999999</v>
      </c>
      <c r="H562" s="113">
        <v>50</v>
      </c>
      <c r="I562" s="98"/>
      <c r="J562" s="228"/>
      <c r="K562" s="230" t="s">
        <v>2612</v>
      </c>
      <c r="L562" s="112" t="str">
        <f>IF((I562=Index!C$2),VLOOKUP(J562,Index!B$3:S$228,2),IF((I562=Index!D$2),VLOOKUP(J562,Index!B$3:S$228,3),IF((I562=Index!E$2),VLOOKUP(J562,Index!B$3:S$228,4),IF((I562=Index!F$2),VLOOKUP(J562,Index!B$3:S$228,5),IF((I562=Index!G$2),VLOOKUP(J562,Index!B$3:S$228,6),IF((I562=Index!H$2),VLOOKUP(J562,Index!B$3:S$228,7),IF((I562=Index!I$2),VLOOKUP(J562,Index!B$3:S$228,8),IF((I562=Index!J$2),VLOOKUP(J562,Index!B$3:S$228,9),IF((I562=Index!K$2),VLOOKUP(J562,Index!B$3:S$228,10),IF((I562=Index!L$2),VLOOKUP(J562,Index!B$3:S$228,11),IF((I562=Index!M$2),VLOOKUP(J562,Index!B$3:S$228,12),IF((I562=Index!N$2),VLOOKUP(J562,Index!B$3:S$228,13),IF((I562=Index!O$2),VLOOKUP(J562,Index!B$3:S$228,14),IF((I562=Index!P$2),VLOOKUP(J562,Index!B$3:S$228,15),IF((I562=Index!Q$2),VLOOKUP(J562,Index!B$3:S$228,16),IF((I562=Index!R$2),VLOOKUP(J562,Index!B$3:S$228,17),IF((I562=Index!S$2),VLOOKUP(J562,Index!B$3:S$228,18),IF((I562=""),CONCATENATE("Custom (",K562,")"),IF((I562="No index"),CONCATENATE("Custom (",Index!T554,")"),"")))))))))))))))))))</f>
        <v>Custom (CCTAAGAC-GAGCCTTA)</v>
      </c>
      <c r="M562" s="32" t="s">
        <v>5</v>
      </c>
      <c r="N562" s="10" t="s">
        <v>98</v>
      </c>
      <c r="O562" s="136">
        <f>IF(Table1[[#This Row],[VOLUME]]="","",Table1[[#This Row],[VOLUME]])</f>
        <v>50</v>
      </c>
      <c r="P562" s="110" t="str">
        <f>IF(Table1[[#This Row],[SNP&amp;SEQ SAMPLE ID]]="","",CONCATENATE('Sample information'!$B$16,"_PL1_org_",Table1[[#This Row],[DATE SAMPLE DELIVERY]]))</f>
        <v>TC2486_PL1_org_</v>
      </c>
      <c r="Q562" s="32" t="str">
        <f>IF(Table1[[#This Row],[SNP&amp;SEQ SAMPLE ID]]="","",IF('Sample information'!$B$21="","",'Sample information'!$B$21))</f>
        <v>danio rerio (zebrafish)</v>
      </c>
      <c r="R562" s="10"/>
      <c r="S562" s="32"/>
      <c r="T562" s="55"/>
      <c r="U562" s="25"/>
      <c r="W562" s="30"/>
      <c r="Y562" s="91"/>
      <c r="Z562" s="32"/>
      <c r="AA562" s="28"/>
      <c r="AB562" s="55"/>
      <c r="AC562" s="28" t="str">
        <f>IF(Table1[[#This Row],[DATE SAMPLE DELIVERY]]="","",(CONCATENATE(20,LEFT(Table1[[#This Row],[DATE SAMPLE DELIVERY]],2),"-",(MID(Table1[[#This Row],[DATE SAMPLE DELIVERY]],3,2)),"-",(RIGHT(Table1[[#This Row],[DATE SAMPLE DELIVERY]],2)))))</f>
        <v/>
      </c>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row>
    <row r="563" spans="1:54" s="4" customFormat="1" x14ac:dyDescent="0.2">
      <c r="A563" s="112" t="str">
        <f>IF(D563="","",CONCATENATE('Sample information'!B$16," #1"," ",Table1[[#This Row],[DATE SAMPLE DELIVERY]]))</f>
        <v xml:space="preserve">TC2486 #1 </v>
      </c>
      <c r="B563" s="112" t="str">
        <f>IF(Table1[[#This Row],[LIBRARY ID]]="","",CONCATENATE('Sample information'!B$16,"-",Table1[[#This Row],[LIBRARY ID]]))</f>
        <v>TC2486-TC2486-1553</v>
      </c>
      <c r="C563" s="228" t="s">
        <v>142</v>
      </c>
      <c r="D563" s="228" t="s">
        <v>2299</v>
      </c>
      <c r="E563" s="228" t="s">
        <v>28</v>
      </c>
      <c r="F563" s="113" t="s">
        <v>1711</v>
      </c>
      <c r="G563" s="113">
        <v>13.536849999999999</v>
      </c>
      <c r="H563" s="113">
        <v>50</v>
      </c>
      <c r="I563" s="98"/>
      <c r="J563" s="228"/>
      <c r="K563" s="230" t="s">
        <v>2613</v>
      </c>
      <c r="L563" s="112" t="str">
        <f>IF((I563=Index!C$2),VLOOKUP(J563,Index!B$3:S$228,2),IF((I563=Index!D$2),VLOOKUP(J563,Index!B$3:S$228,3),IF((I563=Index!E$2),VLOOKUP(J563,Index!B$3:S$228,4),IF((I563=Index!F$2),VLOOKUP(J563,Index!B$3:S$228,5),IF((I563=Index!G$2),VLOOKUP(J563,Index!B$3:S$228,6),IF((I563=Index!H$2),VLOOKUP(J563,Index!B$3:S$228,7),IF((I563=Index!I$2),VLOOKUP(J563,Index!B$3:S$228,8),IF((I563=Index!J$2),VLOOKUP(J563,Index!B$3:S$228,9),IF((I563=Index!K$2),VLOOKUP(J563,Index!B$3:S$228,10),IF((I563=Index!L$2),VLOOKUP(J563,Index!B$3:S$228,11),IF((I563=Index!M$2),VLOOKUP(J563,Index!B$3:S$228,12),IF((I563=Index!N$2),VLOOKUP(J563,Index!B$3:S$228,13),IF((I563=Index!O$2),VLOOKUP(J563,Index!B$3:S$228,14),IF((I563=Index!P$2),VLOOKUP(J563,Index!B$3:S$228,15),IF((I563=Index!Q$2),VLOOKUP(J563,Index!B$3:S$228,16),IF((I563=Index!R$2),VLOOKUP(J563,Index!B$3:S$228,17),IF((I563=Index!S$2),VLOOKUP(J563,Index!B$3:S$228,18),IF((I563=""),CONCATENATE("Custom (",K563,")"),IF((I563="No index"),CONCATENATE("Custom (",Index!T555,")"),"")))))))))))))))))))</f>
        <v>Custom (CCTAAGAC-TTATGCGA)</v>
      </c>
      <c r="M563" s="32" t="s">
        <v>5</v>
      </c>
      <c r="N563" s="10" t="s">
        <v>99</v>
      </c>
      <c r="O563" s="136">
        <f>IF(Table1[[#This Row],[VOLUME]]="","",Table1[[#This Row],[VOLUME]])</f>
        <v>50</v>
      </c>
      <c r="P563" s="110" t="str">
        <f>IF(Table1[[#This Row],[SNP&amp;SEQ SAMPLE ID]]="","",CONCATENATE('Sample information'!$B$16,"_PL1_org_",Table1[[#This Row],[DATE SAMPLE DELIVERY]]))</f>
        <v>TC2486_PL1_org_</v>
      </c>
      <c r="Q563" s="32" t="str">
        <f>IF(Table1[[#This Row],[SNP&amp;SEQ SAMPLE ID]]="","",IF('Sample information'!$B$21="","",'Sample information'!$B$21))</f>
        <v>danio rerio (zebrafish)</v>
      </c>
      <c r="R563" s="10"/>
      <c r="S563" s="32"/>
      <c r="T563" s="55"/>
      <c r="U563" s="25"/>
      <c r="W563" s="30"/>
      <c r="Y563" s="91"/>
      <c r="Z563" s="32"/>
      <c r="AA563" s="28"/>
      <c r="AB563" s="55"/>
      <c r="AC563" s="28" t="str">
        <f>IF(Table1[[#This Row],[DATE SAMPLE DELIVERY]]="","",(CONCATENATE(20,LEFT(Table1[[#This Row],[DATE SAMPLE DELIVERY]],2),"-",(MID(Table1[[#This Row],[DATE SAMPLE DELIVERY]],3,2)),"-",(RIGHT(Table1[[#This Row],[DATE SAMPLE DELIVERY]],2)))))</f>
        <v/>
      </c>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row>
    <row r="564" spans="1:54" s="4" customFormat="1" x14ac:dyDescent="0.2">
      <c r="A564" s="112" t="str">
        <f>IF(D564="","",CONCATENATE('Sample information'!B$16," #1"," ",Table1[[#This Row],[DATE SAMPLE DELIVERY]]))</f>
        <v xml:space="preserve">TC2486 #1 </v>
      </c>
      <c r="B564" s="112" t="str">
        <f>IF(Table1[[#This Row],[LIBRARY ID]]="","",CONCATENATE('Sample information'!B$16,"-",Table1[[#This Row],[LIBRARY ID]]))</f>
        <v>TC2486-TC2486-1554</v>
      </c>
      <c r="C564" s="228" t="s">
        <v>142</v>
      </c>
      <c r="D564" s="228" t="s">
        <v>2300</v>
      </c>
      <c r="E564" s="228" t="s">
        <v>28</v>
      </c>
      <c r="F564" s="113" t="s">
        <v>1711</v>
      </c>
      <c r="G564" s="113">
        <v>13.536849999999999</v>
      </c>
      <c r="H564" s="113">
        <v>50</v>
      </c>
      <c r="I564" s="98"/>
      <c r="J564" s="228"/>
      <c r="K564" s="230" t="s">
        <v>2614</v>
      </c>
      <c r="L564" s="112" t="str">
        <f>IF((I564=Index!C$2),VLOOKUP(J564,Index!B$3:S$228,2),IF((I564=Index!D$2),VLOOKUP(J564,Index!B$3:S$228,3),IF((I564=Index!E$2),VLOOKUP(J564,Index!B$3:S$228,4),IF((I564=Index!F$2),VLOOKUP(J564,Index!B$3:S$228,5),IF((I564=Index!G$2),VLOOKUP(J564,Index!B$3:S$228,6),IF((I564=Index!H$2),VLOOKUP(J564,Index!B$3:S$228,7),IF((I564=Index!I$2),VLOOKUP(J564,Index!B$3:S$228,8),IF((I564=Index!J$2),VLOOKUP(J564,Index!B$3:S$228,9),IF((I564=Index!K$2),VLOOKUP(J564,Index!B$3:S$228,10),IF((I564=Index!L$2),VLOOKUP(J564,Index!B$3:S$228,11),IF((I564=Index!M$2),VLOOKUP(J564,Index!B$3:S$228,12),IF((I564=Index!N$2),VLOOKUP(J564,Index!B$3:S$228,13),IF((I564=Index!O$2),VLOOKUP(J564,Index!B$3:S$228,14),IF((I564=Index!P$2),VLOOKUP(J564,Index!B$3:S$228,15),IF((I564=Index!Q$2),VLOOKUP(J564,Index!B$3:S$228,16),IF((I564=Index!R$2),VLOOKUP(J564,Index!B$3:S$228,17),IF((I564=Index!S$2),VLOOKUP(J564,Index!B$3:S$228,18),IF((I564=""),CONCATENATE("Custom (",K564,")"),IF((I564="No index"),CONCATENATE("Custom (",Index!T556,")"),"")))))))))))))))))))</f>
        <v>Custom (CGATCAGT-CGTCTAAT)</v>
      </c>
      <c r="M564" s="32" t="s">
        <v>5</v>
      </c>
      <c r="N564" s="10" t="s">
        <v>100</v>
      </c>
      <c r="O564" s="136">
        <f>IF(Table1[[#This Row],[VOLUME]]="","",Table1[[#This Row],[VOLUME]])</f>
        <v>50</v>
      </c>
      <c r="P564" s="110" t="str">
        <f>IF(Table1[[#This Row],[SNP&amp;SEQ SAMPLE ID]]="","",CONCATENATE('Sample information'!$B$16,"_PL1_org_",Table1[[#This Row],[DATE SAMPLE DELIVERY]]))</f>
        <v>TC2486_PL1_org_</v>
      </c>
      <c r="Q564" s="32" t="str">
        <f>IF(Table1[[#This Row],[SNP&amp;SEQ SAMPLE ID]]="","",IF('Sample information'!$B$21="","",'Sample information'!$B$21))</f>
        <v>danio rerio (zebrafish)</v>
      </c>
      <c r="R564" s="10"/>
      <c r="S564" s="32"/>
      <c r="T564" s="55"/>
      <c r="U564" s="25"/>
      <c r="W564" s="30"/>
      <c r="Y564" s="91"/>
      <c r="Z564" s="32"/>
      <c r="AA564" s="28"/>
      <c r="AB564" s="55"/>
      <c r="AC564" s="28" t="str">
        <f>IF(Table1[[#This Row],[DATE SAMPLE DELIVERY]]="","",(CONCATENATE(20,LEFT(Table1[[#This Row],[DATE SAMPLE DELIVERY]],2),"-",(MID(Table1[[#This Row],[DATE SAMPLE DELIVERY]],3,2)),"-",(RIGHT(Table1[[#This Row],[DATE SAMPLE DELIVERY]],2)))))</f>
        <v/>
      </c>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row>
    <row r="565" spans="1:54" s="4" customFormat="1" x14ac:dyDescent="0.2">
      <c r="A565" s="112" t="str">
        <f>IF(D565="","",CONCATENATE('Sample information'!B$16," #1"," ",Table1[[#This Row],[DATE SAMPLE DELIVERY]]))</f>
        <v xml:space="preserve">TC2486 #1 </v>
      </c>
      <c r="B565" s="112" t="str">
        <f>IF(Table1[[#This Row],[LIBRARY ID]]="","",CONCATENATE('Sample information'!B$16,"-",Table1[[#This Row],[LIBRARY ID]]))</f>
        <v>TC2486-TC2486-1555</v>
      </c>
      <c r="C565" s="228" t="s">
        <v>142</v>
      </c>
      <c r="D565" s="228" t="s">
        <v>2301</v>
      </c>
      <c r="E565" s="228" t="s">
        <v>28</v>
      </c>
      <c r="F565" s="113" t="s">
        <v>1711</v>
      </c>
      <c r="G565" s="113">
        <v>13.536849999999999</v>
      </c>
      <c r="H565" s="113">
        <v>50</v>
      </c>
      <c r="I565" s="98"/>
      <c r="J565" s="228"/>
      <c r="K565" s="230" t="s">
        <v>2615</v>
      </c>
      <c r="L565" s="112" t="str">
        <f>IF((I565=Index!C$2),VLOOKUP(J565,Index!B$3:S$228,2),IF((I565=Index!D$2),VLOOKUP(J565,Index!B$3:S$228,3),IF((I565=Index!E$2),VLOOKUP(J565,Index!B$3:S$228,4),IF((I565=Index!F$2),VLOOKUP(J565,Index!B$3:S$228,5),IF((I565=Index!G$2),VLOOKUP(J565,Index!B$3:S$228,6),IF((I565=Index!H$2),VLOOKUP(J565,Index!B$3:S$228,7),IF((I565=Index!I$2),VLOOKUP(J565,Index!B$3:S$228,8),IF((I565=Index!J$2),VLOOKUP(J565,Index!B$3:S$228,9),IF((I565=Index!K$2),VLOOKUP(J565,Index!B$3:S$228,10),IF((I565=Index!L$2),VLOOKUP(J565,Index!B$3:S$228,11),IF((I565=Index!M$2),VLOOKUP(J565,Index!B$3:S$228,12),IF((I565=Index!N$2),VLOOKUP(J565,Index!B$3:S$228,13),IF((I565=Index!O$2),VLOOKUP(J565,Index!B$3:S$228,14),IF((I565=Index!P$2),VLOOKUP(J565,Index!B$3:S$228,15),IF((I565=Index!Q$2),VLOOKUP(J565,Index!B$3:S$228,16),IF((I565=Index!R$2),VLOOKUP(J565,Index!B$3:S$228,17),IF((I565=Index!S$2),VLOOKUP(J565,Index!B$3:S$228,18),IF((I565=""),CONCATENATE("Custom (",K565,")"),IF((I565="No index"),CONCATENATE("Custom (",Index!T557,")"),"")))))))))))))))))))</f>
        <v>Custom (CGATCAGT-TCTCTCCG)</v>
      </c>
      <c r="M565" s="32" t="s">
        <v>5</v>
      </c>
      <c r="N565" s="10" t="s">
        <v>101</v>
      </c>
      <c r="O565" s="136">
        <f>IF(Table1[[#This Row],[VOLUME]]="","",Table1[[#This Row],[VOLUME]])</f>
        <v>50</v>
      </c>
      <c r="P565" s="110" t="str">
        <f>IF(Table1[[#This Row],[SNP&amp;SEQ SAMPLE ID]]="","",CONCATENATE('Sample information'!$B$16,"_PL1_org_",Table1[[#This Row],[DATE SAMPLE DELIVERY]]))</f>
        <v>TC2486_PL1_org_</v>
      </c>
      <c r="Q565" s="32" t="str">
        <f>IF(Table1[[#This Row],[SNP&amp;SEQ SAMPLE ID]]="","",IF('Sample information'!$B$21="","",'Sample information'!$B$21))</f>
        <v>danio rerio (zebrafish)</v>
      </c>
      <c r="R565" s="10"/>
      <c r="S565" s="32"/>
      <c r="T565" s="55"/>
      <c r="U565" s="25"/>
      <c r="W565" s="30"/>
      <c r="Y565" s="91"/>
      <c r="Z565" s="32"/>
      <c r="AA565" s="28"/>
      <c r="AB565" s="55"/>
      <c r="AC565" s="28" t="str">
        <f>IF(Table1[[#This Row],[DATE SAMPLE DELIVERY]]="","",(CONCATENATE(20,LEFT(Table1[[#This Row],[DATE SAMPLE DELIVERY]],2),"-",(MID(Table1[[#This Row],[DATE SAMPLE DELIVERY]],3,2)),"-",(RIGHT(Table1[[#This Row],[DATE SAMPLE DELIVERY]],2)))))</f>
        <v/>
      </c>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row>
    <row r="566" spans="1:54" s="4" customFormat="1" x14ac:dyDescent="0.2">
      <c r="A566" s="112" t="str">
        <f>IF(D566="","",CONCATENATE('Sample information'!B$16," #1"," ",Table1[[#This Row],[DATE SAMPLE DELIVERY]]))</f>
        <v xml:space="preserve">TC2486 #1 </v>
      </c>
      <c r="B566" s="112" t="str">
        <f>IF(Table1[[#This Row],[LIBRARY ID]]="","",CONCATENATE('Sample information'!B$16,"-",Table1[[#This Row],[LIBRARY ID]]))</f>
        <v>TC2486-TC2486-1556</v>
      </c>
      <c r="C566" s="228" t="s">
        <v>142</v>
      </c>
      <c r="D566" s="228" t="s">
        <v>2302</v>
      </c>
      <c r="E566" s="228" t="s">
        <v>28</v>
      </c>
      <c r="F566" s="113" t="s">
        <v>1711</v>
      </c>
      <c r="G566" s="113">
        <v>13.536849999999999</v>
      </c>
      <c r="H566" s="113">
        <v>50</v>
      </c>
      <c r="I566" s="98"/>
      <c r="J566" s="228"/>
      <c r="K566" s="230" t="s">
        <v>2616</v>
      </c>
      <c r="L566" s="112" t="str">
        <f>IF((I566=Index!C$2),VLOOKUP(J566,Index!B$3:S$228,2),IF((I566=Index!D$2),VLOOKUP(J566,Index!B$3:S$228,3),IF((I566=Index!E$2),VLOOKUP(J566,Index!B$3:S$228,4),IF((I566=Index!F$2),VLOOKUP(J566,Index!B$3:S$228,5),IF((I566=Index!G$2),VLOOKUP(J566,Index!B$3:S$228,6),IF((I566=Index!H$2),VLOOKUP(J566,Index!B$3:S$228,7),IF((I566=Index!I$2),VLOOKUP(J566,Index!B$3:S$228,8),IF((I566=Index!J$2),VLOOKUP(J566,Index!B$3:S$228,9),IF((I566=Index!K$2),VLOOKUP(J566,Index!B$3:S$228,10),IF((I566=Index!L$2),VLOOKUP(J566,Index!B$3:S$228,11),IF((I566=Index!M$2),VLOOKUP(J566,Index!B$3:S$228,12),IF((I566=Index!N$2),VLOOKUP(J566,Index!B$3:S$228,13),IF((I566=Index!O$2),VLOOKUP(J566,Index!B$3:S$228,14),IF((I566=Index!P$2),VLOOKUP(J566,Index!B$3:S$228,15),IF((I566=Index!Q$2),VLOOKUP(J566,Index!B$3:S$228,16),IF((I566=Index!R$2),VLOOKUP(J566,Index!B$3:S$228,17),IF((I566=Index!S$2),VLOOKUP(J566,Index!B$3:S$228,18),IF((I566=""),CONCATENATE("Custom (",K566,")"),IF((I566="No index"),CONCATENATE("Custom (",Index!T558,")"),"")))))))))))))))))))</f>
        <v>Custom (CGATCAGT-TCGACTAG)</v>
      </c>
      <c r="M566" s="32" t="s">
        <v>5</v>
      </c>
      <c r="N566" s="10" t="s">
        <v>102</v>
      </c>
      <c r="O566" s="136">
        <f>IF(Table1[[#This Row],[VOLUME]]="","",Table1[[#This Row],[VOLUME]])</f>
        <v>50</v>
      </c>
      <c r="P566" s="110" t="str">
        <f>IF(Table1[[#This Row],[SNP&amp;SEQ SAMPLE ID]]="","",CONCATENATE('Sample information'!$B$16,"_PL1_org_",Table1[[#This Row],[DATE SAMPLE DELIVERY]]))</f>
        <v>TC2486_PL1_org_</v>
      </c>
      <c r="Q566" s="32" t="str">
        <f>IF(Table1[[#This Row],[SNP&amp;SEQ SAMPLE ID]]="","",IF('Sample information'!$B$21="","",'Sample information'!$B$21))</f>
        <v>danio rerio (zebrafish)</v>
      </c>
      <c r="R566" s="10"/>
      <c r="S566" s="32"/>
      <c r="T566" s="55"/>
      <c r="U566" s="25"/>
      <c r="W566" s="30"/>
      <c r="Y566" s="91"/>
      <c r="Z566" s="32"/>
      <c r="AA566" s="28"/>
      <c r="AB566" s="55"/>
      <c r="AC566" s="28" t="str">
        <f>IF(Table1[[#This Row],[DATE SAMPLE DELIVERY]]="","",(CONCATENATE(20,LEFT(Table1[[#This Row],[DATE SAMPLE DELIVERY]],2),"-",(MID(Table1[[#This Row],[DATE SAMPLE DELIVERY]],3,2)),"-",(RIGHT(Table1[[#This Row],[DATE SAMPLE DELIVERY]],2)))))</f>
        <v/>
      </c>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row>
    <row r="567" spans="1:54" s="4" customFormat="1" x14ac:dyDescent="0.2">
      <c r="A567" s="112" t="str">
        <f>IF(D567="","",CONCATENATE('Sample information'!B$16," #1"," ",Table1[[#This Row],[DATE SAMPLE DELIVERY]]))</f>
        <v xml:space="preserve">TC2486 #1 </v>
      </c>
      <c r="B567" s="112" t="str">
        <f>IF(Table1[[#This Row],[LIBRARY ID]]="","",CONCATENATE('Sample information'!B$16,"-",Table1[[#This Row],[LIBRARY ID]]))</f>
        <v>TC2486-TC2486-1557</v>
      </c>
      <c r="C567" s="228" t="s">
        <v>142</v>
      </c>
      <c r="D567" s="228" t="s">
        <v>2303</v>
      </c>
      <c r="E567" s="228" t="s">
        <v>28</v>
      </c>
      <c r="F567" s="113" t="s">
        <v>1711</v>
      </c>
      <c r="G567" s="113">
        <v>13.536849999999999</v>
      </c>
      <c r="H567" s="113">
        <v>50</v>
      </c>
      <c r="I567" s="98"/>
      <c r="J567" s="228"/>
      <c r="K567" s="230" t="s">
        <v>2617</v>
      </c>
      <c r="L567" s="112" t="str">
        <f>IF((I567=Index!C$2),VLOOKUP(J567,Index!B$3:S$228,2),IF((I567=Index!D$2),VLOOKUP(J567,Index!B$3:S$228,3),IF((I567=Index!E$2),VLOOKUP(J567,Index!B$3:S$228,4),IF((I567=Index!F$2),VLOOKUP(J567,Index!B$3:S$228,5),IF((I567=Index!G$2),VLOOKUP(J567,Index!B$3:S$228,6),IF((I567=Index!H$2),VLOOKUP(J567,Index!B$3:S$228,7),IF((I567=Index!I$2),VLOOKUP(J567,Index!B$3:S$228,8),IF((I567=Index!J$2),VLOOKUP(J567,Index!B$3:S$228,9),IF((I567=Index!K$2),VLOOKUP(J567,Index!B$3:S$228,10),IF((I567=Index!L$2),VLOOKUP(J567,Index!B$3:S$228,11),IF((I567=Index!M$2),VLOOKUP(J567,Index!B$3:S$228,12),IF((I567=Index!N$2),VLOOKUP(J567,Index!B$3:S$228,13),IF((I567=Index!O$2),VLOOKUP(J567,Index!B$3:S$228,14),IF((I567=Index!P$2),VLOOKUP(J567,Index!B$3:S$228,15),IF((I567=Index!Q$2),VLOOKUP(J567,Index!B$3:S$228,16),IF((I567=Index!R$2),VLOOKUP(J567,Index!B$3:S$228,17),IF((I567=Index!S$2),VLOOKUP(J567,Index!B$3:S$228,18),IF((I567=""),CONCATENATE("Custom (",K567,")"),IF((I567="No index"),CONCATENATE("Custom (",Index!T559,")"),"")))))))))))))))))))</f>
        <v>Custom (CGATCAGT-TTCTAGCT)</v>
      </c>
      <c r="M567" s="32" t="s">
        <v>5</v>
      </c>
      <c r="N567" s="10" t="s">
        <v>103</v>
      </c>
      <c r="O567" s="136">
        <f>IF(Table1[[#This Row],[VOLUME]]="","",Table1[[#This Row],[VOLUME]])</f>
        <v>50</v>
      </c>
      <c r="P567" s="110" t="str">
        <f>IF(Table1[[#This Row],[SNP&amp;SEQ SAMPLE ID]]="","",CONCATENATE('Sample information'!$B$16,"_PL1_org_",Table1[[#This Row],[DATE SAMPLE DELIVERY]]))</f>
        <v>TC2486_PL1_org_</v>
      </c>
      <c r="Q567" s="32" t="str">
        <f>IF(Table1[[#This Row],[SNP&amp;SEQ SAMPLE ID]]="","",IF('Sample information'!$B$21="","",'Sample information'!$B$21))</f>
        <v>danio rerio (zebrafish)</v>
      </c>
      <c r="R567" s="10"/>
      <c r="S567" s="32"/>
      <c r="T567" s="55"/>
      <c r="U567" s="25"/>
      <c r="W567" s="30"/>
      <c r="Y567" s="91"/>
      <c r="Z567" s="32"/>
      <c r="AA567" s="28"/>
      <c r="AB567" s="55"/>
      <c r="AC567" s="28" t="str">
        <f>IF(Table1[[#This Row],[DATE SAMPLE DELIVERY]]="","",(CONCATENATE(20,LEFT(Table1[[#This Row],[DATE SAMPLE DELIVERY]],2),"-",(MID(Table1[[#This Row],[DATE SAMPLE DELIVERY]],3,2)),"-",(RIGHT(Table1[[#This Row],[DATE SAMPLE DELIVERY]],2)))))</f>
        <v/>
      </c>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row>
    <row r="568" spans="1:54" s="4" customFormat="1" x14ac:dyDescent="0.2">
      <c r="A568" s="112" t="str">
        <f>IF(D568="","",CONCATENATE('Sample information'!B$16," #1"," ",Table1[[#This Row],[DATE SAMPLE DELIVERY]]))</f>
        <v xml:space="preserve">TC2486 #1 </v>
      </c>
      <c r="B568" s="112" t="str">
        <f>IF(Table1[[#This Row],[LIBRARY ID]]="","",CONCATENATE('Sample information'!B$16,"-",Table1[[#This Row],[LIBRARY ID]]))</f>
        <v>TC2486-TC2486-1558</v>
      </c>
      <c r="C568" s="228" t="s">
        <v>142</v>
      </c>
      <c r="D568" s="228" t="s">
        <v>2304</v>
      </c>
      <c r="E568" s="228" t="s">
        <v>28</v>
      </c>
      <c r="F568" s="113" t="s">
        <v>1711</v>
      </c>
      <c r="G568" s="113">
        <v>13.536849999999999</v>
      </c>
      <c r="H568" s="113">
        <v>50</v>
      </c>
      <c r="I568" s="98"/>
      <c r="J568" s="228"/>
      <c r="K568" s="230" t="s">
        <v>2618</v>
      </c>
      <c r="L568" s="112" t="str">
        <f>IF((I568=Index!C$2),VLOOKUP(J568,Index!B$3:S$228,2),IF((I568=Index!D$2),VLOOKUP(J568,Index!B$3:S$228,3),IF((I568=Index!E$2),VLOOKUP(J568,Index!B$3:S$228,4),IF((I568=Index!F$2),VLOOKUP(J568,Index!B$3:S$228,5),IF((I568=Index!G$2),VLOOKUP(J568,Index!B$3:S$228,6),IF((I568=Index!H$2),VLOOKUP(J568,Index!B$3:S$228,7),IF((I568=Index!I$2),VLOOKUP(J568,Index!B$3:S$228,8),IF((I568=Index!J$2),VLOOKUP(J568,Index!B$3:S$228,9),IF((I568=Index!K$2),VLOOKUP(J568,Index!B$3:S$228,10),IF((I568=Index!L$2),VLOOKUP(J568,Index!B$3:S$228,11),IF((I568=Index!M$2),VLOOKUP(J568,Index!B$3:S$228,12),IF((I568=Index!N$2),VLOOKUP(J568,Index!B$3:S$228,13),IF((I568=Index!O$2),VLOOKUP(J568,Index!B$3:S$228,14),IF((I568=Index!P$2),VLOOKUP(J568,Index!B$3:S$228,15),IF((I568=Index!Q$2),VLOOKUP(J568,Index!B$3:S$228,16),IF((I568=Index!R$2),VLOOKUP(J568,Index!B$3:S$228,17),IF((I568=Index!S$2),VLOOKUP(J568,Index!B$3:S$228,18),IF((I568=""),CONCATENATE("Custom (",K568,")"),IF((I568="No index"),CONCATENATE("Custom (",Index!T560,")"),"")))))))))))))))))))</f>
        <v>Custom (CGATCAGT-CCTAGAGT)</v>
      </c>
      <c r="M568" s="32" t="s">
        <v>5</v>
      </c>
      <c r="N568" s="10" t="s">
        <v>104</v>
      </c>
      <c r="O568" s="136">
        <f>IF(Table1[[#This Row],[VOLUME]]="","",Table1[[#This Row],[VOLUME]])</f>
        <v>50</v>
      </c>
      <c r="P568" s="110" t="str">
        <f>IF(Table1[[#This Row],[SNP&amp;SEQ SAMPLE ID]]="","",CONCATENATE('Sample information'!$B$16,"_PL1_org_",Table1[[#This Row],[DATE SAMPLE DELIVERY]]))</f>
        <v>TC2486_PL1_org_</v>
      </c>
      <c r="Q568" s="32" t="str">
        <f>IF(Table1[[#This Row],[SNP&amp;SEQ SAMPLE ID]]="","",IF('Sample information'!$B$21="","",'Sample information'!$B$21))</f>
        <v>danio rerio (zebrafish)</v>
      </c>
      <c r="R568" s="10"/>
      <c r="S568" s="32"/>
      <c r="T568" s="55"/>
      <c r="U568" s="25"/>
      <c r="W568" s="30"/>
      <c r="Y568" s="91"/>
      <c r="Z568" s="32"/>
      <c r="AA568" s="28"/>
      <c r="AB568" s="55"/>
      <c r="AC568" s="28" t="str">
        <f>IF(Table1[[#This Row],[DATE SAMPLE DELIVERY]]="","",(CONCATENATE(20,LEFT(Table1[[#This Row],[DATE SAMPLE DELIVERY]],2),"-",(MID(Table1[[#This Row],[DATE SAMPLE DELIVERY]],3,2)),"-",(RIGHT(Table1[[#This Row],[DATE SAMPLE DELIVERY]],2)))))</f>
        <v/>
      </c>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row>
    <row r="569" spans="1:54" s="4" customFormat="1" x14ac:dyDescent="0.2">
      <c r="A569" s="112" t="str">
        <f>IF(D569="","",CONCATENATE('Sample information'!B$16," #1"," ",Table1[[#This Row],[DATE SAMPLE DELIVERY]]))</f>
        <v xml:space="preserve">TC2486 #1 </v>
      </c>
      <c r="B569" s="112" t="str">
        <f>IF(Table1[[#This Row],[LIBRARY ID]]="","",CONCATENATE('Sample information'!B$16,"-",Table1[[#This Row],[LIBRARY ID]]))</f>
        <v>TC2486-TC2486-1559</v>
      </c>
      <c r="C569" s="228" t="s">
        <v>142</v>
      </c>
      <c r="D569" s="228" t="s">
        <v>2305</v>
      </c>
      <c r="E569" s="228" t="s">
        <v>28</v>
      </c>
      <c r="F569" s="113" t="s">
        <v>1711</v>
      </c>
      <c r="G569" s="113">
        <v>13.536849999999999</v>
      </c>
      <c r="H569" s="113">
        <v>50</v>
      </c>
      <c r="I569" s="98"/>
      <c r="J569" s="228"/>
      <c r="K569" s="230" t="s">
        <v>2619</v>
      </c>
      <c r="L569" s="112" t="str">
        <f>IF((I569=Index!C$2),VLOOKUP(J569,Index!B$3:S$228,2),IF((I569=Index!D$2),VLOOKUP(J569,Index!B$3:S$228,3),IF((I569=Index!E$2),VLOOKUP(J569,Index!B$3:S$228,4),IF((I569=Index!F$2),VLOOKUP(J569,Index!B$3:S$228,5),IF((I569=Index!G$2),VLOOKUP(J569,Index!B$3:S$228,6),IF((I569=Index!H$2),VLOOKUP(J569,Index!B$3:S$228,7),IF((I569=Index!I$2),VLOOKUP(J569,Index!B$3:S$228,8),IF((I569=Index!J$2),VLOOKUP(J569,Index!B$3:S$228,9),IF((I569=Index!K$2),VLOOKUP(J569,Index!B$3:S$228,10),IF((I569=Index!L$2),VLOOKUP(J569,Index!B$3:S$228,11),IF((I569=Index!M$2),VLOOKUP(J569,Index!B$3:S$228,12),IF((I569=Index!N$2),VLOOKUP(J569,Index!B$3:S$228,13),IF((I569=Index!O$2),VLOOKUP(J569,Index!B$3:S$228,14),IF((I569=Index!P$2),VLOOKUP(J569,Index!B$3:S$228,15),IF((I569=Index!Q$2),VLOOKUP(J569,Index!B$3:S$228,16),IF((I569=Index!R$2),VLOOKUP(J569,Index!B$3:S$228,17),IF((I569=Index!S$2),VLOOKUP(J569,Index!B$3:S$228,18),IF((I569=""),CONCATENATE("Custom (",K569,")"),IF((I569="No index"),CONCATENATE("Custom (",Index!T561,")"),"")))))))))))))))))))</f>
        <v>Custom (CGATCAGT-CTATTAAG)</v>
      </c>
      <c r="M569" s="32" t="s">
        <v>5</v>
      </c>
      <c r="N569" s="10" t="s">
        <v>105</v>
      </c>
      <c r="O569" s="136">
        <f>IF(Table1[[#This Row],[VOLUME]]="","",Table1[[#This Row],[VOLUME]])</f>
        <v>50</v>
      </c>
      <c r="P569" s="110" t="str">
        <f>IF(Table1[[#This Row],[SNP&amp;SEQ SAMPLE ID]]="","",CONCATENATE('Sample information'!$B$16,"_PL1_org_",Table1[[#This Row],[DATE SAMPLE DELIVERY]]))</f>
        <v>TC2486_PL1_org_</v>
      </c>
      <c r="Q569" s="32" t="str">
        <f>IF(Table1[[#This Row],[SNP&amp;SEQ SAMPLE ID]]="","",IF('Sample information'!$B$21="","",'Sample information'!$B$21))</f>
        <v>danio rerio (zebrafish)</v>
      </c>
      <c r="R569" s="10"/>
      <c r="S569" s="32"/>
      <c r="T569" s="55"/>
      <c r="U569" s="25"/>
      <c r="W569" s="30"/>
      <c r="Y569" s="91"/>
      <c r="Z569" s="32"/>
      <c r="AA569" s="28"/>
      <c r="AB569" s="55"/>
      <c r="AC569" s="28" t="str">
        <f>IF(Table1[[#This Row],[DATE SAMPLE DELIVERY]]="","",(CONCATENATE(20,LEFT(Table1[[#This Row],[DATE SAMPLE DELIVERY]],2),"-",(MID(Table1[[#This Row],[DATE SAMPLE DELIVERY]],3,2)),"-",(RIGHT(Table1[[#This Row],[DATE SAMPLE DELIVERY]],2)))))</f>
        <v/>
      </c>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row>
    <row r="570" spans="1:54" s="4" customFormat="1" x14ac:dyDescent="0.2">
      <c r="A570" s="112" t="str">
        <f>IF(D570="","",CONCATENATE('Sample information'!B$16," #1"," ",Table1[[#This Row],[DATE SAMPLE DELIVERY]]))</f>
        <v xml:space="preserve">TC2486 #1 </v>
      </c>
      <c r="B570" s="112" t="str">
        <f>IF(Table1[[#This Row],[LIBRARY ID]]="","",CONCATENATE('Sample information'!B$16,"-",Table1[[#This Row],[LIBRARY ID]]))</f>
        <v>TC2486-TC2486-1560</v>
      </c>
      <c r="C570" s="228" t="s">
        <v>142</v>
      </c>
      <c r="D570" s="228" t="s">
        <v>2306</v>
      </c>
      <c r="E570" s="228" t="s">
        <v>28</v>
      </c>
      <c r="F570" s="113" t="s">
        <v>1711</v>
      </c>
      <c r="G570" s="113">
        <v>13.536849999999999</v>
      </c>
      <c r="H570" s="113">
        <v>50</v>
      </c>
      <c r="I570" s="98"/>
      <c r="J570" s="228"/>
      <c r="K570" s="230" t="s">
        <v>2620</v>
      </c>
      <c r="L570" s="112" t="str">
        <f>IF((I570=Index!C$2),VLOOKUP(J570,Index!B$3:S$228,2),IF((I570=Index!D$2),VLOOKUP(J570,Index!B$3:S$228,3),IF((I570=Index!E$2),VLOOKUP(J570,Index!B$3:S$228,4),IF((I570=Index!F$2),VLOOKUP(J570,Index!B$3:S$228,5),IF((I570=Index!G$2),VLOOKUP(J570,Index!B$3:S$228,6),IF((I570=Index!H$2),VLOOKUP(J570,Index!B$3:S$228,7),IF((I570=Index!I$2),VLOOKUP(J570,Index!B$3:S$228,8),IF((I570=Index!J$2),VLOOKUP(J570,Index!B$3:S$228,9),IF((I570=Index!K$2),VLOOKUP(J570,Index!B$3:S$228,10),IF((I570=Index!L$2),VLOOKUP(J570,Index!B$3:S$228,11),IF((I570=Index!M$2),VLOOKUP(J570,Index!B$3:S$228,12),IF((I570=Index!N$2),VLOOKUP(J570,Index!B$3:S$228,13),IF((I570=Index!O$2),VLOOKUP(J570,Index!B$3:S$228,14),IF((I570=Index!P$2),VLOOKUP(J570,Index!B$3:S$228,15),IF((I570=Index!Q$2),VLOOKUP(J570,Index!B$3:S$228,16),IF((I570=Index!R$2),VLOOKUP(J570,Index!B$3:S$228,17),IF((I570=Index!S$2),VLOOKUP(J570,Index!B$3:S$228,18),IF((I570=""),CONCATENATE("Custom (",K570,")"),IF((I570="No index"),CONCATENATE("Custom (",Index!T562,")"),"")))))))))))))))))))</f>
        <v>Custom (CGATCAGT-AAGGCTAT)</v>
      </c>
      <c r="M570" s="32" t="s">
        <v>5</v>
      </c>
      <c r="N570" s="10" t="s">
        <v>106</v>
      </c>
      <c r="O570" s="136">
        <f>IF(Table1[[#This Row],[VOLUME]]="","",Table1[[#This Row],[VOLUME]])</f>
        <v>50</v>
      </c>
      <c r="P570" s="110" t="str">
        <f>IF(Table1[[#This Row],[SNP&amp;SEQ SAMPLE ID]]="","",CONCATENATE('Sample information'!$B$16,"_PL1_org_",Table1[[#This Row],[DATE SAMPLE DELIVERY]]))</f>
        <v>TC2486_PL1_org_</v>
      </c>
      <c r="Q570" s="32" t="str">
        <f>IF(Table1[[#This Row],[SNP&amp;SEQ SAMPLE ID]]="","",IF('Sample information'!$B$21="","",'Sample information'!$B$21))</f>
        <v>danio rerio (zebrafish)</v>
      </c>
      <c r="R570" s="10"/>
      <c r="S570" s="32"/>
      <c r="T570" s="55"/>
      <c r="U570" s="25"/>
      <c r="W570" s="30"/>
      <c r="Y570" s="91"/>
      <c r="Z570" s="32"/>
      <c r="AA570" s="28"/>
      <c r="AB570" s="55"/>
      <c r="AC570" s="28" t="str">
        <f>IF(Table1[[#This Row],[DATE SAMPLE DELIVERY]]="","",(CONCATENATE(20,LEFT(Table1[[#This Row],[DATE SAMPLE DELIVERY]],2),"-",(MID(Table1[[#This Row],[DATE SAMPLE DELIVERY]],3,2)),"-",(RIGHT(Table1[[#This Row],[DATE SAMPLE DELIVERY]],2)))))</f>
        <v/>
      </c>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row>
    <row r="571" spans="1:54" s="4" customFormat="1" x14ac:dyDescent="0.2">
      <c r="A571" s="112" t="str">
        <f>IF(D571="","",CONCATENATE('Sample information'!B$16," #1"," ",Table1[[#This Row],[DATE SAMPLE DELIVERY]]))</f>
        <v xml:space="preserve">TC2486 #1 </v>
      </c>
      <c r="B571" s="112" t="str">
        <f>IF(Table1[[#This Row],[LIBRARY ID]]="","",CONCATENATE('Sample information'!B$16,"-",Table1[[#This Row],[LIBRARY ID]]))</f>
        <v>TC2486-TC2486-1561</v>
      </c>
      <c r="C571" s="228" t="s">
        <v>142</v>
      </c>
      <c r="D571" s="228" t="s">
        <v>2307</v>
      </c>
      <c r="E571" s="228" t="s">
        <v>28</v>
      </c>
      <c r="F571" s="113" t="s">
        <v>1711</v>
      </c>
      <c r="G571" s="113">
        <v>13.536849999999999</v>
      </c>
      <c r="H571" s="113">
        <v>50</v>
      </c>
      <c r="I571" s="98"/>
      <c r="J571" s="228"/>
      <c r="K571" s="230" t="s">
        <v>2621</v>
      </c>
      <c r="L571" s="112" t="str">
        <f>IF((I571=Index!C$2),VLOOKUP(J571,Index!B$3:S$228,2),IF((I571=Index!D$2),VLOOKUP(J571,Index!B$3:S$228,3),IF((I571=Index!E$2),VLOOKUP(J571,Index!B$3:S$228,4),IF((I571=Index!F$2),VLOOKUP(J571,Index!B$3:S$228,5),IF((I571=Index!G$2),VLOOKUP(J571,Index!B$3:S$228,6),IF((I571=Index!H$2),VLOOKUP(J571,Index!B$3:S$228,7),IF((I571=Index!I$2),VLOOKUP(J571,Index!B$3:S$228,8),IF((I571=Index!J$2),VLOOKUP(J571,Index!B$3:S$228,9),IF((I571=Index!K$2),VLOOKUP(J571,Index!B$3:S$228,10),IF((I571=Index!L$2),VLOOKUP(J571,Index!B$3:S$228,11),IF((I571=Index!M$2),VLOOKUP(J571,Index!B$3:S$228,12),IF((I571=Index!N$2),VLOOKUP(J571,Index!B$3:S$228,13),IF((I571=Index!O$2),VLOOKUP(J571,Index!B$3:S$228,14),IF((I571=Index!P$2),VLOOKUP(J571,Index!B$3:S$228,15),IF((I571=Index!Q$2),VLOOKUP(J571,Index!B$3:S$228,16),IF((I571=Index!R$2),VLOOKUP(J571,Index!B$3:S$228,17),IF((I571=Index!S$2),VLOOKUP(J571,Index!B$3:S$228,18),IF((I571=""),CONCATENATE("Custom (",K571,")"),IF((I571="No index"),CONCATENATE("Custom (",Index!T563,")"),"")))))))))))))))))))</f>
        <v>Custom (CGATCAGT-GAGCCTTA)</v>
      </c>
      <c r="M571" s="32" t="s">
        <v>5</v>
      </c>
      <c r="N571" s="10" t="s">
        <v>107</v>
      </c>
      <c r="O571" s="136">
        <f>IF(Table1[[#This Row],[VOLUME]]="","",Table1[[#This Row],[VOLUME]])</f>
        <v>50</v>
      </c>
      <c r="P571" s="110" t="str">
        <f>IF(Table1[[#This Row],[SNP&amp;SEQ SAMPLE ID]]="","",CONCATENATE('Sample information'!$B$16,"_PL1_org_",Table1[[#This Row],[DATE SAMPLE DELIVERY]]))</f>
        <v>TC2486_PL1_org_</v>
      </c>
      <c r="Q571" s="32" t="str">
        <f>IF(Table1[[#This Row],[SNP&amp;SEQ SAMPLE ID]]="","",IF('Sample information'!$B$21="","",'Sample information'!$B$21))</f>
        <v>danio rerio (zebrafish)</v>
      </c>
      <c r="R571" s="10"/>
      <c r="S571" s="32"/>
      <c r="T571" s="55"/>
      <c r="U571" s="25"/>
      <c r="W571" s="30"/>
      <c r="Y571" s="91"/>
      <c r="Z571" s="32"/>
      <c r="AA571" s="28"/>
      <c r="AB571" s="55"/>
      <c r="AC571" s="28" t="str">
        <f>IF(Table1[[#This Row],[DATE SAMPLE DELIVERY]]="","",(CONCATENATE(20,LEFT(Table1[[#This Row],[DATE SAMPLE DELIVERY]],2),"-",(MID(Table1[[#This Row],[DATE SAMPLE DELIVERY]],3,2)),"-",(RIGHT(Table1[[#This Row],[DATE SAMPLE DELIVERY]],2)))))</f>
        <v/>
      </c>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row>
    <row r="572" spans="1:54" s="4" customFormat="1" x14ac:dyDescent="0.2">
      <c r="A572" s="112" t="str">
        <f>IF(D572="","",CONCATENATE('Sample information'!B$16," #1"," ",Table1[[#This Row],[DATE SAMPLE DELIVERY]]))</f>
        <v xml:space="preserve">TC2486 #1 </v>
      </c>
      <c r="B572" s="112" t="str">
        <f>IF(Table1[[#This Row],[LIBRARY ID]]="","",CONCATENATE('Sample information'!B$16,"-",Table1[[#This Row],[LIBRARY ID]]))</f>
        <v>TC2486-TC2486-1562</v>
      </c>
      <c r="C572" s="228" t="s">
        <v>142</v>
      </c>
      <c r="D572" s="228" t="s">
        <v>2308</v>
      </c>
      <c r="E572" s="228" t="s">
        <v>28</v>
      </c>
      <c r="F572" s="113" t="s">
        <v>1711</v>
      </c>
      <c r="G572" s="113">
        <v>13.536849999999999</v>
      </c>
      <c r="H572" s="113">
        <v>50</v>
      </c>
      <c r="I572" s="98"/>
      <c r="J572" s="228"/>
      <c r="K572" s="230" t="s">
        <v>2622</v>
      </c>
      <c r="L572" s="112" t="str">
        <f>IF((I572=Index!C$2),VLOOKUP(J572,Index!B$3:S$228,2),IF((I572=Index!D$2),VLOOKUP(J572,Index!B$3:S$228,3),IF((I572=Index!E$2),VLOOKUP(J572,Index!B$3:S$228,4),IF((I572=Index!F$2),VLOOKUP(J572,Index!B$3:S$228,5),IF((I572=Index!G$2),VLOOKUP(J572,Index!B$3:S$228,6),IF((I572=Index!H$2),VLOOKUP(J572,Index!B$3:S$228,7),IF((I572=Index!I$2),VLOOKUP(J572,Index!B$3:S$228,8),IF((I572=Index!J$2),VLOOKUP(J572,Index!B$3:S$228,9),IF((I572=Index!K$2),VLOOKUP(J572,Index!B$3:S$228,10),IF((I572=Index!L$2),VLOOKUP(J572,Index!B$3:S$228,11),IF((I572=Index!M$2),VLOOKUP(J572,Index!B$3:S$228,12),IF((I572=Index!N$2),VLOOKUP(J572,Index!B$3:S$228,13),IF((I572=Index!O$2),VLOOKUP(J572,Index!B$3:S$228,14),IF((I572=Index!P$2),VLOOKUP(J572,Index!B$3:S$228,15),IF((I572=Index!Q$2),VLOOKUP(J572,Index!B$3:S$228,16),IF((I572=Index!R$2),VLOOKUP(J572,Index!B$3:S$228,17),IF((I572=Index!S$2),VLOOKUP(J572,Index!B$3:S$228,18),IF((I572=""),CONCATENATE("Custom (",K572,")"),IF((I572="No index"),CONCATENATE("Custom (",Index!T564,")"),"")))))))))))))))))))</f>
        <v>Custom (CGATCAGT-TTATGCGA)</v>
      </c>
      <c r="M572" s="32" t="s">
        <v>5</v>
      </c>
      <c r="N572" s="10" t="s">
        <v>108</v>
      </c>
      <c r="O572" s="136">
        <f>IF(Table1[[#This Row],[VOLUME]]="","",Table1[[#This Row],[VOLUME]])</f>
        <v>50</v>
      </c>
      <c r="P572" s="110" t="str">
        <f>IF(Table1[[#This Row],[SNP&amp;SEQ SAMPLE ID]]="","",CONCATENATE('Sample information'!$B$16,"_PL1_org_",Table1[[#This Row],[DATE SAMPLE DELIVERY]]))</f>
        <v>TC2486_PL1_org_</v>
      </c>
      <c r="Q572" s="32" t="str">
        <f>IF(Table1[[#This Row],[SNP&amp;SEQ SAMPLE ID]]="","",IF('Sample information'!$B$21="","",'Sample information'!$B$21))</f>
        <v>danio rerio (zebrafish)</v>
      </c>
      <c r="R572" s="10"/>
      <c r="S572" s="32"/>
      <c r="T572" s="55"/>
      <c r="U572" s="25"/>
      <c r="W572" s="30"/>
      <c r="Y572" s="91"/>
      <c r="Z572" s="32"/>
      <c r="AA572" s="28"/>
      <c r="AB572" s="55"/>
      <c r="AC572" s="28" t="str">
        <f>IF(Table1[[#This Row],[DATE SAMPLE DELIVERY]]="","",(CONCATENATE(20,LEFT(Table1[[#This Row],[DATE SAMPLE DELIVERY]],2),"-",(MID(Table1[[#This Row],[DATE SAMPLE DELIVERY]],3,2)),"-",(RIGHT(Table1[[#This Row],[DATE SAMPLE DELIVERY]],2)))))</f>
        <v/>
      </c>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row>
    <row r="573" spans="1:54" s="4" customFormat="1" x14ac:dyDescent="0.2">
      <c r="A573" s="112" t="str">
        <f>IF(D573="","",CONCATENATE('Sample information'!B$16," #1"," ",Table1[[#This Row],[DATE SAMPLE DELIVERY]]))</f>
        <v xml:space="preserve">TC2486 #1 </v>
      </c>
      <c r="B573" s="112" t="str">
        <f>IF(Table1[[#This Row],[LIBRARY ID]]="","",CONCATENATE('Sample information'!B$16,"-",Table1[[#This Row],[LIBRARY ID]]))</f>
        <v>TC2486-TC2486-1563</v>
      </c>
      <c r="C573" s="228" t="s">
        <v>142</v>
      </c>
      <c r="D573" s="228" t="s">
        <v>2309</v>
      </c>
      <c r="E573" s="228" t="s">
        <v>28</v>
      </c>
      <c r="F573" s="113" t="s">
        <v>1711</v>
      </c>
      <c r="G573" s="113">
        <v>13.536849999999999</v>
      </c>
      <c r="H573" s="113">
        <v>50</v>
      </c>
      <c r="I573" s="98"/>
      <c r="J573" s="228"/>
      <c r="K573" s="230" t="s">
        <v>2623</v>
      </c>
      <c r="L573" s="112" t="str">
        <f>IF((I573=Index!C$2),VLOOKUP(J573,Index!B$3:S$228,2),IF((I573=Index!D$2),VLOOKUP(J573,Index!B$3:S$228,3),IF((I573=Index!E$2),VLOOKUP(J573,Index!B$3:S$228,4),IF((I573=Index!F$2),VLOOKUP(J573,Index!B$3:S$228,5),IF((I573=Index!G$2),VLOOKUP(J573,Index!B$3:S$228,6),IF((I573=Index!H$2),VLOOKUP(J573,Index!B$3:S$228,7),IF((I573=Index!I$2),VLOOKUP(J573,Index!B$3:S$228,8),IF((I573=Index!J$2),VLOOKUP(J573,Index!B$3:S$228,9),IF((I573=Index!K$2),VLOOKUP(J573,Index!B$3:S$228,10),IF((I573=Index!L$2),VLOOKUP(J573,Index!B$3:S$228,11),IF((I573=Index!M$2),VLOOKUP(J573,Index!B$3:S$228,12),IF((I573=Index!N$2),VLOOKUP(J573,Index!B$3:S$228,13),IF((I573=Index!O$2),VLOOKUP(J573,Index!B$3:S$228,14),IF((I573=Index!P$2),VLOOKUP(J573,Index!B$3:S$228,15),IF((I573=Index!Q$2),VLOOKUP(J573,Index!B$3:S$228,16),IF((I573=Index!R$2),VLOOKUP(J573,Index!B$3:S$228,17),IF((I573=Index!S$2),VLOOKUP(J573,Index!B$3:S$228,18),IF((I573=""),CONCATENATE("Custom (",K573,")"),IF((I573="No index"),CONCATENATE("Custom (",Index!T565,")"),"")))))))))))))))))))</f>
        <v>Custom (TGCAGCTA-CGTCTAAT)</v>
      </c>
      <c r="M573" s="32" t="s">
        <v>5</v>
      </c>
      <c r="N573" s="10" t="s">
        <v>109</v>
      </c>
      <c r="O573" s="136">
        <f>IF(Table1[[#This Row],[VOLUME]]="","",Table1[[#This Row],[VOLUME]])</f>
        <v>50</v>
      </c>
      <c r="P573" s="110" t="str">
        <f>IF(Table1[[#This Row],[SNP&amp;SEQ SAMPLE ID]]="","",CONCATENATE('Sample information'!$B$16,"_PL1_org_",Table1[[#This Row],[DATE SAMPLE DELIVERY]]))</f>
        <v>TC2486_PL1_org_</v>
      </c>
      <c r="Q573" s="32" t="str">
        <f>IF(Table1[[#This Row],[SNP&amp;SEQ SAMPLE ID]]="","",IF('Sample information'!$B$21="","",'Sample information'!$B$21))</f>
        <v>danio rerio (zebrafish)</v>
      </c>
      <c r="R573" s="10"/>
      <c r="S573" s="32"/>
      <c r="T573" s="55"/>
      <c r="U573" s="25"/>
      <c r="W573" s="30"/>
      <c r="Y573" s="91"/>
      <c r="Z573" s="32"/>
      <c r="AA573" s="28"/>
      <c r="AB573" s="55"/>
      <c r="AC573" s="28" t="str">
        <f>IF(Table1[[#This Row],[DATE SAMPLE DELIVERY]]="","",(CONCATENATE(20,LEFT(Table1[[#This Row],[DATE SAMPLE DELIVERY]],2),"-",(MID(Table1[[#This Row],[DATE SAMPLE DELIVERY]],3,2)),"-",(RIGHT(Table1[[#This Row],[DATE SAMPLE DELIVERY]],2)))))</f>
        <v/>
      </c>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row>
    <row r="574" spans="1:54" s="4" customFormat="1" x14ac:dyDescent="0.2">
      <c r="A574" s="112" t="str">
        <f>IF(D574="","",CONCATENATE('Sample information'!B$16," #1"," ",Table1[[#This Row],[DATE SAMPLE DELIVERY]]))</f>
        <v xml:space="preserve">TC2486 #1 </v>
      </c>
      <c r="B574" s="112" t="str">
        <f>IF(Table1[[#This Row],[LIBRARY ID]]="","",CONCATENATE('Sample information'!B$16,"-",Table1[[#This Row],[LIBRARY ID]]))</f>
        <v>TC2486-TC2486-1564</v>
      </c>
      <c r="C574" s="228" t="s">
        <v>142</v>
      </c>
      <c r="D574" s="228" t="s">
        <v>2310</v>
      </c>
      <c r="E574" s="228" t="s">
        <v>28</v>
      </c>
      <c r="F574" s="113" t="s">
        <v>1711</v>
      </c>
      <c r="G574" s="113">
        <v>13.536849999999999</v>
      </c>
      <c r="H574" s="113">
        <v>50</v>
      </c>
      <c r="I574" s="98"/>
      <c r="J574" s="228"/>
      <c r="K574" s="230" t="s">
        <v>2624</v>
      </c>
      <c r="L574" s="112" t="str">
        <f>IF((I574=Index!C$2),VLOOKUP(J574,Index!B$3:S$228,2),IF((I574=Index!D$2),VLOOKUP(J574,Index!B$3:S$228,3),IF((I574=Index!E$2),VLOOKUP(J574,Index!B$3:S$228,4),IF((I574=Index!F$2),VLOOKUP(J574,Index!B$3:S$228,5),IF((I574=Index!G$2),VLOOKUP(J574,Index!B$3:S$228,6),IF((I574=Index!H$2),VLOOKUP(J574,Index!B$3:S$228,7),IF((I574=Index!I$2),VLOOKUP(J574,Index!B$3:S$228,8),IF((I574=Index!J$2),VLOOKUP(J574,Index!B$3:S$228,9),IF((I574=Index!K$2),VLOOKUP(J574,Index!B$3:S$228,10),IF((I574=Index!L$2),VLOOKUP(J574,Index!B$3:S$228,11),IF((I574=Index!M$2),VLOOKUP(J574,Index!B$3:S$228,12),IF((I574=Index!N$2),VLOOKUP(J574,Index!B$3:S$228,13),IF((I574=Index!O$2),VLOOKUP(J574,Index!B$3:S$228,14),IF((I574=Index!P$2),VLOOKUP(J574,Index!B$3:S$228,15),IF((I574=Index!Q$2),VLOOKUP(J574,Index!B$3:S$228,16),IF((I574=Index!R$2),VLOOKUP(J574,Index!B$3:S$228,17),IF((I574=Index!S$2),VLOOKUP(J574,Index!B$3:S$228,18),IF((I574=""),CONCATENATE("Custom (",K574,")"),IF((I574="No index"),CONCATENATE("Custom (",Index!T566,")"),"")))))))))))))))))))</f>
        <v>Custom (TGCAGCTA-TCTCTCCG)</v>
      </c>
      <c r="M574" s="32" t="s">
        <v>5</v>
      </c>
      <c r="N574" s="10" t="s">
        <v>110</v>
      </c>
      <c r="O574" s="136">
        <f>IF(Table1[[#This Row],[VOLUME]]="","",Table1[[#This Row],[VOLUME]])</f>
        <v>50</v>
      </c>
      <c r="P574" s="110" t="str">
        <f>IF(Table1[[#This Row],[SNP&amp;SEQ SAMPLE ID]]="","",CONCATENATE('Sample information'!$B$16,"_PL1_org_",Table1[[#This Row],[DATE SAMPLE DELIVERY]]))</f>
        <v>TC2486_PL1_org_</v>
      </c>
      <c r="Q574" s="32" t="str">
        <f>IF(Table1[[#This Row],[SNP&amp;SEQ SAMPLE ID]]="","",IF('Sample information'!$B$21="","",'Sample information'!$B$21))</f>
        <v>danio rerio (zebrafish)</v>
      </c>
      <c r="R574" s="10"/>
      <c r="S574" s="32"/>
      <c r="T574" s="55"/>
      <c r="U574" s="25"/>
      <c r="W574" s="30"/>
      <c r="Y574" s="91"/>
      <c r="Z574" s="32"/>
      <c r="AA574" s="28"/>
      <c r="AB574" s="55"/>
      <c r="AC574" s="28" t="str">
        <f>IF(Table1[[#This Row],[DATE SAMPLE DELIVERY]]="","",(CONCATENATE(20,LEFT(Table1[[#This Row],[DATE SAMPLE DELIVERY]],2),"-",(MID(Table1[[#This Row],[DATE SAMPLE DELIVERY]],3,2)),"-",(RIGHT(Table1[[#This Row],[DATE SAMPLE DELIVERY]],2)))))</f>
        <v/>
      </c>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row>
    <row r="575" spans="1:54" s="4" customFormat="1" x14ac:dyDescent="0.2">
      <c r="A575" s="112" t="str">
        <f>IF(D575="","",CONCATENATE('Sample information'!B$16," #1"," ",Table1[[#This Row],[DATE SAMPLE DELIVERY]]))</f>
        <v xml:space="preserve">TC2486 #1 </v>
      </c>
      <c r="B575" s="112" t="str">
        <f>IF(Table1[[#This Row],[LIBRARY ID]]="","",CONCATENATE('Sample information'!B$16,"-",Table1[[#This Row],[LIBRARY ID]]))</f>
        <v>TC2486-TC2486-1565</v>
      </c>
      <c r="C575" s="228" t="s">
        <v>142</v>
      </c>
      <c r="D575" s="228" t="s">
        <v>2311</v>
      </c>
      <c r="E575" s="228" t="s">
        <v>28</v>
      </c>
      <c r="F575" s="113" t="s">
        <v>1711</v>
      </c>
      <c r="G575" s="113">
        <v>13.536849999999999</v>
      </c>
      <c r="H575" s="113">
        <v>50</v>
      </c>
      <c r="I575" s="98"/>
      <c r="J575" s="228"/>
      <c r="K575" s="230" t="s">
        <v>2625</v>
      </c>
      <c r="L575" s="112" t="str">
        <f>IF((I575=Index!C$2),VLOOKUP(J575,Index!B$3:S$228,2),IF((I575=Index!D$2),VLOOKUP(J575,Index!B$3:S$228,3),IF((I575=Index!E$2),VLOOKUP(J575,Index!B$3:S$228,4),IF((I575=Index!F$2),VLOOKUP(J575,Index!B$3:S$228,5),IF((I575=Index!G$2),VLOOKUP(J575,Index!B$3:S$228,6),IF((I575=Index!H$2),VLOOKUP(J575,Index!B$3:S$228,7),IF((I575=Index!I$2),VLOOKUP(J575,Index!B$3:S$228,8),IF((I575=Index!J$2),VLOOKUP(J575,Index!B$3:S$228,9),IF((I575=Index!K$2),VLOOKUP(J575,Index!B$3:S$228,10),IF((I575=Index!L$2),VLOOKUP(J575,Index!B$3:S$228,11),IF((I575=Index!M$2),VLOOKUP(J575,Index!B$3:S$228,12),IF((I575=Index!N$2),VLOOKUP(J575,Index!B$3:S$228,13),IF((I575=Index!O$2),VLOOKUP(J575,Index!B$3:S$228,14),IF((I575=Index!P$2),VLOOKUP(J575,Index!B$3:S$228,15),IF((I575=Index!Q$2),VLOOKUP(J575,Index!B$3:S$228,16),IF((I575=Index!R$2),VLOOKUP(J575,Index!B$3:S$228,17),IF((I575=Index!S$2),VLOOKUP(J575,Index!B$3:S$228,18),IF((I575=""),CONCATENATE("Custom (",K575,")"),IF((I575="No index"),CONCATENATE("Custom (",Index!T567,")"),"")))))))))))))))))))</f>
        <v>Custom (TGCAGCTA-TCGACTAG)</v>
      </c>
      <c r="M575" s="32" t="s">
        <v>5</v>
      </c>
      <c r="N575" s="10" t="s">
        <v>111</v>
      </c>
      <c r="O575" s="136">
        <f>IF(Table1[[#This Row],[VOLUME]]="","",Table1[[#This Row],[VOLUME]])</f>
        <v>50</v>
      </c>
      <c r="P575" s="110" t="str">
        <f>IF(Table1[[#This Row],[SNP&amp;SEQ SAMPLE ID]]="","",CONCATENATE('Sample information'!$B$16,"_PL1_org_",Table1[[#This Row],[DATE SAMPLE DELIVERY]]))</f>
        <v>TC2486_PL1_org_</v>
      </c>
      <c r="Q575" s="32" t="str">
        <f>IF(Table1[[#This Row],[SNP&amp;SEQ SAMPLE ID]]="","",IF('Sample information'!$B$21="","",'Sample information'!$B$21))</f>
        <v>danio rerio (zebrafish)</v>
      </c>
      <c r="R575" s="10"/>
      <c r="S575" s="32"/>
      <c r="T575" s="55"/>
      <c r="U575" s="25"/>
      <c r="W575" s="30"/>
      <c r="Y575" s="91"/>
      <c r="Z575" s="32"/>
      <c r="AA575" s="28"/>
      <c r="AB575" s="55"/>
      <c r="AC575" s="28" t="str">
        <f>IF(Table1[[#This Row],[DATE SAMPLE DELIVERY]]="","",(CONCATENATE(20,LEFT(Table1[[#This Row],[DATE SAMPLE DELIVERY]],2),"-",(MID(Table1[[#This Row],[DATE SAMPLE DELIVERY]],3,2)),"-",(RIGHT(Table1[[#This Row],[DATE SAMPLE DELIVERY]],2)))))</f>
        <v/>
      </c>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row>
    <row r="576" spans="1:54" s="4" customFormat="1" x14ac:dyDescent="0.2">
      <c r="A576" s="112" t="str">
        <f>IF(D576="","",CONCATENATE('Sample information'!B$16," #1"," ",Table1[[#This Row],[DATE SAMPLE DELIVERY]]))</f>
        <v xml:space="preserve">TC2486 #1 </v>
      </c>
      <c r="B576" s="112" t="str">
        <f>IF(Table1[[#This Row],[LIBRARY ID]]="","",CONCATENATE('Sample information'!B$16,"-",Table1[[#This Row],[LIBRARY ID]]))</f>
        <v>TC2486-TC2486-1566</v>
      </c>
      <c r="C576" s="228" t="s">
        <v>142</v>
      </c>
      <c r="D576" s="228" t="s">
        <v>2312</v>
      </c>
      <c r="E576" s="228" t="s">
        <v>28</v>
      </c>
      <c r="F576" s="113" t="s">
        <v>1711</v>
      </c>
      <c r="G576" s="113">
        <v>13.536849999999999</v>
      </c>
      <c r="H576" s="113">
        <v>50</v>
      </c>
      <c r="I576" s="98"/>
      <c r="J576" s="228"/>
      <c r="K576" s="230" t="s">
        <v>2626</v>
      </c>
      <c r="L576" s="112" t="str">
        <f>IF((I576=Index!C$2),VLOOKUP(J576,Index!B$3:S$228,2),IF((I576=Index!D$2),VLOOKUP(J576,Index!B$3:S$228,3),IF((I576=Index!E$2),VLOOKUP(J576,Index!B$3:S$228,4),IF((I576=Index!F$2),VLOOKUP(J576,Index!B$3:S$228,5),IF((I576=Index!G$2),VLOOKUP(J576,Index!B$3:S$228,6),IF((I576=Index!H$2),VLOOKUP(J576,Index!B$3:S$228,7),IF((I576=Index!I$2),VLOOKUP(J576,Index!B$3:S$228,8),IF((I576=Index!J$2),VLOOKUP(J576,Index!B$3:S$228,9),IF((I576=Index!K$2),VLOOKUP(J576,Index!B$3:S$228,10),IF((I576=Index!L$2),VLOOKUP(J576,Index!B$3:S$228,11),IF((I576=Index!M$2),VLOOKUP(J576,Index!B$3:S$228,12),IF((I576=Index!N$2),VLOOKUP(J576,Index!B$3:S$228,13),IF((I576=Index!O$2),VLOOKUP(J576,Index!B$3:S$228,14),IF((I576=Index!P$2),VLOOKUP(J576,Index!B$3:S$228,15),IF((I576=Index!Q$2),VLOOKUP(J576,Index!B$3:S$228,16),IF((I576=Index!R$2),VLOOKUP(J576,Index!B$3:S$228,17),IF((I576=Index!S$2),VLOOKUP(J576,Index!B$3:S$228,18),IF((I576=""),CONCATENATE("Custom (",K576,")"),IF((I576="No index"),CONCATENATE("Custom (",Index!T568,")"),"")))))))))))))))))))</f>
        <v>Custom (TGCAGCTA-TTCTAGCT)</v>
      </c>
      <c r="M576" s="32" t="s">
        <v>5</v>
      </c>
      <c r="N576" s="10" t="s">
        <v>112</v>
      </c>
      <c r="O576" s="136">
        <f>IF(Table1[[#This Row],[VOLUME]]="","",Table1[[#This Row],[VOLUME]])</f>
        <v>50</v>
      </c>
      <c r="P576" s="110" t="str">
        <f>IF(Table1[[#This Row],[SNP&amp;SEQ SAMPLE ID]]="","",CONCATENATE('Sample information'!$B$16,"_PL1_org_",Table1[[#This Row],[DATE SAMPLE DELIVERY]]))</f>
        <v>TC2486_PL1_org_</v>
      </c>
      <c r="Q576" s="32" t="str">
        <f>IF(Table1[[#This Row],[SNP&amp;SEQ SAMPLE ID]]="","",IF('Sample information'!$B$21="","",'Sample information'!$B$21))</f>
        <v>danio rerio (zebrafish)</v>
      </c>
      <c r="R576" s="10"/>
      <c r="S576" s="32"/>
      <c r="T576" s="55"/>
      <c r="U576" s="25"/>
      <c r="W576" s="30"/>
      <c r="Y576" s="91"/>
      <c r="Z576" s="32"/>
      <c r="AA576" s="28"/>
      <c r="AB576" s="55"/>
      <c r="AC576" s="28" t="str">
        <f>IF(Table1[[#This Row],[DATE SAMPLE DELIVERY]]="","",(CONCATENATE(20,LEFT(Table1[[#This Row],[DATE SAMPLE DELIVERY]],2),"-",(MID(Table1[[#This Row],[DATE SAMPLE DELIVERY]],3,2)),"-",(RIGHT(Table1[[#This Row],[DATE SAMPLE DELIVERY]],2)))))</f>
        <v/>
      </c>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row>
    <row r="577" spans="1:54" s="4" customFormat="1" x14ac:dyDescent="0.2">
      <c r="A577" s="112" t="str">
        <f>IF(D577="","",CONCATENATE('Sample information'!B$16," #1"," ",Table1[[#This Row],[DATE SAMPLE DELIVERY]]))</f>
        <v xml:space="preserve">TC2486 #1 </v>
      </c>
      <c r="B577" s="112" t="str">
        <f>IF(Table1[[#This Row],[LIBRARY ID]]="","",CONCATENATE('Sample information'!B$16,"-",Table1[[#This Row],[LIBRARY ID]]))</f>
        <v>TC2486-TC2486-1567</v>
      </c>
      <c r="C577" s="228" t="s">
        <v>142</v>
      </c>
      <c r="D577" s="228" t="s">
        <v>2313</v>
      </c>
      <c r="E577" s="228" t="s">
        <v>28</v>
      </c>
      <c r="F577" s="113" t="s">
        <v>1711</v>
      </c>
      <c r="G577" s="113">
        <v>13.536849999999999</v>
      </c>
      <c r="H577" s="113">
        <v>50</v>
      </c>
      <c r="I577" s="98"/>
      <c r="J577" s="228"/>
      <c r="K577" s="230" t="s">
        <v>2627</v>
      </c>
      <c r="L577" s="112" t="str">
        <f>IF((I577=Index!C$2),VLOOKUP(J577,Index!B$3:S$228,2),IF((I577=Index!D$2),VLOOKUP(J577,Index!B$3:S$228,3),IF((I577=Index!E$2),VLOOKUP(J577,Index!B$3:S$228,4),IF((I577=Index!F$2),VLOOKUP(J577,Index!B$3:S$228,5),IF((I577=Index!G$2),VLOOKUP(J577,Index!B$3:S$228,6),IF((I577=Index!H$2),VLOOKUP(J577,Index!B$3:S$228,7),IF((I577=Index!I$2),VLOOKUP(J577,Index!B$3:S$228,8),IF((I577=Index!J$2),VLOOKUP(J577,Index!B$3:S$228,9),IF((I577=Index!K$2),VLOOKUP(J577,Index!B$3:S$228,10),IF((I577=Index!L$2),VLOOKUP(J577,Index!B$3:S$228,11),IF((I577=Index!M$2),VLOOKUP(J577,Index!B$3:S$228,12),IF((I577=Index!N$2),VLOOKUP(J577,Index!B$3:S$228,13),IF((I577=Index!O$2),VLOOKUP(J577,Index!B$3:S$228,14),IF((I577=Index!P$2),VLOOKUP(J577,Index!B$3:S$228,15),IF((I577=Index!Q$2),VLOOKUP(J577,Index!B$3:S$228,16),IF((I577=Index!R$2),VLOOKUP(J577,Index!B$3:S$228,17),IF((I577=Index!S$2),VLOOKUP(J577,Index!B$3:S$228,18),IF((I577=""),CONCATENATE("Custom (",K577,")"),IF((I577="No index"),CONCATENATE("Custom (",Index!T569,")"),"")))))))))))))))))))</f>
        <v>Custom (TGCAGCTA-CCTAGAGT)</v>
      </c>
      <c r="M577" s="32" t="s">
        <v>5</v>
      </c>
      <c r="N577" s="10" t="s">
        <v>113</v>
      </c>
      <c r="O577" s="136">
        <f>IF(Table1[[#This Row],[VOLUME]]="","",Table1[[#This Row],[VOLUME]])</f>
        <v>50</v>
      </c>
      <c r="P577" s="110" t="str">
        <f>IF(Table1[[#This Row],[SNP&amp;SEQ SAMPLE ID]]="","",CONCATENATE('Sample information'!$B$16,"_PL1_org_",Table1[[#This Row],[DATE SAMPLE DELIVERY]]))</f>
        <v>TC2486_PL1_org_</v>
      </c>
      <c r="Q577" s="32" t="str">
        <f>IF(Table1[[#This Row],[SNP&amp;SEQ SAMPLE ID]]="","",IF('Sample information'!$B$21="","",'Sample information'!$B$21))</f>
        <v>danio rerio (zebrafish)</v>
      </c>
      <c r="R577" s="10"/>
      <c r="S577" s="32"/>
      <c r="T577" s="55"/>
      <c r="U577" s="25"/>
      <c r="W577" s="30"/>
      <c r="Y577" s="91"/>
      <c r="Z577" s="32"/>
      <c r="AA577" s="28"/>
      <c r="AB577" s="55"/>
      <c r="AC577" s="28" t="str">
        <f>IF(Table1[[#This Row],[DATE SAMPLE DELIVERY]]="","",(CONCATENATE(20,LEFT(Table1[[#This Row],[DATE SAMPLE DELIVERY]],2),"-",(MID(Table1[[#This Row],[DATE SAMPLE DELIVERY]],3,2)),"-",(RIGHT(Table1[[#This Row],[DATE SAMPLE DELIVERY]],2)))))</f>
        <v/>
      </c>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row>
    <row r="578" spans="1:54" s="4" customFormat="1" x14ac:dyDescent="0.2">
      <c r="A578" s="112" t="str">
        <f>IF(D578="","",CONCATENATE('Sample information'!B$16," #1"," ",Table1[[#This Row],[DATE SAMPLE DELIVERY]]))</f>
        <v xml:space="preserve">TC2486 #1 </v>
      </c>
      <c r="B578" s="112" t="str">
        <f>IF(Table1[[#This Row],[LIBRARY ID]]="","",CONCATENATE('Sample information'!B$16,"-",Table1[[#This Row],[LIBRARY ID]]))</f>
        <v>TC2486-TC2486-1568</v>
      </c>
      <c r="C578" s="228" t="s">
        <v>142</v>
      </c>
      <c r="D578" s="228" t="s">
        <v>2314</v>
      </c>
      <c r="E578" s="228" t="s">
        <v>28</v>
      </c>
      <c r="F578" s="113" t="s">
        <v>1711</v>
      </c>
      <c r="G578" s="113">
        <v>13.536849999999999</v>
      </c>
      <c r="H578" s="113">
        <v>50</v>
      </c>
      <c r="I578" s="98"/>
      <c r="J578" s="228"/>
      <c r="K578" s="230" t="s">
        <v>2628</v>
      </c>
      <c r="L578" s="112" t="str">
        <f>IF((I578=Index!C$2),VLOOKUP(J578,Index!B$3:S$228,2),IF((I578=Index!D$2),VLOOKUP(J578,Index!B$3:S$228,3),IF((I578=Index!E$2),VLOOKUP(J578,Index!B$3:S$228,4),IF((I578=Index!F$2),VLOOKUP(J578,Index!B$3:S$228,5),IF((I578=Index!G$2),VLOOKUP(J578,Index!B$3:S$228,6),IF((I578=Index!H$2),VLOOKUP(J578,Index!B$3:S$228,7),IF((I578=Index!I$2),VLOOKUP(J578,Index!B$3:S$228,8),IF((I578=Index!J$2),VLOOKUP(J578,Index!B$3:S$228,9),IF((I578=Index!K$2),VLOOKUP(J578,Index!B$3:S$228,10),IF((I578=Index!L$2),VLOOKUP(J578,Index!B$3:S$228,11),IF((I578=Index!M$2),VLOOKUP(J578,Index!B$3:S$228,12),IF((I578=Index!N$2),VLOOKUP(J578,Index!B$3:S$228,13),IF((I578=Index!O$2),VLOOKUP(J578,Index!B$3:S$228,14),IF((I578=Index!P$2),VLOOKUP(J578,Index!B$3:S$228,15),IF((I578=Index!Q$2),VLOOKUP(J578,Index!B$3:S$228,16),IF((I578=Index!R$2),VLOOKUP(J578,Index!B$3:S$228,17),IF((I578=Index!S$2),VLOOKUP(J578,Index!B$3:S$228,18),IF((I578=""),CONCATENATE("Custom (",K578,")"),IF((I578="No index"),CONCATENATE("Custom (",Index!T570,")"),"")))))))))))))))))))</f>
        <v>Custom (TGCAGCTA-CTATTAAG)</v>
      </c>
      <c r="M578" s="32" t="s">
        <v>5</v>
      </c>
      <c r="N578" s="10" t="s">
        <v>114</v>
      </c>
      <c r="O578" s="136">
        <f>IF(Table1[[#This Row],[VOLUME]]="","",Table1[[#This Row],[VOLUME]])</f>
        <v>50</v>
      </c>
      <c r="P578" s="110" t="str">
        <f>IF(Table1[[#This Row],[SNP&amp;SEQ SAMPLE ID]]="","",CONCATENATE('Sample information'!$B$16,"_PL1_org_",Table1[[#This Row],[DATE SAMPLE DELIVERY]]))</f>
        <v>TC2486_PL1_org_</v>
      </c>
      <c r="Q578" s="32" t="str">
        <f>IF(Table1[[#This Row],[SNP&amp;SEQ SAMPLE ID]]="","",IF('Sample information'!$B$21="","",'Sample information'!$B$21))</f>
        <v>danio rerio (zebrafish)</v>
      </c>
      <c r="R578" s="10"/>
      <c r="S578" s="32"/>
      <c r="T578" s="55"/>
      <c r="U578" s="25"/>
      <c r="W578" s="30"/>
      <c r="Y578" s="91"/>
      <c r="Z578" s="32"/>
      <c r="AA578" s="28"/>
      <c r="AB578" s="55"/>
      <c r="AC578" s="28" t="str">
        <f>IF(Table1[[#This Row],[DATE SAMPLE DELIVERY]]="","",(CONCATENATE(20,LEFT(Table1[[#This Row],[DATE SAMPLE DELIVERY]],2),"-",(MID(Table1[[#This Row],[DATE SAMPLE DELIVERY]],3,2)),"-",(RIGHT(Table1[[#This Row],[DATE SAMPLE DELIVERY]],2)))))</f>
        <v/>
      </c>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row>
    <row r="579" spans="1:54" s="4" customFormat="1" x14ac:dyDescent="0.2">
      <c r="A579" s="112" t="str">
        <f>IF(D579="","",CONCATENATE('Sample information'!B$16," #1"," ",Table1[[#This Row],[DATE SAMPLE DELIVERY]]))</f>
        <v xml:space="preserve">TC2486 #1 </v>
      </c>
      <c r="B579" s="112" t="str">
        <f>IF(Table1[[#This Row],[LIBRARY ID]]="","",CONCATENATE('Sample information'!B$16,"-",Table1[[#This Row],[LIBRARY ID]]))</f>
        <v>TC2486-TC2486-1569</v>
      </c>
      <c r="C579" s="228" t="s">
        <v>142</v>
      </c>
      <c r="D579" s="228" t="s">
        <v>2315</v>
      </c>
      <c r="E579" s="228" t="s">
        <v>28</v>
      </c>
      <c r="F579" s="113" t="s">
        <v>1711</v>
      </c>
      <c r="G579" s="113">
        <v>13.536849999999999</v>
      </c>
      <c r="H579" s="113">
        <v>50</v>
      </c>
      <c r="I579" s="98"/>
      <c r="J579" s="228"/>
      <c r="K579" s="230" t="s">
        <v>2629</v>
      </c>
      <c r="L579" s="112" t="str">
        <f>IF((I579=Index!C$2),VLOOKUP(J579,Index!B$3:S$228,2),IF((I579=Index!D$2),VLOOKUP(J579,Index!B$3:S$228,3),IF((I579=Index!E$2),VLOOKUP(J579,Index!B$3:S$228,4),IF((I579=Index!F$2),VLOOKUP(J579,Index!B$3:S$228,5),IF((I579=Index!G$2),VLOOKUP(J579,Index!B$3:S$228,6),IF((I579=Index!H$2),VLOOKUP(J579,Index!B$3:S$228,7),IF((I579=Index!I$2),VLOOKUP(J579,Index!B$3:S$228,8),IF((I579=Index!J$2),VLOOKUP(J579,Index!B$3:S$228,9),IF((I579=Index!K$2),VLOOKUP(J579,Index!B$3:S$228,10),IF((I579=Index!L$2),VLOOKUP(J579,Index!B$3:S$228,11),IF((I579=Index!M$2),VLOOKUP(J579,Index!B$3:S$228,12),IF((I579=Index!N$2),VLOOKUP(J579,Index!B$3:S$228,13),IF((I579=Index!O$2),VLOOKUP(J579,Index!B$3:S$228,14),IF((I579=Index!P$2),VLOOKUP(J579,Index!B$3:S$228,15),IF((I579=Index!Q$2),VLOOKUP(J579,Index!B$3:S$228,16),IF((I579=Index!R$2),VLOOKUP(J579,Index!B$3:S$228,17),IF((I579=Index!S$2),VLOOKUP(J579,Index!B$3:S$228,18),IF((I579=""),CONCATENATE("Custom (",K579,")"),IF((I579="No index"),CONCATENATE("Custom (",Index!T571,")"),"")))))))))))))))))))</f>
        <v>Custom (TGCAGCTA-AAGGCTAT)</v>
      </c>
      <c r="M579" s="32" t="s">
        <v>5</v>
      </c>
      <c r="N579" s="10" t="s">
        <v>115</v>
      </c>
      <c r="O579" s="136">
        <f>IF(Table1[[#This Row],[VOLUME]]="","",Table1[[#This Row],[VOLUME]])</f>
        <v>50</v>
      </c>
      <c r="P579" s="110" t="str">
        <f>IF(Table1[[#This Row],[SNP&amp;SEQ SAMPLE ID]]="","",CONCATENATE('Sample information'!$B$16,"_PL1_org_",Table1[[#This Row],[DATE SAMPLE DELIVERY]]))</f>
        <v>TC2486_PL1_org_</v>
      </c>
      <c r="Q579" s="32" t="str">
        <f>IF(Table1[[#This Row],[SNP&amp;SEQ SAMPLE ID]]="","",IF('Sample information'!$B$21="","",'Sample information'!$B$21))</f>
        <v>danio rerio (zebrafish)</v>
      </c>
      <c r="R579" s="10"/>
      <c r="S579" s="32"/>
      <c r="T579" s="55"/>
      <c r="U579" s="25"/>
      <c r="W579" s="30"/>
      <c r="Y579" s="91"/>
      <c r="Z579" s="32"/>
      <c r="AA579" s="28"/>
      <c r="AB579" s="55"/>
      <c r="AC579" s="28" t="str">
        <f>IF(Table1[[#This Row],[DATE SAMPLE DELIVERY]]="","",(CONCATENATE(20,LEFT(Table1[[#This Row],[DATE SAMPLE DELIVERY]],2),"-",(MID(Table1[[#This Row],[DATE SAMPLE DELIVERY]],3,2)),"-",(RIGHT(Table1[[#This Row],[DATE SAMPLE DELIVERY]],2)))))</f>
        <v/>
      </c>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row>
    <row r="580" spans="1:54" s="4" customFormat="1" x14ac:dyDescent="0.2">
      <c r="A580" s="112" t="str">
        <f>IF(D580="","",CONCATENATE('Sample information'!B$16," #1"," ",Table1[[#This Row],[DATE SAMPLE DELIVERY]]))</f>
        <v xml:space="preserve">TC2486 #1 </v>
      </c>
      <c r="B580" s="112" t="str">
        <f>IF(Table1[[#This Row],[LIBRARY ID]]="","",CONCATENATE('Sample information'!B$16,"-",Table1[[#This Row],[LIBRARY ID]]))</f>
        <v>TC2486-TC2486-1570</v>
      </c>
      <c r="C580" s="228" t="s">
        <v>142</v>
      </c>
      <c r="D580" s="228" t="s">
        <v>2316</v>
      </c>
      <c r="E580" s="228" t="s">
        <v>28</v>
      </c>
      <c r="F580" s="113" t="s">
        <v>1711</v>
      </c>
      <c r="G580" s="113">
        <v>13.536849999999999</v>
      </c>
      <c r="H580" s="113">
        <v>50</v>
      </c>
      <c r="I580" s="98"/>
      <c r="J580" s="228"/>
      <c r="K580" s="230" t="s">
        <v>2630</v>
      </c>
      <c r="L580" s="112" t="str">
        <f>IF((I580=Index!C$2),VLOOKUP(J580,Index!B$3:S$228,2),IF((I580=Index!D$2),VLOOKUP(J580,Index!B$3:S$228,3),IF((I580=Index!E$2),VLOOKUP(J580,Index!B$3:S$228,4),IF((I580=Index!F$2),VLOOKUP(J580,Index!B$3:S$228,5),IF((I580=Index!G$2),VLOOKUP(J580,Index!B$3:S$228,6),IF((I580=Index!H$2),VLOOKUP(J580,Index!B$3:S$228,7),IF((I580=Index!I$2),VLOOKUP(J580,Index!B$3:S$228,8),IF((I580=Index!J$2),VLOOKUP(J580,Index!B$3:S$228,9),IF((I580=Index!K$2),VLOOKUP(J580,Index!B$3:S$228,10),IF((I580=Index!L$2),VLOOKUP(J580,Index!B$3:S$228,11),IF((I580=Index!M$2),VLOOKUP(J580,Index!B$3:S$228,12),IF((I580=Index!N$2),VLOOKUP(J580,Index!B$3:S$228,13),IF((I580=Index!O$2),VLOOKUP(J580,Index!B$3:S$228,14),IF((I580=Index!P$2),VLOOKUP(J580,Index!B$3:S$228,15),IF((I580=Index!Q$2),VLOOKUP(J580,Index!B$3:S$228,16),IF((I580=Index!R$2),VLOOKUP(J580,Index!B$3:S$228,17),IF((I580=Index!S$2),VLOOKUP(J580,Index!B$3:S$228,18),IF((I580=""),CONCATENATE("Custom (",K580,")"),IF((I580="No index"),CONCATENATE("Custom (",Index!T572,")"),"")))))))))))))))))))</f>
        <v>Custom (TGCAGCTA-GAGCCTTA)</v>
      </c>
      <c r="M580" s="32" t="s">
        <v>5</v>
      </c>
      <c r="N580" s="10" t="s">
        <v>116</v>
      </c>
      <c r="O580" s="136">
        <f>IF(Table1[[#This Row],[VOLUME]]="","",Table1[[#This Row],[VOLUME]])</f>
        <v>50</v>
      </c>
      <c r="P580" s="110" t="str">
        <f>IF(Table1[[#This Row],[SNP&amp;SEQ SAMPLE ID]]="","",CONCATENATE('Sample information'!$B$16,"_PL1_org_",Table1[[#This Row],[DATE SAMPLE DELIVERY]]))</f>
        <v>TC2486_PL1_org_</v>
      </c>
      <c r="Q580" s="32" t="str">
        <f>IF(Table1[[#This Row],[SNP&amp;SEQ SAMPLE ID]]="","",IF('Sample information'!$B$21="","",'Sample information'!$B$21))</f>
        <v>danio rerio (zebrafish)</v>
      </c>
      <c r="R580" s="10"/>
      <c r="S580" s="32"/>
      <c r="T580" s="55"/>
      <c r="U580" s="25"/>
      <c r="W580" s="30"/>
      <c r="Y580" s="91"/>
      <c r="Z580" s="32"/>
      <c r="AA580" s="28"/>
      <c r="AB580" s="55"/>
      <c r="AC580" s="28" t="str">
        <f>IF(Table1[[#This Row],[DATE SAMPLE DELIVERY]]="","",(CONCATENATE(20,LEFT(Table1[[#This Row],[DATE SAMPLE DELIVERY]],2),"-",(MID(Table1[[#This Row],[DATE SAMPLE DELIVERY]],3,2)),"-",(RIGHT(Table1[[#This Row],[DATE SAMPLE DELIVERY]],2)))))</f>
        <v/>
      </c>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row>
    <row r="581" spans="1:54" s="4" customFormat="1" x14ac:dyDescent="0.2">
      <c r="A581" s="112" t="str">
        <f>IF(D581="","",CONCATENATE('Sample information'!B$16," #1"," ",Table1[[#This Row],[DATE SAMPLE DELIVERY]]))</f>
        <v xml:space="preserve">TC2486 #1 </v>
      </c>
      <c r="B581" s="112" t="str">
        <f>IF(Table1[[#This Row],[LIBRARY ID]]="","",CONCATENATE('Sample information'!B$16,"-",Table1[[#This Row],[LIBRARY ID]]))</f>
        <v>TC2486-TC2486-1571</v>
      </c>
      <c r="C581" s="228" t="s">
        <v>142</v>
      </c>
      <c r="D581" s="228" t="s">
        <v>2317</v>
      </c>
      <c r="E581" s="228" t="s">
        <v>28</v>
      </c>
      <c r="F581" s="113" t="s">
        <v>1711</v>
      </c>
      <c r="G581" s="113">
        <v>13.536849999999999</v>
      </c>
      <c r="H581" s="113">
        <v>50</v>
      </c>
      <c r="I581" s="98"/>
      <c r="J581" s="228"/>
      <c r="K581" s="230" t="s">
        <v>2631</v>
      </c>
      <c r="L581" s="112" t="str">
        <f>IF((I581=Index!C$2),VLOOKUP(J581,Index!B$3:S$228,2),IF((I581=Index!D$2),VLOOKUP(J581,Index!B$3:S$228,3),IF((I581=Index!E$2),VLOOKUP(J581,Index!B$3:S$228,4),IF((I581=Index!F$2),VLOOKUP(J581,Index!B$3:S$228,5),IF((I581=Index!G$2),VLOOKUP(J581,Index!B$3:S$228,6),IF((I581=Index!H$2),VLOOKUP(J581,Index!B$3:S$228,7),IF((I581=Index!I$2),VLOOKUP(J581,Index!B$3:S$228,8),IF((I581=Index!J$2),VLOOKUP(J581,Index!B$3:S$228,9),IF((I581=Index!K$2),VLOOKUP(J581,Index!B$3:S$228,10),IF((I581=Index!L$2),VLOOKUP(J581,Index!B$3:S$228,11),IF((I581=Index!M$2),VLOOKUP(J581,Index!B$3:S$228,12),IF((I581=Index!N$2),VLOOKUP(J581,Index!B$3:S$228,13),IF((I581=Index!O$2),VLOOKUP(J581,Index!B$3:S$228,14),IF((I581=Index!P$2),VLOOKUP(J581,Index!B$3:S$228,15),IF((I581=Index!Q$2),VLOOKUP(J581,Index!B$3:S$228,16),IF((I581=Index!R$2),VLOOKUP(J581,Index!B$3:S$228,17),IF((I581=Index!S$2),VLOOKUP(J581,Index!B$3:S$228,18),IF((I581=""),CONCATENATE("Custom (",K581,")"),IF((I581="No index"),CONCATENATE("Custom (",Index!T573,")"),"")))))))))))))))))))</f>
        <v>Custom (TGCAGCTA-TTATGCGA)</v>
      </c>
      <c r="M581" s="32" t="s">
        <v>5</v>
      </c>
      <c r="N581" s="10" t="s">
        <v>117</v>
      </c>
      <c r="O581" s="136">
        <f>IF(Table1[[#This Row],[VOLUME]]="","",Table1[[#This Row],[VOLUME]])</f>
        <v>50</v>
      </c>
      <c r="P581" s="110" t="str">
        <f>IF(Table1[[#This Row],[SNP&amp;SEQ SAMPLE ID]]="","",CONCATENATE('Sample information'!$B$16,"_PL1_org_",Table1[[#This Row],[DATE SAMPLE DELIVERY]]))</f>
        <v>TC2486_PL1_org_</v>
      </c>
      <c r="Q581" s="32" t="str">
        <f>IF(Table1[[#This Row],[SNP&amp;SEQ SAMPLE ID]]="","",IF('Sample information'!$B$21="","",'Sample information'!$B$21))</f>
        <v>danio rerio (zebrafish)</v>
      </c>
      <c r="R581" s="10"/>
      <c r="S581" s="32"/>
      <c r="T581" s="55"/>
      <c r="U581" s="25"/>
      <c r="W581" s="30"/>
      <c r="Y581" s="91"/>
      <c r="Z581" s="32"/>
      <c r="AA581" s="28"/>
      <c r="AB581" s="55"/>
      <c r="AC581" s="28" t="str">
        <f>IF(Table1[[#This Row],[DATE SAMPLE DELIVERY]]="","",(CONCATENATE(20,LEFT(Table1[[#This Row],[DATE SAMPLE DELIVERY]],2),"-",(MID(Table1[[#This Row],[DATE SAMPLE DELIVERY]],3,2)),"-",(RIGHT(Table1[[#This Row],[DATE SAMPLE DELIVERY]],2)))))</f>
        <v/>
      </c>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row>
    <row r="582" spans="1:54" s="4" customFormat="1" x14ac:dyDescent="0.2">
      <c r="A582" s="112" t="str">
        <f>IF(D582="","",CONCATENATE('Sample information'!B$16," #1"," ",Table1[[#This Row],[DATE SAMPLE DELIVERY]]))</f>
        <v xml:space="preserve">TC2486 #1 </v>
      </c>
      <c r="B582" s="112" t="str">
        <f>IF(Table1[[#This Row],[LIBRARY ID]]="","",CONCATENATE('Sample information'!B$16,"-",Table1[[#This Row],[LIBRARY ID]]))</f>
        <v>TC2486-TC2486-1572</v>
      </c>
      <c r="C582" s="228" t="s">
        <v>142</v>
      </c>
      <c r="D582" s="228" t="s">
        <v>2318</v>
      </c>
      <c r="E582" s="228" t="s">
        <v>28</v>
      </c>
      <c r="F582" s="113" t="s">
        <v>1711</v>
      </c>
      <c r="G582" s="113">
        <v>13.536849999999999</v>
      </c>
      <c r="H582" s="113">
        <v>50</v>
      </c>
      <c r="I582" s="98"/>
      <c r="J582" s="228"/>
      <c r="K582" s="230" t="s">
        <v>2632</v>
      </c>
      <c r="L582" s="112" t="str">
        <f>IF((I582=Index!C$2),VLOOKUP(J582,Index!B$3:S$228,2),IF((I582=Index!D$2),VLOOKUP(J582,Index!B$3:S$228,3),IF((I582=Index!E$2),VLOOKUP(J582,Index!B$3:S$228,4),IF((I582=Index!F$2),VLOOKUP(J582,Index!B$3:S$228,5),IF((I582=Index!G$2),VLOOKUP(J582,Index!B$3:S$228,6),IF((I582=Index!H$2),VLOOKUP(J582,Index!B$3:S$228,7),IF((I582=Index!I$2),VLOOKUP(J582,Index!B$3:S$228,8),IF((I582=Index!J$2),VLOOKUP(J582,Index!B$3:S$228,9),IF((I582=Index!K$2),VLOOKUP(J582,Index!B$3:S$228,10),IF((I582=Index!L$2),VLOOKUP(J582,Index!B$3:S$228,11),IF((I582=Index!M$2),VLOOKUP(J582,Index!B$3:S$228,12),IF((I582=Index!N$2),VLOOKUP(J582,Index!B$3:S$228,13),IF((I582=Index!O$2),VLOOKUP(J582,Index!B$3:S$228,14),IF((I582=Index!P$2),VLOOKUP(J582,Index!B$3:S$228,15),IF((I582=Index!Q$2),VLOOKUP(J582,Index!B$3:S$228,16),IF((I582=Index!R$2),VLOOKUP(J582,Index!B$3:S$228,17),IF((I582=Index!S$2),VLOOKUP(J582,Index!B$3:S$228,18),IF((I582=""),CONCATENATE("Custom (",K582,")"),IF((I582="No index"),CONCATENATE("Custom (",Index!T574,")"),"")))))))))))))))))))</f>
        <v>Custom (TCGACGTC-CGTCTAAT)</v>
      </c>
      <c r="M582" s="32" t="s">
        <v>5</v>
      </c>
      <c r="N582" s="10" t="s">
        <v>118</v>
      </c>
      <c r="O582" s="136">
        <f>IF(Table1[[#This Row],[VOLUME]]="","",Table1[[#This Row],[VOLUME]])</f>
        <v>50</v>
      </c>
      <c r="P582" s="110" t="str">
        <f>IF(Table1[[#This Row],[SNP&amp;SEQ SAMPLE ID]]="","",CONCATENATE('Sample information'!$B$16,"_PL1_org_",Table1[[#This Row],[DATE SAMPLE DELIVERY]]))</f>
        <v>TC2486_PL1_org_</v>
      </c>
      <c r="Q582" s="32" t="str">
        <f>IF(Table1[[#This Row],[SNP&amp;SEQ SAMPLE ID]]="","",IF('Sample information'!$B$21="","",'Sample information'!$B$21))</f>
        <v>danio rerio (zebrafish)</v>
      </c>
      <c r="R582" s="10"/>
      <c r="S582" s="32"/>
      <c r="T582" s="55"/>
      <c r="U582" s="25"/>
      <c r="W582" s="30"/>
      <c r="Y582" s="91"/>
      <c r="Z582" s="32"/>
      <c r="AA582" s="28"/>
      <c r="AB582" s="55"/>
      <c r="AC582" s="28" t="str">
        <f>IF(Table1[[#This Row],[DATE SAMPLE DELIVERY]]="","",(CONCATENATE(20,LEFT(Table1[[#This Row],[DATE SAMPLE DELIVERY]],2),"-",(MID(Table1[[#This Row],[DATE SAMPLE DELIVERY]],3,2)),"-",(RIGHT(Table1[[#This Row],[DATE SAMPLE DELIVERY]],2)))))</f>
        <v/>
      </c>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row>
    <row r="583" spans="1:54" s="4" customFormat="1" x14ac:dyDescent="0.2">
      <c r="A583" s="112" t="str">
        <f>IF(D583="","",CONCATENATE('Sample information'!B$16," #1"," ",Table1[[#This Row],[DATE SAMPLE DELIVERY]]))</f>
        <v xml:space="preserve">TC2486 #1 </v>
      </c>
      <c r="B583" s="112" t="str">
        <f>IF(Table1[[#This Row],[LIBRARY ID]]="","",CONCATENATE('Sample information'!B$16,"-",Table1[[#This Row],[LIBRARY ID]]))</f>
        <v>TC2486-TC2486-1573</v>
      </c>
      <c r="C583" s="228" t="s">
        <v>142</v>
      </c>
      <c r="D583" s="228" t="s">
        <v>2319</v>
      </c>
      <c r="E583" s="228" t="s">
        <v>28</v>
      </c>
      <c r="F583" s="113" t="s">
        <v>1711</v>
      </c>
      <c r="G583" s="113">
        <v>13.536849999999999</v>
      </c>
      <c r="H583" s="113">
        <v>50</v>
      </c>
      <c r="I583" s="98"/>
      <c r="J583" s="228"/>
      <c r="K583" s="230" t="s">
        <v>2633</v>
      </c>
      <c r="L583" s="112" t="str">
        <f>IF((I583=Index!C$2),VLOOKUP(J583,Index!B$3:S$228,2),IF((I583=Index!D$2),VLOOKUP(J583,Index!B$3:S$228,3),IF((I583=Index!E$2),VLOOKUP(J583,Index!B$3:S$228,4),IF((I583=Index!F$2),VLOOKUP(J583,Index!B$3:S$228,5),IF((I583=Index!G$2),VLOOKUP(J583,Index!B$3:S$228,6),IF((I583=Index!H$2),VLOOKUP(J583,Index!B$3:S$228,7),IF((I583=Index!I$2),VLOOKUP(J583,Index!B$3:S$228,8),IF((I583=Index!J$2),VLOOKUP(J583,Index!B$3:S$228,9),IF((I583=Index!K$2),VLOOKUP(J583,Index!B$3:S$228,10),IF((I583=Index!L$2),VLOOKUP(J583,Index!B$3:S$228,11),IF((I583=Index!M$2),VLOOKUP(J583,Index!B$3:S$228,12),IF((I583=Index!N$2),VLOOKUP(J583,Index!B$3:S$228,13),IF((I583=Index!O$2),VLOOKUP(J583,Index!B$3:S$228,14),IF((I583=Index!P$2),VLOOKUP(J583,Index!B$3:S$228,15),IF((I583=Index!Q$2),VLOOKUP(J583,Index!B$3:S$228,16),IF((I583=Index!R$2),VLOOKUP(J583,Index!B$3:S$228,17),IF((I583=Index!S$2),VLOOKUP(J583,Index!B$3:S$228,18),IF((I583=""),CONCATENATE("Custom (",K583,")"),IF((I583="No index"),CONCATENATE("Custom (",Index!T575,")"),"")))))))))))))))))))</f>
        <v>Custom (TCGACGTC-TCTCTCCG)</v>
      </c>
      <c r="M583" s="32" t="s">
        <v>5</v>
      </c>
      <c r="N583" s="10" t="s">
        <v>119</v>
      </c>
      <c r="O583" s="136">
        <f>IF(Table1[[#This Row],[VOLUME]]="","",Table1[[#This Row],[VOLUME]])</f>
        <v>50</v>
      </c>
      <c r="P583" s="110" t="str">
        <f>IF(Table1[[#This Row],[SNP&amp;SEQ SAMPLE ID]]="","",CONCATENATE('Sample information'!$B$16,"_PL1_org_",Table1[[#This Row],[DATE SAMPLE DELIVERY]]))</f>
        <v>TC2486_PL1_org_</v>
      </c>
      <c r="Q583" s="32" t="str">
        <f>IF(Table1[[#This Row],[SNP&amp;SEQ SAMPLE ID]]="","",IF('Sample information'!$B$21="","",'Sample information'!$B$21))</f>
        <v>danio rerio (zebrafish)</v>
      </c>
      <c r="R583" s="10"/>
      <c r="S583" s="32"/>
      <c r="T583" s="55"/>
      <c r="U583" s="25"/>
      <c r="W583" s="30"/>
      <c r="Y583" s="91"/>
      <c r="Z583" s="32"/>
      <c r="AA583" s="28"/>
      <c r="AB583" s="55"/>
      <c r="AC583" s="28" t="str">
        <f>IF(Table1[[#This Row],[DATE SAMPLE DELIVERY]]="","",(CONCATENATE(20,LEFT(Table1[[#This Row],[DATE SAMPLE DELIVERY]],2),"-",(MID(Table1[[#This Row],[DATE SAMPLE DELIVERY]],3,2)),"-",(RIGHT(Table1[[#This Row],[DATE SAMPLE DELIVERY]],2)))))</f>
        <v/>
      </c>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row>
    <row r="584" spans="1:54" s="4" customFormat="1" x14ac:dyDescent="0.2">
      <c r="A584" s="112" t="str">
        <f>IF(D584="","",CONCATENATE('Sample information'!B$16," #1"," ",Table1[[#This Row],[DATE SAMPLE DELIVERY]]))</f>
        <v xml:space="preserve">TC2486 #1 </v>
      </c>
      <c r="B584" s="112" t="str">
        <f>IF(Table1[[#This Row],[LIBRARY ID]]="","",CONCATENATE('Sample information'!B$16,"-",Table1[[#This Row],[LIBRARY ID]]))</f>
        <v>TC2486-TC2486-1574</v>
      </c>
      <c r="C584" s="228" t="s">
        <v>142</v>
      </c>
      <c r="D584" s="228" t="s">
        <v>2320</v>
      </c>
      <c r="E584" s="228" t="s">
        <v>28</v>
      </c>
      <c r="F584" s="113" t="s">
        <v>1711</v>
      </c>
      <c r="G584" s="113">
        <v>13.536849999999999</v>
      </c>
      <c r="H584" s="113">
        <v>50</v>
      </c>
      <c r="I584" s="98"/>
      <c r="J584" s="228"/>
      <c r="K584" s="230" t="s">
        <v>2634</v>
      </c>
      <c r="L584" s="112" t="str">
        <f>IF((I584=Index!C$2),VLOOKUP(J584,Index!B$3:S$228,2),IF((I584=Index!D$2),VLOOKUP(J584,Index!B$3:S$228,3),IF((I584=Index!E$2),VLOOKUP(J584,Index!B$3:S$228,4),IF((I584=Index!F$2),VLOOKUP(J584,Index!B$3:S$228,5),IF((I584=Index!G$2),VLOOKUP(J584,Index!B$3:S$228,6),IF((I584=Index!H$2),VLOOKUP(J584,Index!B$3:S$228,7),IF((I584=Index!I$2),VLOOKUP(J584,Index!B$3:S$228,8),IF((I584=Index!J$2),VLOOKUP(J584,Index!B$3:S$228,9),IF((I584=Index!K$2),VLOOKUP(J584,Index!B$3:S$228,10),IF((I584=Index!L$2),VLOOKUP(J584,Index!B$3:S$228,11),IF((I584=Index!M$2),VLOOKUP(J584,Index!B$3:S$228,12),IF((I584=Index!N$2),VLOOKUP(J584,Index!B$3:S$228,13),IF((I584=Index!O$2),VLOOKUP(J584,Index!B$3:S$228,14),IF((I584=Index!P$2),VLOOKUP(J584,Index!B$3:S$228,15),IF((I584=Index!Q$2),VLOOKUP(J584,Index!B$3:S$228,16),IF((I584=Index!R$2),VLOOKUP(J584,Index!B$3:S$228,17),IF((I584=Index!S$2),VLOOKUP(J584,Index!B$3:S$228,18),IF((I584=""),CONCATENATE("Custom (",K584,")"),IF((I584="No index"),CONCATENATE("Custom (",Index!T576,")"),"")))))))))))))))))))</f>
        <v>Custom (TCGACGTC-TCGACTAG)</v>
      </c>
      <c r="M584" s="32" t="s">
        <v>5</v>
      </c>
      <c r="N584" s="10" t="s">
        <v>120</v>
      </c>
      <c r="O584" s="136">
        <f>IF(Table1[[#This Row],[VOLUME]]="","",Table1[[#This Row],[VOLUME]])</f>
        <v>50</v>
      </c>
      <c r="P584" s="110" t="str">
        <f>IF(Table1[[#This Row],[SNP&amp;SEQ SAMPLE ID]]="","",CONCATENATE('Sample information'!$B$16,"_PL1_org_",Table1[[#This Row],[DATE SAMPLE DELIVERY]]))</f>
        <v>TC2486_PL1_org_</v>
      </c>
      <c r="Q584" s="32" t="str">
        <f>IF(Table1[[#This Row],[SNP&amp;SEQ SAMPLE ID]]="","",IF('Sample information'!$B$21="","",'Sample information'!$B$21))</f>
        <v>danio rerio (zebrafish)</v>
      </c>
      <c r="R584" s="10"/>
      <c r="S584" s="32"/>
      <c r="T584" s="55"/>
      <c r="U584" s="25"/>
      <c r="W584" s="30"/>
      <c r="Y584" s="91"/>
      <c r="Z584" s="32"/>
      <c r="AA584" s="28"/>
      <c r="AB584" s="55"/>
      <c r="AC584" s="28" t="str">
        <f>IF(Table1[[#This Row],[DATE SAMPLE DELIVERY]]="","",(CONCATENATE(20,LEFT(Table1[[#This Row],[DATE SAMPLE DELIVERY]],2),"-",(MID(Table1[[#This Row],[DATE SAMPLE DELIVERY]],3,2)),"-",(RIGHT(Table1[[#This Row],[DATE SAMPLE DELIVERY]],2)))))</f>
        <v/>
      </c>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row>
    <row r="585" spans="1:54" s="4" customFormat="1" x14ac:dyDescent="0.2">
      <c r="A585" s="112" t="str">
        <f>IF(D585="","",CONCATENATE('Sample information'!B$16," #1"," ",Table1[[#This Row],[DATE SAMPLE DELIVERY]]))</f>
        <v xml:space="preserve">TC2486 #1 </v>
      </c>
      <c r="B585" s="112" t="str">
        <f>IF(Table1[[#This Row],[LIBRARY ID]]="","",CONCATENATE('Sample information'!B$16,"-",Table1[[#This Row],[LIBRARY ID]]))</f>
        <v>TC2486-TC2486-1575</v>
      </c>
      <c r="C585" s="228" t="s">
        <v>142</v>
      </c>
      <c r="D585" s="228" t="s">
        <v>2321</v>
      </c>
      <c r="E585" s="228" t="s">
        <v>28</v>
      </c>
      <c r="F585" s="113" t="s">
        <v>1711</v>
      </c>
      <c r="G585" s="113">
        <v>13.536849999999999</v>
      </c>
      <c r="H585" s="113">
        <v>50</v>
      </c>
      <c r="I585" s="98"/>
      <c r="J585" s="228"/>
      <c r="K585" s="230" t="s">
        <v>2635</v>
      </c>
      <c r="L585" s="112" t="str">
        <f>IF((I585=Index!C$2),VLOOKUP(J585,Index!B$3:S$228,2),IF((I585=Index!D$2),VLOOKUP(J585,Index!B$3:S$228,3),IF((I585=Index!E$2),VLOOKUP(J585,Index!B$3:S$228,4),IF((I585=Index!F$2),VLOOKUP(J585,Index!B$3:S$228,5),IF((I585=Index!G$2),VLOOKUP(J585,Index!B$3:S$228,6),IF((I585=Index!H$2),VLOOKUP(J585,Index!B$3:S$228,7),IF((I585=Index!I$2),VLOOKUP(J585,Index!B$3:S$228,8),IF((I585=Index!J$2),VLOOKUP(J585,Index!B$3:S$228,9),IF((I585=Index!K$2),VLOOKUP(J585,Index!B$3:S$228,10),IF((I585=Index!L$2),VLOOKUP(J585,Index!B$3:S$228,11),IF((I585=Index!M$2),VLOOKUP(J585,Index!B$3:S$228,12),IF((I585=Index!N$2),VLOOKUP(J585,Index!B$3:S$228,13),IF((I585=Index!O$2),VLOOKUP(J585,Index!B$3:S$228,14),IF((I585=Index!P$2),VLOOKUP(J585,Index!B$3:S$228,15),IF((I585=Index!Q$2),VLOOKUP(J585,Index!B$3:S$228,16),IF((I585=Index!R$2),VLOOKUP(J585,Index!B$3:S$228,17),IF((I585=Index!S$2),VLOOKUP(J585,Index!B$3:S$228,18),IF((I585=""),CONCATENATE("Custom (",K585,")"),IF((I585="No index"),CONCATENATE("Custom (",Index!T577,")"),"")))))))))))))))))))</f>
        <v>Custom (TCGACGTC-TTCTAGCT)</v>
      </c>
      <c r="M585" s="32" t="s">
        <v>5</v>
      </c>
      <c r="N585" s="10" t="s">
        <v>121</v>
      </c>
      <c r="O585" s="136">
        <f>IF(Table1[[#This Row],[VOLUME]]="","",Table1[[#This Row],[VOLUME]])</f>
        <v>50</v>
      </c>
      <c r="P585" s="110" t="str">
        <f>IF(Table1[[#This Row],[SNP&amp;SEQ SAMPLE ID]]="","",CONCATENATE('Sample information'!$B$16,"_PL1_org_",Table1[[#This Row],[DATE SAMPLE DELIVERY]]))</f>
        <v>TC2486_PL1_org_</v>
      </c>
      <c r="Q585" s="32" t="str">
        <f>IF(Table1[[#This Row],[SNP&amp;SEQ SAMPLE ID]]="","",IF('Sample information'!$B$21="","",'Sample information'!$B$21))</f>
        <v>danio rerio (zebrafish)</v>
      </c>
      <c r="R585" s="10"/>
      <c r="S585" s="32"/>
      <c r="T585" s="55"/>
      <c r="U585" s="25"/>
      <c r="W585" s="30"/>
      <c r="Y585" s="91"/>
      <c r="Z585" s="32"/>
      <c r="AA585" s="28"/>
      <c r="AB585" s="55"/>
      <c r="AC585" s="28" t="str">
        <f>IF(Table1[[#This Row],[DATE SAMPLE DELIVERY]]="","",(CONCATENATE(20,LEFT(Table1[[#This Row],[DATE SAMPLE DELIVERY]],2),"-",(MID(Table1[[#This Row],[DATE SAMPLE DELIVERY]],3,2)),"-",(RIGHT(Table1[[#This Row],[DATE SAMPLE DELIVERY]],2)))))</f>
        <v/>
      </c>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row>
    <row r="586" spans="1:54" s="4" customFormat="1" x14ac:dyDescent="0.2">
      <c r="A586" s="112" t="str">
        <f>IF(D586="","",CONCATENATE('Sample information'!B$16," #1"," ",Table1[[#This Row],[DATE SAMPLE DELIVERY]]))</f>
        <v xml:space="preserve">TC2486 #1 </v>
      </c>
      <c r="B586" s="112" t="str">
        <f>IF(Table1[[#This Row],[LIBRARY ID]]="","",CONCATENATE('Sample information'!B$16,"-",Table1[[#This Row],[LIBRARY ID]]))</f>
        <v>TC2486-TC2486-1576</v>
      </c>
      <c r="C586" s="228" t="s">
        <v>142</v>
      </c>
      <c r="D586" s="228" t="s">
        <v>2322</v>
      </c>
      <c r="E586" s="228" t="s">
        <v>28</v>
      </c>
      <c r="F586" s="113" t="s">
        <v>1711</v>
      </c>
      <c r="G586" s="113">
        <v>13.536849999999999</v>
      </c>
      <c r="H586" s="113">
        <v>50</v>
      </c>
      <c r="I586" s="98"/>
      <c r="J586" s="228"/>
      <c r="K586" s="230" t="s">
        <v>2636</v>
      </c>
      <c r="L586" s="112" t="str">
        <f>IF((I586=Index!C$2),VLOOKUP(J586,Index!B$3:S$228,2),IF((I586=Index!D$2),VLOOKUP(J586,Index!B$3:S$228,3),IF((I586=Index!E$2),VLOOKUP(J586,Index!B$3:S$228,4),IF((I586=Index!F$2),VLOOKUP(J586,Index!B$3:S$228,5),IF((I586=Index!G$2),VLOOKUP(J586,Index!B$3:S$228,6),IF((I586=Index!H$2),VLOOKUP(J586,Index!B$3:S$228,7),IF((I586=Index!I$2),VLOOKUP(J586,Index!B$3:S$228,8),IF((I586=Index!J$2),VLOOKUP(J586,Index!B$3:S$228,9),IF((I586=Index!K$2),VLOOKUP(J586,Index!B$3:S$228,10),IF((I586=Index!L$2),VLOOKUP(J586,Index!B$3:S$228,11),IF((I586=Index!M$2),VLOOKUP(J586,Index!B$3:S$228,12),IF((I586=Index!N$2),VLOOKUP(J586,Index!B$3:S$228,13),IF((I586=Index!O$2),VLOOKUP(J586,Index!B$3:S$228,14),IF((I586=Index!P$2),VLOOKUP(J586,Index!B$3:S$228,15),IF((I586=Index!Q$2),VLOOKUP(J586,Index!B$3:S$228,16),IF((I586=Index!R$2),VLOOKUP(J586,Index!B$3:S$228,17),IF((I586=Index!S$2),VLOOKUP(J586,Index!B$3:S$228,18),IF((I586=""),CONCATENATE("Custom (",K586,")"),IF((I586="No index"),CONCATENATE("Custom (",Index!T578,")"),"")))))))))))))))))))</f>
        <v>Custom (TCGACGTC-CCTAGAGT)</v>
      </c>
      <c r="M586" s="32" t="s">
        <v>5</v>
      </c>
      <c r="N586" s="10" t="s">
        <v>122</v>
      </c>
      <c r="O586" s="136">
        <f>IF(Table1[[#This Row],[VOLUME]]="","",Table1[[#This Row],[VOLUME]])</f>
        <v>50</v>
      </c>
      <c r="P586" s="110" t="str">
        <f>IF(Table1[[#This Row],[SNP&amp;SEQ SAMPLE ID]]="","",CONCATENATE('Sample information'!$B$16,"_PL1_org_",Table1[[#This Row],[DATE SAMPLE DELIVERY]]))</f>
        <v>TC2486_PL1_org_</v>
      </c>
      <c r="Q586" s="32" t="str">
        <f>IF(Table1[[#This Row],[SNP&amp;SEQ SAMPLE ID]]="","",IF('Sample information'!$B$21="","",'Sample information'!$B$21))</f>
        <v>danio rerio (zebrafish)</v>
      </c>
      <c r="R586" s="10"/>
      <c r="S586" s="32"/>
      <c r="T586" s="55"/>
      <c r="U586" s="25"/>
      <c r="W586" s="30"/>
      <c r="Y586" s="91"/>
      <c r="Z586" s="32"/>
      <c r="AA586" s="28"/>
      <c r="AB586" s="55"/>
      <c r="AC586" s="28" t="str">
        <f>IF(Table1[[#This Row],[DATE SAMPLE DELIVERY]]="","",(CONCATENATE(20,LEFT(Table1[[#This Row],[DATE SAMPLE DELIVERY]],2),"-",(MID(Table1[[#This Row],[DATE SAMPLE DELIVERY]],3,2)),"-",(RIGHT(Table1[[#This Row],[DATE SAMPLE DELIVERY]],2)))))</f>
        <v/>
      </c>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row>
    <row r="587" spans="1:54" s="4" customFormat="1" x14ac:dyDescent="0.2">
      <c r="A587" s="112" t="str">
        <f>IF(D587="","",CONCATENATE('Sample information'!B$16," #1"," ",Table1[[#This Row],[DATE SAMPLE DELIVERY]]))</f>
        <v xml:space="preserve">TC2486 #1 </v>
      </c>
      <c r="B587" s="112" t="str">
        <f>IF(Table1[[#This Row],[LIBRARY ID]]="","",CONCATENATE('Sample information'!B$16,"-",Table1[[#This Row],[LIBRARY ID]]))</f>
        <v>TC2486-TC2486-1577</v>
      </c>
      <c r="C587" s="228" t="s">
        <v>142</v>
      </c>
      <c r="D587" s="228" t="s">
        <v>2323</v>
      </c>
      <c r="E587" s="228" t="s">
        <v>28</v>
      </c>
      <c r="F587" s="113" t="s">
        <v>1711</v>
      </c>
      <c r="G587" s="113">
        <v>13.536849999999999</v>
      </c>
      <c r="H587" s="113">
        <v>50</v>
      </c>
      <c r="I587" s="98"/>
      <c r="J587" s="228"/>
      <c r="K587" s="230" t="s">
        <v>2637</v>
      </c>
      <c r="L587" s="112" t="str">
        <f>IF((I587=Index!C$2),VLOOKUP(J587,Index!B$3:S$228,2),IF((I587=Index!D$2),VLOOKUP(J587,Index!B$3:S$228,3),IF((I587=Index!E$2),VLOOKUP(J587,Index!B$3:S$228,4),IF((I587=Index!F$2),VLOOKUP(J587,Index!B$3:S$228,5),IF((I587=Index!G$2),VLOOKUP(J587,Index!B$3:S$228,6),IF((I587=Index!H$2),VLOOKUP(J587,Index!B$3:S$228,7),IF((I587=Index!I$2),VLOOKUP(J587,Index!B$3:S$228,8),IF((I587=Index!J$2),VLOOKUP(J587,Index!B$3:S$228,9),IF((I587=Index!K$2),VLOOKUP(J587,Index!B$3:S$228,10),IF((I587=Index!L$2),VLOOKUP(J587,Index!B$3:S$228,11),IF((I587=Index!M$2),VLOOKUP(J587,Index!B$3:S$228,12),IF((I587=Index!N$2),VLOOKUP(J587,Index!B$3:S$228,13),IF((I587=Index!O$2),VLOOKUP(J587,Index!B$3:S$228,14),IF((I587=Index!P$2),VLOOKUP(J587,Index!B$3:S$228,15),IF((I587=Index!Q$2),VLOOKUP(J587,Index!B$3:S$228,16),IF((I587=Index!R$2),VLOOKUP(J587,Index!B$3:S$228,17),IF((I587=Index!S$2),VLOOKUP(J587,Index!B$3:S$228,18),IF((I587=""),CONCATENATE("Custom (",K587,")"),IF((I587="No index"),CONCATENATE("Custom (",Index!T579,")"),"")))))))))))))))))))</f>
        <v>Custom (TCGACGTC-CTATTAAG)</v>
      </c>
      <c r="M587" s="32" t="s">
        <v>5</v>
      </c>
      <c r="N587" s="10" t="s">
        <v>27</v>
      </c>
      <c r="O587" s="136">
        <f>IF(Table1[[#This Row],[VOLUME]]="","",Table1[[#This Row],[VOLUME]])</f>
        <v>50</v>
      </c>
      <c r="P587" s="110" t="str">
        <f>IF(Table1[[#This Row],[SNP&amp;SEQ SAMPLE ID]]="","",CONCATENATE('Sample information'!$B$16,"_PL1_org_",Table1[[#This Row],[DATE SAMPLE DELIVERY]]))</f>
        <v>TC2486_PL1_org_</v>
      </c>
      <c r="Q587" s="32" t="str">
        <f>IF(Table1[[#This Row],[SNP&amp;SEQ SAMPLE ID]]="","",IF('Sample information'!$B$21="","",'Sample information'!$B$21))</f>
        <v>danio rerio (zebrafish)</v>
      </c>
      <c r="R587" s="10"/>
      <c r="S587" s="32"/>
      <c r="T587" s="55"/>
      <c r="U587" s="25"/>
      <c r="W587" s="30"/>
      <c r="Y587" s="91"/>
      <c r="Z587" s="32"/>
      <c r="AA587" s="28"/>
      <c r="AB587" s="55"/>
      <c r="AC587" s="28" t="str">
        <f>IF(Table1[[#This Row],[DATE SAMPLE DELIVERY]]="","",(CONCATENATE(20,LEFT(Table1[[#This Row],[DATE SAMPLE DELIVERY]],2),"-",(MID(Table1[[#This Row],[DATE SAMPLE DELIVERY]],3,2)),"-",(RIGHT(Table1[[#This Row],[DATE SAMPLE DELIVERY]],2)))))</f>
        <v/>
      </c>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row>
    <row r="588" spans="1:54" s="4" customFormat="1" x14ac:dyDescent="0.2">
      <c r="A588" s="112" t="str">
        <f>IF(D588="","",CONCATENATE('Sample information'!B$16," #1"," ",Table1[[#This Row],[DATE SAMPLE DELIVERY]]))</f>
        <v xml:space="preserve">TC2486 #1 </v>
      </c>
      <c r="B588" s="112" t="str">
        <f>IF(Table1[[#This Row],[LIBRARY ID]]="","",CONCATENATE('Sample information'!B$16,"-",Table1[[#This Row],[LIBRARY ID]]))</f>
        <v>TC2486-TC2486-1578</v>
      </c>
      <c r="C588" s="228" t="s">
        <v>142</v>
      </c>
      <c r="D588" s="228" t="s">
        <v>2324</v>
      </c>
      <c r="E588" s="228" t="s">
        <v>28</v>
      </c>
      <c r="F588" s="113" t="s">
        <v>1711</v>
      </c>
      <c r="G588" s="113">
        <v>13.536849999999999</v>
      </c>
      <c r="H588" s="113">
        <v>50</v>
      </c>
      <c r="I588" s="98"/>
      <c r="J588" s="228"/>
      <c r="K588" s="230" t="s">
        <v>2638</v>
      </c>
      <c r="L588" s="112" t="str">
        <f>IF((I588=Index!C$2),VLOOKUP(J588,Index!B$3:S$228,2),IF((I588=Index!D$2),VLOOKUP(J588,Index!B$3:S$228,3),IF((I588=Index!E$2),VLOOKUP(J588,Index!B$3:S$228,4),IF((I588=Index!F$2),VLOOKUP(J588,Index!B$3:S$228,5),IF((I588=Index!G$2),VLOOKUP(J588,Index!B$3:S$228,6),IF((I588=Index!H$2),VLOOKUP(J588,Index!B$3:S$228,7),IF((I588=Index!I$2),VLOOKUP(J588,Index!B$3:S$228,8),IF((I588=Index!J$2),VLOOKUP(J588,Index!B$3:S$228,9),IF((I588=Index!K$2),VLOOKUP(J588,Index!B$3:S$228,10),IF((I588=Index!L$2),VLOOKUP(J588,Index!B$3:S$228,11),IF((I588=Index!M$2),VLOOKUP(J588,Index!B$3:S$228,12),IF((I588=Index!N$2),VLOOKUP(J588,Index!B$3:S$228,13),IF((I588=Index!O$2),VLOOKUP(J588,Index!B$3:S$228,14),IF((I588=Index!P$2),VLOOKUP(J588,Index!B$3:S$228,15),IF((I588=Index!Q$2),VLOOKUP(J588,Index!B$3:S$228,16),IF((I588=Index!R$2),VLOOKUP(J588,Index!B$3:S$228,17),IF((I588=Index!S$2),VLOOKUP(J588,Index!B$3:S$228,18),IF((I588=""),CONCATENATE("Custom (",K588,")"),IF((I588="No index"),CONCATENATE("Custom (",Index!T580,")"),"")))))))))))))))))))</f>
        <v>Custom (TCGACGTC-AAGGCTAT)</v>
      </c>
      <c r="M588" s="32" t="s">
        <v>5</v>
      </c>
      <c r="N588" s="10" t="s">
        <v>28</v>
      </c>
      <c r="O588" s="136">
        <f>IF(Table1[[#This Row],[VOLUME]]="","",Table1[[#This Row],[VOLUME]])</f>
        <v>50</v>
      </c>
      <c r="P588" s="110" t="str">
        <f>IF(Table1[[#This Row],[SNP&amp;SEQ SAMPLE ID]]="","",CONCATENATE('Sample information'!$B$16,"_PL1_org_",Table1[[#This Row],[DATE SAMPLE DELIVERY]]))</f>
        <v>TC2486_PL1_org_</v>
      </c>
      <c r="Q588" s="32" t="str">
        <f>IF(Table1[[#This Row],[SNP&amp;SEQ SAMPLE ID]]="","",IF('Sample information'!$B$21="","",'Sample information'!$B$21))</f>
        <v>danio rerio (zebrafish)</v>
      </c>
      <c r="R588" s="10"/>
      <c r="S588" s="32"/>
      <c r="T588" s="55"/>
      <c r="U588" s="25"/>
      <c r="W588" s="30"/>
      <c r="Y588" s="91"/>
      <c r="Z588" s="32"/>
      <c r="AA588" s="28"/>
      <c r="AB588" s="55"/>
      <c r="AC588" s="28" t="str">
        <f>IF(Table1[[#This Row],[DATE SAMPLE DELIVERY]]="","",(CONCATENATE(20,LEFT(Table1[[#This Row],[DATE SAMPLE DELIVERY]],2),"-",(MID(Table1[[#This Row],[DATE SAMPLE DELIVERY]],3,2)),"-",(RIGHT(Table1[[#This Row],[DATE SAMPLE DELIVERY]],2)))))</f>
        <v/>
      </c>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row>
    <row r="589" spans="1:54" s="4" customFormat="1" x14ac:dyDescent="0.2">
      <c r="A589" s="112" t="str">
        <f>IF(D589="","",CONCATENATE('Sample information'!B$16," #1"," ",Table1[[#This Row],[DATE SAMPLE DELIVERY]]))</f>
        <v xml:space="preserve">TC2486 #1 </v>
      </c>
      <c r="B589" s="112" t="str">
        <f>IF(Table1[[#This Row],[LIBRARY ID]]="","",CONCATENATE('Sample information'!B$16,"-",Table1[[#This Row],[LIBRARY ID]]))</f>
        <v>TC2486-TC2486-1579</v>
      </c>
      <c r="C589" s="228" t="s">
        <v>142</v>
      </c>
      <c r="D589" s="228" t="s">
        <v>2325</v>
      </c>
      <c r="E589" s="228" t="s">
        <v>28</v>
      </c>
      <c r="F589" s="113" t="s">
        <v>1711</v>
      </c>
      <c r="G589" s="113">
        <v>13.536849999999999</v>
      </c>
      <c r="H589" s="113">
        <v>50</v>
      </c>
      <c r="I589" s="98"/>
      <c r="J589" s="228"/>
      <c r="K589" s="230" t="s">
        <v>2639</v>
      </c>
      <c r="L589" s="112" t="str">
        <f>IF((I589=Index!C$2),VLOOKUP(J589,Index!B$3:S$228,2),IF((I589=Index!D$2),VLOOKUP(J589,Index!B$3:S$228,3),IF((I589=Index!E$2),VLOOKUP(J589,Index!B$3:S$228,4),IF((I589=Index!F$2),VLOOKUP(J589,Index!B$3:S$228,5),IF((I589=Index!G$2),VLOOKUP(J589,Index!B$3:S$228,6),IF((I589=Index!H$2),VLOOKUP(J589,Index!B$3:S$228,7),IF((I589=Index!I$2),VLOOKUP(J589,Index!B$3:S$228,8),IF((I589=Index!J$2),VLOOKUP(J589,Index!B$3:S$228,9),IF((I589=Index!K$2),VLOOKUP(J589,Index!B$3:S$228,10),IF((I589=Index!L$2),VLOOKUP(J589,Index!B$3:S$228,11),IF((I589=Index!M$2),VLOOKUP(J589,Index!B$3:S$228,12),IF((I589=Index!N$2),VLOOKUP(J589,Index!B$3:S$228,13),IF((I589=Index!O$2),VLOOKUP(J589,Index!B$3:S$228,14),IF((I589=Index!P$2),VLOOKUP(J589,Index!B$3:S$228,15),IF((I589=Index!Q$2),VLOOKUP(J589,Index!B$3:S$228,16),IF((I589=Index!R$2),VLOOKUP(J589,Index!B$3:S$228,17),IF((I589=Index!S$2),VLOOKUP(J589,Index!B$3:S$228,18),IF((I589=""),CONCATENATE("Custom (",K589,")"),IF((I589="No index"),CONCATENATE("Custom (",Index!T581,")"),"")))))))))))))))))))</f>
        <v>Custom (TCGACGTC-GAGCCTTA)</v>
      </c>
      <c r="M589" s="32" t="s">
        <v>5</v>
      </c>
      <c r="N589" s="10" t="s">
        <v>29</v>
      </c>
      <c r="O589" s="136">
        <f>IF(Table1[[#This Row],[VOLUME]]="","",Table1[[#This Row],[VOLUME]])</f>
        <v>50</v>
      </c>
      <c r="P589" s="110" t="str">
        <f>IF(Table1[[#This Row],[SNP&amp;SEQ SAMPLE ID]]="","",CONCATENATE('Sample information'!$B$16,"_PL1_org_",Table1[[#This Row],[DATE SAMPLE DELIVERY]]))</f>
        <v>TC2486_PL1_org_</v>
      </c>
      <c r="Q589" s="32" t="str">
        <f>IF(Table1[[#This Row],[SNP&amp;SEQ SAMPLE ID]]="","",IF('Sample information'!$B$21="","",'Sample information'!$B$21))</f>
        <v>danio rerio (zebrafish)</v>
      </c>
      <c r="R589" s="10"/>
      <c r="S589" s="32"/>
      <c r="T589" s="55"/>
      <c r="U589" s="25"/>
      <c r="W589" s="30"/>
      <c r="Y589" s="91"/>
      <c r="Z589" s="32"/>
      <c r="AA589" s="28"/>
      <c r="AB589" s="55"/>
      <c r="AC589" s="28" t="str">
        <f>IF(Table1[[#This Row],[DATE SAMPLE DELIVERY]]="","",(CONCATENATE(20,LEFT(Table1[[#This Row],[DATE SAMPLE DELIVERY]],2),"-",(MID(Table1[[#This Row],[DATE SAMPLE DELIVERY]],3,2)),"-",(RIGHT(Table1[[#This Row],[DATE SAMPLE DELIVERY]],2)))))</f>
        <v/>
      </c>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row>
    <row r="590" spans="1:54" s="4" customFormat="1" x14ac:dyDescent="0.2">
      <c r="A590" s="112" t="str">
        <f>IF(D590="","",CONCATENATE('Sample information'!B$16," #1"," ",Table1[[#This Row],[DATE SAMPLE DELIVERY]]))</f>
        <v xml:space="preserve">TC2486 #1 </v>
      </c>
      <c r="B590" s="112" t="str">
        <f>IF(Table1[[#This Row],[LIBRARY ID]]="","",CONCATENATE('Sample information'!B$16,"-",Table1[[#This Row],[LIBRARY ID]]))</f>
        <v>TC2486-TC2486-1580</v>
      </c>
      <c r="C590" s="228" t="s">
        <v>142</v>
      </c>
      <c r="D590" s="228" t="s">
        <v>2326</v>
      </c>
      <c r="E590" s="228" t="s">
        <v>28</v>
      </c>
      <c r="F590" s="113" t="s">
        <v>1711</v>
      </c>
      <c r="G590" s="113">
        <v>13.536849999999999</v>
      </c>
      <c r="H590" s="113">
        <v>50</v>
      </c>
      <c r="I590" s="98"/>
      <c r="J590" s="228"/>
      <c r="K590" s="230" t="s">
        <v>2640</v>
      </c>
      <c r="L590" s="112" t="str">
        <f>IF((I590=Index!C$2),VLOOKUP(J590,Index!B$3:S$228,2),IF((I590=Index!D$2),VLOOKUP(J590,Index!B$3:S$228,3),IF((I590=Index!E$2),VLOOKUP(J590,Index!B$3:S$228,4),IF((I590=Index!F$2),VLOOKUP(J590,Index!B$3:S$228,5),IF((I590=Index!G$2),VLOOKUP(J590,Index!B$3:S$228,6),IF((I590=Index!H$2),VLOOKUP(J590,Index!B$3:S$228,7),IF((I590=Index!I$2),VLOOKUP(J590,Index!B$3:S$228,8),IF((I590=Index!J$2),VLOOKUP(J590,Index!B$3:S$228,9),IF((I590=Index!K$2),VLOOKUP(J590,Index!B$3:S$228,10),IF((I590=Index!L$2),VLOOKUP(J590,Index!B$3:S$228,11),IF((I590=Index!M$2),VLOOKUP(J590,Index!B$3:S$228,12),IF((I590=Index!N$2),VLOOKUP(J590,Index!B$3:S$228,13),IF((I590=Index!O$2),VLOOKUP(J590,Index!B$3:S$228,14),IF((I590=Index!P$2),VLOOKUP(J590,Index!B$3:S$228,15),IF((I590=Index!Q$2),VLOOKUP(J590,Index!B$3:S$228,16),IF((I590=Index!R$2),VLOOKUP(J590,Index!B$3:S$228,17),IF((I590=Index!S$2),VLOOKUP(J590,Index!B$3:S$228,18),IF((I590=""),CONCATENATE("Custom (",K590,")"),IF((I590="No index"),CONCATENATE("Custom (",Index!T582,")"),"")))))))))))))))))))</f>
        <v>Custom (TCGACGTC-TTATGCGA)</v>
      </c>
      <c r="M590" s="32" t="s">
        <v>5</v>
      </c>
      <c r="N590" s="10" t="s">
        <v>30</v>
      </c>
      <c r="O590" s="136">
        <f>IF(Table1[[#This Row],[VOLUME]]="","",Table1[[#This Row],[VOLUME]])</f>
        <v>50</v>
      </c>
      <c r="P590" s="110" t="str">
        <f>IF(Table1[[#This Row],[SNP&amp;SEQ SAMPLE ID]]="","",CONCATENATE('Sample information'!$B$16,"_PL1_org_",Table1[[#This Row],[DATE SAMPLE DELIVERY]]))</f>
        <v>TC2486_PL1_org_</v>
      </c>
      <c r="Q590" s="32" t="str">
        <f>IF(Table1[[#This Row],[SNP&amp;SEQ SAMPLE ID]]="","",IF('Sample information'!$B$21="","",'Sample information'!$B$21))</f>
        <v>danio rerio (zebrafish)</v>
      </c>
      <c r="R590" s="10"/>
      <c r="S590" s="32"/>
      <c r="T590" s="55"/>
      <c r="U590" s="25"/>
      <c r="W590" s="30"/>
      <c r="Y590" s="91"/>
      <c r="Z590" s="32"/>
      <c r="AA590" s="28"/>
      <c r="AB590" s="55"/>
      <c r="AC590" s="28" t="str">
        <f>IF(Table1[[#This Row],[DATE SAMPLE DELIVERY]]="","",(CONCATENATE(20,LEFT(Table1[[#This Row],[DATE SAMPLE DELIVERY]],2),"-",(MID(Table1[[#This Row],[DATE SAMPLE DELIVERY]],3,2)),"-",(RIGHT(Table1[[#This Row],[DATE SAMPLE DELIVERY]],2)))))</f>
        <v/>
      </c>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row>
    <row r="591" spans="1:54" s="4" customFormat="1" x14ac:dyDescent="0.2">
      <c r="A591" s="112" t="str">
        <f>IF(D591="","",CONCATENATE('Sample information'!B$16," #1"," ",Table1[[#This Row],[DATE SAMPLE DELIVERY]]))</f>
        <v xml:space="preserve">TC2486 #1 </v>
      </c>
      <c r="B591" s="112" t="str">
        <f>IF(Table1[[#This Row],[LIBRARY ID]]="","",CONCATENATE('Sample information'!B$16,"-",Table1[[#This Row],[LIBRARY ID]]))</f>
        <v>TC2486-TC2486-1581</v>
      </c>
      <c r="C591" s="228" t="s">
        <v>142</v>
      </c>
      <c r="D591" s="228" t="s">
        <v>2327</v>
      </c>
      <c r="E591" s="228" t="s">
        <v>28</v>
      </c>
      <c r="F591" s="113" t="s">
        <v>1711</v>
      </c>
      <c r="G591" s="113">
        <v>13.536849999999999</v>
      </c>
      <c r="H591" s="113">
        <v>50</v>
      </c>
      <c r="I591" s="98"/>
      <c r="J591" s="228"/>
      <c r="K591" s="230" t="s">
        <v>2641</v>
      </c>
      <c r="L591" s="112" t="str">
        <f>IF((I591=Index!C$2),VLOOKUP(J591,Index!B$3:S$228,2),IF((I591=Index!D$2),VLOOKUP(J591,Index!B$3:S$228,3),IF((I591=Index!E$2),VLOOKUP(J591,Index!B$3:S$228,4),IF((I591=Index!F$2),VLOOKUP(J591,Index!B$3:S$228,5),IF((I591=Index!G$2),VLOOKUP(J591,Index!B$3:S$228,6),IF((I591=Index!H$2),VLOOKUP(J591,Index!B$3:S$228,7),IF((I591=Index!I$2),VLOOKUP(J591,Index!B$3:S$228,8),IF((I591=Index!J$2),VLOOKUP(J591,Index!B$3:S$228,9),IF((I591=Index!K$2),VLOOKUP(J591,Index!B$3:S$228,10),IF((I591=Index!L$2),VLOOKUP(J591,Index!B$3:S$228,11),IF((I591=Index!M$2),VLOOKUP(J591,Index!B$3:S$228,12),IF((I591=Index!N$2),VLOOKUP(J591,Index!B$3:S$228,13),IF((I591=Index!O$2),VLOOKUP(J591,Index!B$3:S$228,14),IF((I591=Index!P$2),VLOOKUP(J591,Index!B$3:S$228,15),IF((I591=Index!Q$2),VLOOKUP(J591,Index!B$3:S$228,16),IF((I591=Index!R$2),VLOOKUP(J591,Index!B$3:S$228,17),IF((I591=Index!S$2),VLOOKUP(J591,Index!B$3:S$228,18),IF((I591=""),CONCATENATE("Custom (",K591,")"),IF((I591="No index"),CONCATENATE("Custom (",Index!T583,")"),"")))))))))))))))))))</f>
        <v>Custom (TAAGGCGA-CGTCTAAT)</v>
      </c>
      <c r="M591" s="32" t="s">
        <v>5</v>
      </c>
      <c r="N591" s="10" t="s">
        <v>31</v>
      </c>
      <c r="O591" s="136">
        <f>IF(Table1[[#This Row],[VOLUME]]="","",Table1[[#This Row],[VOLUME]])</f>
        <v>50</v>
      </c>
      <c r="P591" s="110" t="str">
        <f>IF(Table1[[#This Row],[SNP&amp;SEQ SAMPLE ID]]="","",CONCATENATE('Sample information'!$B$16,"_PL1_org_",Table1[[#This Row],[DATE SAMPLE DELIVERY]]))</f>
        <v>TC2486_PL1_org_</v>
      </c>
      <c r="Q591" s="32" t="str">
        <f>IF(Table1[[#This Row],[SNP&amp;SEQ SAMPLE ID]]="","",IF('Sample information'!$B$21="","",'Sample information'!$B$21))</f>
        <v>danio rerio (zebrafish)</v>
      </c>
      <c r="R591" s="10"/>
      <c r="S591" s="32"/>
      <c r="T591" s="55"/>
      <c r="U591" s="25"/>
      <c r="W591" s="30"/>
      <c r="Y591" s="91"/>
      <c r="Z591" s="32"/>
      <c r="AA591" s="28"/>
      <c r="AB591" s="55"/>
      <c r="AC591" s="28" t="str">
        <f>IF(Table1[[#This Row],[DATE SAMPLE DELIVERY]]="","",(CONCATENATE(20,LEFT(Table1[[#This Row],[DATE SAMPLE DELIVERY]],2),"-",(MID(Table1[[#This Row],[DATE SAMPLE DELIVERY]],3,2)),"-",(RIGHT(Table1[[#This Row],[DATE SAMPLE DELIVERY]],2)))))</f>
        <v/>
      </c>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row>
    <row r="592" spans="1:54" s="4" customFormat="1" x14ac:dyDescent="0.2">
      <c r="A592" s="112" t="str">
        <f>IF(D592="","",CONCATENATE('Sample information'!B$16," #1"," ",Table1[[#This Row],[DATE SAMPLE DELIVERY]]))</f>
        <v xml:space="preserve">TC2486 #1 </v>
      </c>
      <c r="B592" s="112" t="str">
        <f>IF(Table1[[#This Row],[LIBRARY ID]]="","",CONCATENATE('Sample information'!B$16,"-",Table1[[#This Row],[LIBRARY ID]]))</f>
        <v>TC2486-TC2486-1582</v>
      </c>
      <c r="C592" s="228" t="s">
        <v>142</v>
      </c>
      <c r="D592" s="228" t="s">
        <v>2328</v>
      </c>
      <c r="E592" s="228" t="s">
        <v>28</v>
      </c>
      <c r="F592" s="113" t="s">
        <v>1711</v>
      </c>
      <c r="G592" s="113">
        <v>13.536849999999999</v>
      </c>
      <c r="H592" s="113">
        <v>50</v>
      </c>
      <c r="I592" s="98"/>
      <c r="J592" s="228"/>
      <c r="K592" s="230" t="s">
        <v>2642</v>
      </c>
      <c r="L592" s="112" t="str">
        <f>IF((I592=Index!C$2),VLOOKUP(J592,Index!B$3:S$228,2),IF((I592=Index!D$2),VLOOKUP(J592,Index!B$3:S$228,3),IF((I592=Index!E$2),VLOOKUP(J592,Index!B$3:S$228,4),IF((I592=Index!F$2),VLOOKUP(J592,Index!B$3:S$228,5),IF((I592=Index!G$2),VLOOKUP(J592,Index!B$3:S$228,6),IF((I592=Index!H$2),VLOOKUP(J592,Index!B$3:S$228,7),IF((I592=Index!I$2),VLOOKUP(J592,Index!B$3:S$228,8),IF((I592=Index!J$2),VLOOKUP(J592,Index!B$3:S$228,9),IF((I592=Index!K$2),VLOOKUP(J592,Index!B$3:S$228,10),IF((I592=Index!L$2),VLOOKUP(J592,Index!B$3:S$228,11),IF((I592=Index!M$2),VLOOKUP(J592,Index!B$3:S$228,12),IF((I592=Index!N$2),VLOOKUP(J592,Index!B$3:S$228,13),IF((I592=Index!O$2),VLOOKUP(J592,Index!B$3:S$228,14),IF((I592=Index!P$2),VLOOKUP(J592,Index!B$3:S$228,15),IF((I592=Index!Q$2),VLOOKUP(J592,Index!B$3:S$228,16),IF((I592=Index!R$2),VLOOKUP(J592,Index!B$3:S$228,17),IF((I592=Index!S$2),VLOOKUP(J592,Index!B$3:S$228,18),IF((I592=""),CONCATENATE("Custom (",K592,")"),IF((I592="No index"),CONCATENATE("Custom (",Index!T584,")"),"")))))))))))))))))))</f>
        <v>Custom (TAAGGCGA-TCTCTCCG)</v>
      </c>
      <c r="M592" s="32" t="s">
        <v>5</v>
      </c>
      <c r="N592" s="10" t="s">
        <v>32</v>
      </c>
      <c r="O592" s="136">
        <f>IF(Table1[[#This Row],[VOLUME]]="","",Table1[[#This Row],[VOLUME]])</f>
        <v>50</v>
      </c>
      <c r="P592" s="110" t="str">
        <f>IF(Table1[[#This Row],[SNP&amp;SEQ SAMPLE ID]]="","",CONCATENATE('Sample information'!$B$16,"_PL1_org_",Table1[[#This Row],[DATE SAMPLE DELIVERY]]))</f>
        <v>TC2486_PL1_org_</v>
      </c>
      <c r="Q592" s="32" t="str">
        <f>IF(Table1[[#This Row],[SNP&amp;SEQ SAMPLE ID]]="","",IF('Sample information'!$B$21="","",'Sample information'!$B$21))</f>
        <v>danio rerio (zebrafish)</v>
      </c>
      <c r="R592" s="10"/>
      <c r="S592" s="32"/>
      <c r="T592" s="55"/>
      <c r="U592" s="25"/>
      <c r="W592" s="30"/>
      <c r="Y592" s="91"/>
      <c r="Z592" s="32"/>
      <c r="AA592" s="28"/>
      <c r="AB592" s="55"/>
      <c r="AC592" s="28" t="str">
        <f>IF(Table1[[#This Row],[DATE SAMPLE DELIVERY]]="","",(CONCATENATE(20,LEFT(Table1[[#This Row],[DATE SAMPLE DELIVERY]],2),"-",(MID(Table1[[#This Row],[DATE SAMPLE DELIVERY]],3,2)),"-",(RIGHT(Table1[[#This Row],[DATE SAMPLE DELIVERY]],2)))))</f>
        <v/>
      </c>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row>
    <row r="593" spans="1:54" s="4" customFormat="1" x14ac:dyDescent="0.2">
      <c r="A593" s="112" t="str">
        <f>IF(D593="","",CONCATENATE('Sample information'!B$16," #1"," ",Table1[[#This Row],[DATE SAMPLE DELIVERY]]))</f>
        <v xml:space="preserve">TC2486 #1 </v>
      </c>
      <c r="B593" s="112" t="str">
        <f>IF(Table1[[#This Row],[LIBRARY ID]]="","",CONCATENATE('Sample information'!B$16,"-",Table1[[#This Row],[LIBRARY ID]]))</f>
        <v>TC2486-TC2486-1583</v>
      </c>
      <c r="C593" s="228" t="s">
        <v>142</v>
      </c>
      <c r="D593" s="228" t="s">
        <v>2329</v>
      </c>
      <c r="E593" s="228" t="s">
        <v>28</v>
      </c>
      <c r="F593" s="113" t="s">
        <v>1711</v>
      </c>
      <c r="G593" s="113">
        <v>13.536849999999999</v>
      </c>
      <c r="H593" s="113">
        <v>50</v>
      </c>
      <c r="I593" s="98"/>
      <c r="J593" s="228"/>
      <c r="K593" s="230" t="s">
        <v>2643</v>
      </c>
      <c r="L593" s="112" t="str">
        <f>IF((I593=Index!C$2),VLOOKUP(J593,Index!B$3:S$228,2),IF((I593=Index!D$2),VLOOKUP(J593,Index!B$3:S$228,3),IF((I593=Index!E$2),VLOOKUP(J593,Index!B$3:S$228,4),IF((I593=Index!F$2),VLOOKUP(J593,Index!B$3:S$228,5),IF((I593=Index!G$2),VLOOKUP(J593,Index!B$3:S$228,6),IF((I593=Index!H$2),VLOOKUP(J593,Index!B$3:S$228,7),IF((I593=Index!I$2),VLOOKUP(J593,Index!B$3:S$228,8),IF((I593=Index!J$2),VLOOKUP(J593,Index!B$3:S$228,9),IF((I593=Index!K$2),VLOOKUP(J593,Index!B$3:S$228,10),IF((I593=Index!L$2),VLOOKUP(J593,Index!B$3:S$228,11),IF((I593=Index!M$2),VLOOKUP(J593,Index!B$3:S$228,12),IF((I593=Index!N$2),VLOOKUP(J593,Index!B$3:S$228,13),IF((I593=Index!O$2),VLOOKUP(J593,Index!B$3:S$228,14),IF((I593=Index!P$2),VLOOKUP(J593,Index!B$3:S$228,15),IF((I593=Index!Q$2),VLOOKUP(J593,Index!B$3:S$228,16),IF((I593=Index!R$2),VLOOKUP(J593,Index!B$3:S$228,17),IF((I593=Index!S$2),VLOOKUP(J593,Index!B$3:S$228,18),IF((I593=""),CONCATENATE("Custom (",K593,")"),IF((I593="No index"),CONCATENATE("Custom (",Index!T585,")"),"")))))))))))))))))))</f>
        <v>Custom (TAAGGCGA-TCGACTAG)</v>
      </c>
      <c r="M593" s="32" t="s">
        <v>5</v>
      </c>
      <c r="N593" s="10" t="s">
        <v>33</v>
      </c>
      <c r="O593" s="136">
        <f>IF(Table1[[#This Row],[VOLUME]]="","",Table1[[#This Row],[VOLUME]])</f>
        <v>50</v>
      </c>
      <c r="P593" s="110" t="str">
        <f>IF(Table1[[#This Row],[SNP&amp;SEQ SAMPLE ID]]="","",CONCATENATE('Sample information'!$B$16,"_PL1_org_",Table1[[#This Row],[DATE SAMPLE DELIVERY]]))</f>
        <v>TC2486_PL1_org_</v>
      </c>
      <c r="Q593" s="32" t="str">
        <f>IF(Table1[[#This Row],[SNP&amp;SEQ SAMPLE ID]]="","",IF('Sample information'!$B$21="","",'Sample information'!$B$21))</f>
        <v>danio rerio (zebrafish)</v>
      </c>
      <c r="R593" s="10"/>
      <c r="S593" s="32"/>
      <c r="T593" s="55"/>
      <c r="U593" s="25"/>
      <c r="W593" s="30"/>
      <c r="Y593" s="91"/>
      <c r="Z593" s="32"/>
      <c r="AA593" s="28"/>
      <c r="AB593" s="55"/>
      <c r="AC593" s="28" t="str">
        <f>IF(Table1[[#This Row],[DATE SAMPLE DELIVERY]]="","",(CONCATENATE(20,LEFT(Table1[[#This Row],[DATE SAMPLE DELIVERY]],2),"-",(MID(Table1[[#This Row],[DATE SAMPLE DELIVERY]],3,2)),"-",(RIGHT(Table1[[#This Row],[DATE SAMPLE DELIVERY]],2)))))</f>
        <v/>
      </c>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row>
    <row r="594" spans="1:54" s="4" customFormat="1" x14ac:dyDescent="0.2">
      <c r="A594" s="112" t="str">
        <f>IF(D594="","",CONCATENATE('Sample information'!B$16," #1"," ",Table1[[#This Row],[DATE SAMPLE DELIVERY]]))</f>
        <v xml:space="preserve">TC2486 #1 </v>
      </c>
      <c r="B594" s="112" t="str">
        <f>IF(Table1[[#This Row],[LIBRARY ID]]="","",CONCATENATE('Sample information'!B$16,"-",Table1[[#This Row],[LIBRARY ID]]))</f>
        <v>TC2486-TC2486-1584</v>
      </c>
      <c r="C594" s="228" t="s">
        <v>142</v>
      </c>
      <c r="D594" s="228" t="s">
        <v>2330</v>
      </c>
      <c r="E594" s="228" t="s">
        <v>28</v>
      </c>
      <c r="F594" s="113" t="s">
        <v>1711</v>
      </c>
      <c r="G594" s="113">
        <v>13.536849999999999</v>
      </c>
      <c r="H594" s="113">
        <v>50</v>
      </c>
      <c r="I594" s="98"/>
      <c r="J594" s="228"/>
      <c r="K594" s="230" t="s">
        <v>2644</v>
      </c>
      <c r="L594" s="112" t="str">
        <f>IF((I594=Index!C$2),VLOOKUP(J594,Index!B$3:S$228,2),IF((I594=Index!D$2),VLOOKUP(J594,Index!B$3:S$228,3),IF((I594=Index!E$2),VLOOKUP(J594,Index!B$3:S$228,4),IF((I594=Index!F$2),VLOOKUP(J594,Index!B$3:S$228,5),IF((I594=Index!G$2),VLOOKUP(J594,Index!B$3:S$228,6),IF((I594=Index!H$2),VLOOKUP(J594,Index!B$3:S$228,7),IF((I594=Index!I$2),VLOOKUP(J594,Index!B$3:S$228,8),IF((I594=Index!J$2),VLOOKUP(J594,Index!B$3:S$228,9),IF((I594=Index!K$2),VLOOKUP(J594,Index!B$3:S$228,10),IF((I594=Index!L$2),VLOOKUP(J594,Index!B$3:S$228,11),IF((I594=Index!M$2),VLOOKUP(J594,Index!B$3:S$228,12),IF((I594=Index!N$2),VLOOKUP(J594,Index!B$3:S$228,13),IF((I594=Index!O$2),VLOOKUP(J594,Index!B$3:S$228,14),IF((I594=Index!P$2),VLOOKUP(J594,Index!B$3:S$228,15),IF((I594=Index!Q$2),VLOOKUP(J594,Index!B$3:S$228,16),IF((I594=Index!R$2),VLOOKUP(J594,Index!B$3:S$228,17),IF((I594=Index!S$2),VLOOKUP(J594,Index!B$3:S$228,18),IF((I594=""),CONCATENATE("Custom (",K594,")"),IF((I594="No index"),CONCATENATE("Custom (",Index!T586,")"),"")))))))))))))))))))</f>
        <v>Custom (TAAGGCGA-TTCTAGCT)</v>
      </c>
      <c r="M594" s="32" t="s">
        <v>5</v>
      </c>
      <c r="N594" s="10" t="s">
        <v>34</v>
      </c>
      <c r="O594" s="136">
        <f>IF(Table1[[#This Row],[VOLUME]]="","",Table1[[#This Row],[VOLUME]])</f>
        <v>50</v>
      </c>
      <c r="P594" s="110" t="str">
        <f>IF(Table1[[#This Row],[SNP&amp;SEQ SAMPLE ID]]="","",CONCATENATE('Sample information'!$B$16,"_PL1_org_",Table1[[#This Row],[DATE SAMPLE DELIVERY]]))</f>
        <v>TC2486_PL1_org_</v>
      </c>
      <c r="Q594" s="32" t="str">
        <f>IF(Table1[[#This Row],[SNP&amp;SEQ SAMPLE ID]]="","",IF('Sample information'!$B$21="","",'Sample information'!$B$21))</f>
        <v>danio rerio (zebrafish)</v>
      </c>
      <c r="R594" s="10"/>
      <c r="S594" s="32"/>
      <c r="T594" s="55"/>
      <c r="U594" s="25"/>
      <c r="W594" s="30"/>
      <c r="Y594" s="91"/>
      <c r="Z594" s="32"/>
      <c r="AA594" s="28"/>
      <c r="AB594" s="55"/>
      <c r="AC594" s="28" t="str">
        <f>IF(Table1[[#This Row],[DATE SAMPLE DELIVERY]]="","",(CONCATENATE(20,LEFT(Table1[[#This Row],[DATE SAMPLE DELIVERY]],2),"-",(MID(Table1[[#This Row],[DATE SAMPLE DELIVERY]],3,2)),"-",(RIGHT(Table1[[#This Row],[DATE SAMPLE DELIVERY]],2)))))</f>
        <v/>
      </c>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row>
    <row r="595" spans="1:54" s="4" customFormat="1" x14ac:dyDescent="0.2">
      <c r="A595" s="112" t="str">
        <f>IF(D595="","",CONCATENATE('Sample information'!B$16," #1"," ",Table1[[#This Row],[DATE SAMPLE DELIVERY]]))</f>
        <v xml:space="preserve">TC2486 #1 </v>
      </c>
      <c r="B595" s="112" t="str">
        <f>IF(Table1[[#This Row],[LIBRARY ID]]="","",CONCATENATE('Sample information'!B$16,"-",Table1[[#This Row],[LIBRARY ID]]))</f>
        <v>TC2486-TC2486-1585</v>
      </c>
      <c r="C595" s="228" t="s">
        <v>142</v>
      </c>
      <c r="D595" s="228" t="s">
        <v>2331</v>
      </c>
      <c r="E595" s="228" t="s">
        <v>28</v>
      </c>
      <c r="F595" s="113" t="s">
        <v>1711</v>
      </c>
      <c r="G595" s="113">
        <v>13.536849999999999</v>
      </c>
      <c r="H595" s="113">
        <v>50</v>
      </c>
      <c r="I595" s="98"/>
      <c r="J595" s="228"/>
      <c r="K595" s="230" t="s">
        <v>2645</v>
      </c>
      <c r="L595" s="112" t="str">
        <f>IF((I595=Index!C$2),VLOOKUP(J595,Index!B$3:S$228,2),IF((I595=Index!D$2),VLOOKUP(J595,Index!B$3:S$228,3),IF((I595=Index!E$2),VLOOKUP(J595,Index!B$3:S$228,4),IF((I595=Index!F$2),VLOOKUP(J595,Index!B$3:S$228,5),IF((I595=Index!G$2),VLOOKUP(J595,Index!B$3:S$228,6),IF((I595=Index!H$2),VLOOKUP(J595,Index!B$3:S$228,7),IF((I595=Index!I$2),VLOOKUP(J595,Index!B$3:S$228,8),IF((I595=Index!J$2),VLOOKUP(J595,Index!B$3:S$228,9),IF((I595=Index!K$2),VLOOKUP(J595,Index!B$3:S$228,10),IF((I595=Index!L$2),VLOOKUP(J595,Index!B$3:S$228,11),IF((I595=Index!M$2),VLOOKUP(J595,Index!B$3:S$228,12),IF((I595=Index!N$2),VLOOKUP(J595,Index!B$3:S$228,13),IF((I595=Index!O$2),VLOOKUP(J595,Index!B$3:S$228,14),IF((I595=Index!P$2),VLOOKUP(J595,Index!B$3:S$228,15),IF((I595=Index!Q$2),VLOOKUP(J595,Index!B$3:S$228,16),IF((I595=Index!R$2),VLOOKUP(J595,Index!B$3:S$228,17),IF((I595=Index!S$2),VLOOKUP(J595,Index!B$3:S$228,18),IF((I595=""),CONCATENATE("Custom (",K595,")"),IF((I595="No index"),CONCATENATE("Custom (",Index!T587,")"),"")))))))))))))))))))</f>
        <v>Custom (TAAGGCGA-CCTAGAGT)</v>
      </c>
      <c r="M595" s="32" t="s">
        <v>5</v>
      </c>
      <c r="N595" s="10" t="s">
        <v>35</v>
      </c>
      <c r="O595" s="136">
        <f>IF(Table1[[#This Row],[VOLUME]]="","",Table1[[#This Row],[VOLUME]])</f>
        <v>50</v>
      </c>
      <c r="P595" s="110" t="str">
        <f>IF(Table1[[#This Row],[SNP&amp;SEQ SAMPLE ID]]="","",CONCATENATE('Sample information'!$B$16,"_PL1_org_",Table1[[#This Row],[DATE SAMPLE DELIVERY]]))</f>
        <v>TC2486_PL1_org_</v>
      </c>
      <c r="Q595" s="32" t="str">
        <f>IF(Table1[[#This Row],[SNP&amp;SEQ SAMPLE ID]]="","",IF('Sample information'!$B$21="","",'Sample information'!$B$21))</f>
        <v>danio rerio (zebrafish)</v>
      </c>
      <c r="R595" s="10"/>
      <c r="S595" s="32"/>
      <c r="T595" s="55"/>
      <c r="U595" s="25"/>
      <c r="W595" s="30"/>
      <c r="Y595" s="91"/>
      <c r="Z595" s="32"/>
      <c r="AA595" s="28"/>
      <c r="AB595" s="55"/>
      <c r="AC595" s="28" t="str">
        <f>IF(Table1[[#This Row],[DATE SAMPLE DELIVERY]]="","",(CONCATENATE(20,LEFT(Table1[[#This Row],[DATE SAMPLE DELIVERY]],2),"-",(MID(Table1[[#This Row],[DATE SAMPLE DELIVERY]],3,2)),"-",(RIGHT(Table1[[#This Row],[DATE SAMPLE DELIVERY]],2)))))</f>
        <v/>
      </c>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row>
    <row r="596" spans="1:54" s="4" customFormat="1" x14ac:dyDescent="0.2">
      <c r="A596" s="112" t="str">
        <f>IF(D596="","",CONCATENATE('Sample information'!B$16," #1"," ",Table1[[#This Row],[DATE SAMPLE DELIVERY]]))</f>
        <v xml:space="preserve">TC2486 #1 </v>
      </c>
      <c r="B596" s="112" t="str">
        <f>IF(Table1[[#This Row],[LIBRARY ID]]="","",CONCATENATE('Sample information'!B$16,"-",Table1[[#This Row],[LIBRARY ID]]))</f>
        <v>TC2486-TC2486-1586</v>
      </c>
      <c r="C596" s="228" t="s">
        <v>142</v>
      </c>
      <c r="D596" s="228" t="s">
        <v>2332</v>
      </c>
      <c r="E596" s="228" t="s">
        <v>28</v>
      </c>
      <c r="F596" s="113" t="s">
        <v>1711</v>
      </c>
      <c r="G596" s="113">
        <v>13.536849999999999</v>
      </c>
      <c r="H596" s="113">
        <v>50</v>
      </c>
      <c r="I596" s="98"/>
      <c r="J596" s="228"/>
      <c r="K596" s="230" t="s">
        <v>2646</v>
      </c>
      <c r="L596" s="112" t="str">
        <f>IF((I596=Index!C$2),VLOOKUP(J596,Index!B$3:S$228,2),IF((I596=Index!D$2),VLOOKUP(J596,Index!B$3:S$228,3),IF((I596=Index!E$2),VLOOKUP(J596,Index!B$3:S$228,4),IF((I596=Index!F$2),VLOOKUP(J596,Index!B$3:S$228,5),IF((I596=Index!G$2),VLOOKUP(J596,Index!B$3:S$228,6),IF((I596=Index!H$2),VLOOKUP(J596,Index!B$3:S$228,7),IF((I596=Index!I$2),VLOOKUP(J596,Index!B$3:S$228,8),IF((I596=Index!J$2),VLOOKUP(J596,Index!B$3:S$228,9),IF((I596=Index!K$2),VLOOKUP(J596,Index!B$3:S$228,10),IF((I596=Index!L$2),VLOOKUP(J596,Index!B$3:S$228,11),IF((I596=Index!M$2),VLOOKUP(J596,Index!B$3:S$228,12),IF((I596=Index!N$2),VLOOKUP(J596,Index!B$3:S$228,13),IF((I596=Index!O$2),VLOOKUP(J596,Index!B$3:S$228,14),IF((I596=Index!P$2),VLOOKUP(J596,Index!B$3:S$228,15),IF((I596=Index!Q$2),VLOOKUP(J596,Index!B$3:S$228,16),IF((I596=Index!R$2),VLOOKUP(J596,Index!B$3:S$228,17),IF((I596=Index!S$2),VLOOKUP(J596,Index!B$3:S$228,18),IF((I596=""),CONCATENATE("Custom (",K596,")"),IF((I596="No index"),CONCATENATE("Custom (",Index!T588,")"),"")))))))))))))))))))</f>
        <v>Custom (TAAGGCGA-CTATTAAG)</v>
      </c>
      <c r="M596" s="32" t="s">
        <v>5</v>
      </c>
      <c r="N596" s="10" t="s">
        <v>36</v>
      </c>
      <c r="O596" s="136">
        <f>IF(Table1[[#This Row],[VOLUME]]="","",Table1[[#This Row],[VOLUME]])</f>
        <v>50</v>
      </c>
      <c r="P596" s="110" t="str">
        <f>IF(Table1[[#This Row],[SNP&amp;SEQ SAMPLE ID]]="","",CONCATENATE('Sample information'!$B$16,"_PL1_org_",Table1[[#This Row],[DATE SAMPLE DELIVERY]]))</f>
        <v>TC2486_PL1_org_</v>
      </c>
      <c r="Q596" s="32" t="str">
        <f>IF(Table1[[#This Row],[SNP&amp;SEQ SAMPLE ID]]="","",IF('Sample information'!$B$21="","",'Sample information'!$B$21))</f>
        <v>danio rerio (zebrafish)</v>
      </c>
      <c r="R596" s="10"/>
      <c r="S596" s="32"/>
      <c r="T596" s="55"/>
      <c r="U596" s="25"/>
      <c r="W596" s="30"/>
      <c r="Y596" s="91"/>
      <c r="Z596" s="32"/>
      <c r="AA596" s="28"/>
      <c r="AB596" s="55"/>
      <c r="AC596" s="28" t="str">
        <f>IF(Table1[[#This Row],[DATE SAMPLE DELIVERY]]="","",(CONCATENATE(20,LEFT(Table1[[#This Row],[DATE SAMPLE DELIVERY]],2),"-",(MID(Table1[[#This Row],[DATE SAMPLE DELIVERY]],3,2)),"-",(RIGHT(Table1[[#This Row],[DATE SAMPLE DELIVERY]],2)))))</f>
        <v/>
      </c>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row>
    <row r="597" spans="1:54" s="4" customFormat="1" x14ac:dyDescent="0.2">
      <c r="A597" s="112" t="str">
        <f>IF(D597="","",CONCATENATE('Sample information'!B$16," #1"," ",Table1[[#This Row],[DATE SAMPLE DELIVERY]]))</f>
        <v xml:space="preserve">TC2486 #1 </v>
      </c>
      <c r="B597" s="112" t="str">
        <f>IF(Table1[[#This Row],[LIBRARY ID]]="","",CONCATENATE('Sample information'!B$16,"-",Table1[[#This Row],[LIBRARY ID]]))</f>
        <v>TC2486-TC2486-1587</v>
      </c>
      <c r="C597" s="228" t="s">
        <v>142</v>
      </c>
      <c r="D597" s="228" t="s">
        <v>2333</v>
      </c>
      <c r="E597" s="228" t="s">
        <v>28</v>
      </c>
      <c r="F597" s="113" t="s">
        <v>1711</v>
      </c>
      <c r="G597" s="113">
        <v>13.536849999999999</v>
      </c>
      <c r="H597" s="113">
        <v>50</v>
      </c>
      <c r="I597" s="98"/>
      <c r="J597" s="228"/>
      <c r="K597" s="230" t="s">
        <v>2647</v>
      </c>
      <c r="L597" s="112" t="str">
        <f>IF((I597=Index!C$2),VLOOKUP(J597,Index!B$3:S$228,2),IF((I597=Index!D$2),VLOOKUP(J597,Index!B$3:S$228,3),IF((I597=Index!E$2),VLOOKUP(J597,Index!B$3:S$228,4),IF((I597=Index!F$2),VLOOKUP(J597,Index!B$3:S$228,5),IF((I597=Index!G$2),VLOOKUP(J597,Index!B$3:S$228,6),IF((I597=Index!H$2),VLOOKUP(J597,Index!B$3:S$228,7),IF((I597=Index!I$2),VLOOKUP(J597,Index!B$3:S$228,8),IF((I597=Index!J$2),VLOOKUP(J597,Index!B$3:S$228,9),IF((I597=Index!K$2),VLOOKUP(J597,Index!B$3:S$228,10),IF((I597=Index!L$2),VLOOKUP(J597,Index!B$3:S$228,11),IF((I597=Index!M$2),VLOOKUP(J597,Index!B$3:S$228,12),IF((I597=Index!N$2),VLOOKUP(J597,Index!B$3:S$228,13),IF((I597=Index!O$2),VLOOKUP(J597,Index!B$3:S$228,14),IF((I597=Index!P$2),VLOOKUP(J597,Index!B$3:S$228,15),IF((I597=Index!Q$2),VLOOKUP(J597,Index!B$3:S$228,16),IF((I597=Index!R$2),VLOOKUP(J597,Index!B$3:S$228,17),IF((I597=Index!S$2),VLOOKUP(J597,Index!B$3:S$228,18),IF((I597=""),CONCATENATE("Custom (",K597,")"),IF((I597="No index"),CONCATENATE("Custom (",Index!T589,")"),"")))))))))))))))))))</f>
        <v>Custom (TAAGGCGA-AAGGCTAT)</v>
      </c>
      <c r="M597" s="32" t="s">
        <v>5</v>
      </c>
      <c r="N597" s="10" t="s">
        <v>37</v>
      </c>
      <c r="O597" s="136">
        <f>IF(Table1[[#This Row],[VOLUME]]="","",Table1[[#This Row],[VOLUME]])</f>
        <v>50</v>
      </c>
      <c r="P597" s="110" t="str">
        <f>IF(Table1[[#This Row],[SNP&amp;SEQ SAMPLE ID]]="","",CONCATENATE('Sample information'!$B$16,"_PL1_org_",Table1[[#This Row],[DATE SAMPLE DELIVERY]]))</f>
        <v>TC2486_PL1_org_</v>
      </c>
      <c r="Q597" s="32" t="str">
        <f>IF(Table1[[#This Row],[SNP&amp;SEQ SAMPLE ID]]="","",IF('Sample information'!$B$21="","",'Sample information'!$B$21))</f>
        <v>danio rerio (zebrafish)</v>
      </c>
      <c r="R597" s="10"/>
      <c r="S597" s="32"/>
      <c r="T597" s="55"/>
      <c r="U597" s="25"/>
      <c r="W597" s="30"/>
      <c r="Y597" s="91"/>
      <c r="Z597" s="32"/>
      <c r="AA597" s="28"/>
      <c r="AB597" s="55"/>
      <c r="AC597" s="28" t="str">
        <f>IF(Table1[[#This Row],[DATE SAMPLE DELIVERY]]="","",(CONCATENATE(20,LEFT(Table1[[#This Row],[DATE SAMPLE DELIVERY]],2),"-",(MID(Table1[[#This Row],[DATE SAMPLE DELIVERY]],3,2)),"-",(RIGHT(Table1[[#This Row],[DATE SAMPLE DELIVERY]],2)))))</f>
        <v/>
      </c>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row>
    <row r="598" spans="1:54" s="4" customFormat="1" x14ac:dyDescent="0.2">
      <c r="A598" s="112" t="str">
        <f>IF(D598="","",CONCATENATE('Sample information'!B$16," #1"," ",Table1[[#This Row],[DATE SAMPLE DELIVERY]]))</f>
        <v xml:space="preserve">TC2486 #1 </v>
      </c>
      <c r="B598" s="112" t="str">
        <f>IF(Table1[[#This Row],[LIBRARY ID]]="","",CONCATENATE('Sample information'!B$16,"-",Table1[[#This Row],[LIBRARY ID]]))</f>
        <v>TC2486-TC2486-1588</v>
      </c>
      <c r="C598" s="228" t="s">
        <v>142</v>
      </c>
      <c r="D598" s="228" t="s">
        <v>2334</v>
      </c>
      <c r="E598" s="228" t="s">
        <v>28</v>
      </c>
      <c r="F598" s="113" t="s">
        <v>1711</v>
      </c>
      <c r="G598" s="113">
        <v>13.536849999999999</v>
      </c>
      <c r="H598" s="113">
        <v>50</v>
      </c>
      <c r="I598" s="98"/>
      <c r="J598" s="228"/>
      <c r="K598" s="230" t="s">
        <v>2648</v>
      </c>
      <c r="L598" s="112" t="str">
        <f>IF((I598=Index!C$2),VLOOKUP(J598,Index!B$3:S$228,2),IF((I598=Index!D$2),VLOOKUP(J598,Index!B$3:S$228,3),IF((I598=Index!E$2),VLOOKUP(J598,Index!B$3:S$228,4),IF((I598=Index!F$2),VLOOKUP(J598,Index!B$3:S$228,5),IF((I598=Index!G$2),VLOOKUP(J598,Index!B$3:S$228,6),IF((I598=Index!H$2),VLOOKUP(J598,Index!B$3:S$228,7),IF((I598=Index!I$2),VLOOKUP(J598,Index!B$3:S$228,8),IF((I598=Index!J$2),VLOOKUP(J598,Index!B$3:S$228,9),IF((I598=Index!K$2),VLOOKUP(J598,Index!B$3:S$228,10),IF((I598=Index!L$2),VLOOKUP(J598,Index!B$3:S$228,11),IF((I598=Index!M$2),VLOOKUP(J598,Index!B$3:S$228,12),IF((I598=Index!N$2),VLOOKUP(J598,Index!B$3:S$228,13),IF((I598=Index!O$2),VLOOKUP(J598,Index!B$3:S$228,14),IF((I598=Index!P$2),VLOOKUP(J598,Index!B$3:S$228,15),IF((I598=Index!Q$2),VLOOKUP(J598,Index!B$3:S$228,16),IF((I598=Index!R$2),VLOOKUP(J598,Index!B$3:S$228,17),IF((I598=Index!S$2),VLOOKUP(J598,Index!B$3:S$228,18),IF((I598=""),CONCATENATE("Custom (",K598,")"),IF((I598="No index"),CONCATENATE("Custom (",Index!T590,")"),"")))))))))))))))))))</f>
        <v>Custom (TAAGGCGA-GAGCCTTA)</v>
      </c>
      <c r="M598" s="32" t="s">
        <v>5</v>
      </c>
      <c r="N598" s="10" t="s">
        <v>38</v>
      </c>
      <c r="O598" s="136">
        <f>IF(Table1[[#This Row],[VOLUME]]="","",Table1[[#This Row],[VOLUME]])</f>
        <v>50</v>
      </c>
      <c r="P598" s="110" t="str">
        <f>IF(Table1[[#This Row],[SNP&amp;SEQ SAMPLE ID]]="","",CONCATENATE('Sample information'!$B$16,"_PL1_org_",Table1[[#This Row],[DATE SAMPLE DELIVERY]]))</f>
        <v>TC2486_PL1_org_</v>
      </c>
      <c r="Q598" s="32" t="str">
        <f>IF(Table1[[#This Row],[SNP&amp;SEQ SAMPLE ID]]="","",IF('Sample information'!$B$21="","",'Sample information'!$B$21))</f>
        <v>danio rerio (zebrafish)</v>
      </c>
      <c r="R598" s="10"/>
      <c r="S598" s="32"/>
      <c r="T598" s="55"/>
      <c r="U598" s="25"/>
      <c r="W598" s="30"/>
      <c r="Y598" s="91"/>
      <c r="Z598" s="32"/>
      <c r="AA598" s="28"/>
      <c r="AB598" s="55"/>
      <c r="AC598" s="28" t="str">
        <f>IF(Table1[[#This Row],[DATE SAMPLE DELIVERY]]="","",(CONCATENATE(20,LEFT(Table1[[#This Row],[DATE SAMPLE DELIVERY]],2),"-",(MID(Table1[[#This Row],[DATE SAMPLE DELIVERY]],3,2)),"-",(RIGHT(Table1[[#This Row],[DATE SAMPLE DELIVERY]],2)))))</f>
        <v/>
      </c>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row>
    <row r="599" spans="1:54" s="4" customFormat="1" x14ac:dyDescent="0.2">
      <c r="A599" s="112" t="str">
        <f>IF(D599="","",CONCATENATE('Sample information'!B$16," #1"," ",Table1[[#This Row],[DATE SAMPLE DELIVERY]]))</f>
        <v xml:space="preserve">TC2486 #1 </v>
      </c>
      <c r="B599" s="112" t="str">
        <f>IF(Table1[[#This Row],[LIBRARY ID]]="","",CONCATENATE('Sample information'!B$16,"-",Table1[[#This Row],[LIBRARY ID]]))</f>
        <v>TC2486-TC2486-1589</v>
      </c>
      <c r="C599" s="228" t="s">
        <v>142</v>
      </c>
      <c r="D599" s="228" t="s">
        <v>2335</v>
      </c>
      <c r="E599" s="228" t="s">
        <v>28</v>
      </c>
      <c r="F599" s="113" t="s">
        <v>1711</v>
      </c>
      <c r="G599" s="113">
        <v>13.536849999999999</v>
      </c>
      <c r="H599" s="113">
        <v>50</v>
      </c>
      <c r="I599" s="98"/>
      <c r="J599" s="228"/>
      <c r="K599" s="230" t="s">
        <v>2649</v>
      </c>
      <c r="L599" s="112" t="str">
        <f>IF((I599=Index!C$2),VLOOKUP(J599,Index!B$3:S$228,2),IF((I599=Index!D$2),VLOOKUP(J599,Index!B$3:S$228,3),IF((I599=Index!E$2),VLOOKUP(J599,Index!B$3:S$228,4),IF((I599=Index!F$2),VLOOKUP(J599,Index!B$3:S$228,5),IF((I599=Index!G$2),VLOOKUP(J599,Index!B$3:S$228,6),IF((I599=Index!H$2),VLOOKUP(J599,Index!B$3:S$228,7),IF((I599=Index!I$2),VLOOKUP(J599,Index!B$3:S$228,8),IF((I599=Index!J$2),VLOOKUP(J599,Index!B$3:S$228,9),IF((I599=Index!K$2),VLOOKUP(J599,Index!B$3:S$228,10),IF((I599=Index!L$2),VLOOKUP(J599,Index!B$3:S$228,11),IF((I599=Index!M$2),VLOOKUP(J599,Index!B$3:S$228,12),IF((I599=Index!N$2),VLOOKUP(J599,Index!B$3:S$228,13),IF((I599=Index!O$2),VLOOKUP(J599,Index!B$3:S$228,14),IF((I599=Index!P$2),VLOOKUP(J599,Index!B$3:S$228,15),IF((I599=Index!Q$2),VLOOKUP(J599,Index!B$3:S$228,16),IF((I599=Index!R$2),VLOOKUP(J599,Index!B$3:S$228,17),IF((I599=Index!S$2),VLOOKUP(J599,Index!B$3:S$228,18),IF((I599=""),CONCATENATE("Custom (",K599,")"),IF((I599="No index"),CONCATENATE("Custom (",Index!T591,")"),"")))))))))))))))))))</f>
        <v>Custom (TAAGGCGA-TTATGCGA)</v>
      </c>
      <c r="M599" s="32" t="s">
        <v>5</v>
      </c>
      <c r="N599" s="10" t="s">
        <v>39</v>
      </c>
      <c r="O599" s="136">
        <f>IF(Table1[[#This Row],[VOLUME]]="","",Table1[[#This Row],[VOLUME]])</f>
        <v>50</v>
      </c>
      <c r="P599" s="110" t="str">
        <f>IF(Table1[[#This Row],[SNP&amp;SEQ SAMPLE ID]]="","",CONCATENATE('Sample information'!$B$16,"_PL1_org_",Table1[[#This Row],[DATE SAMPLE DELIVERY]]))</f>
        <v>TC2486_PL1_org_</v>
      </c>
      <c r="Q599" s="32" t="str">
        <f>IF(Table1[[#This Row],[SNP&amp;SEQ SAMPLE ID]]="","",IF('Sample information'!$B$21="","",'Sample information'!$B$21))</f>
        <v>danio rerio (zebrafish)</v>
      </c>
      <c r="R599" s="10"/>
      <c r="S599" s="32"/>
      <c r="T599" s="55"/>
      <c r="U599" s="25"/>
      <c r="W599" s="30"/>
      <c r="Y599" s="91"/>
      <c r="Z599" s="32"/>
      <c r="AA599" s="28"/>
      <c r="AB599" s="55"/>
      <c r="AC599" s="28" t="str">
        <f>IF(Table1[[#This Row],[DATE SAMPLE DELIVERY]]="","",(CONCATENATE(20,LEFT(Table1[[#This Row],[DATE SAMPLE DELIVERY]],2),"-",(MID(Table1[[#This Row],[DATE SAMPLE DELIVERY]],3,2)),"-",(RIGHT(Table1[[#This Row],[DATE SAMPLE DELIVERY]],2)))))</f>
        <v/>
      </c>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row>
    <row r="600" spans="1:54" s="4" customFormat="1" x14ac:dyDescent="0.2">
      <c r="A600" s="112" t="str">
        <f>IF(D600="","",CONCATENATE('Sample information'!B$16," #1"," ",Table1[[#This Row],[DATE SAMPLE DELIVERY]]))</f>
        <v xml:space="preserve">TC2486 #1 </v>
      </c>
      <c r="B600" s="112" t="str">
        <f>IF(Table1[[#This Row],[LIBRARY ID]]="","",CONCATENATE('Sample information'!B$16,"-",Table1[[#This Row],[LIBRARY ID]]))</f>
        <v>TC2486-TC2486-1590</v>
      </c>
      <c r="C600" s="228" t="s">
        <v>142</v>
      </c>
      <c r="D600" s="228" t="s">
        <v>2336</v>
      </c>
      <c r="E600" s="228" t="s">
        <v>28</v>
      </c>
      <c r="F600" s="113" t="s">
        <v>1711</v>
      </c>
      <c r="G600" s="113">
        <v>13.536849999999999</v>
      </c>
      <c r="H600" s="113">
        <v>50</v>
      </c>
      <c r="I600" s="98"/>
      <c r="J600" s="228"/>
      <c r="K600" s="230" t="s">
        <v>2650</v>
      </c>
      <c r="L600" s="112" t="str">
        <f>IF((I600=Index!C$2),VLOOKUP(J600,Index!B$3:S$228,2),IF((I600=Index!D$2),VLOOKUP(J600,Index!B$3:S$228,3),IF((I600=Index!E$2),VLOOKUP(J600,Index!B$3:S$228,4),IF((I600=Index!F$2),VLOOKUP(J600,Index!B$3:S$228,5),IF((I600=Index!G$2),VLOOKUP(J600,Index!B$3:S$228,6),IF((I600=Index!H$2),VLOOKUP(J600,Index!B$3:S$228,7),IF((I600=Index!I$2),VLOOKUP(J600,Index!B$3:S$228,8),IF((I600=Index!J$2),VLOOKUP(J600,Index!B$3:S$228,9),IF((I600=Index!K$2),VLOOKUP(J600,Index!B$3:S$228,10),IF((I600=Index!L$2),VLOOKUP(J600,Index!B$3:S$228,11),IF((I600=Index!M$2),VLOOKUP(J600,Index!B$3:S$228,12),IF((I600=Index!N$2),VLOOKUP(J600,Index!B$3:S$228,13),IF((I600=Index!O$2),VLOOKUP(J600,Index!B$3:S$228,14),IF((I600=Index!P$2),VLOOKUP(J600,Index!B$3:S$228,15),IF((I600=Index!Q$2),VLOOKUP(J600,Index!B$3:S$228,16),IF((I600=Index!R$2),VLOOKUP(J600,Index!B$3:S$228,17),IF((I600=Index!S$2),VLOOKUP(J600,Index!B$3:S$228,18),IF((I600=""),CONCATENATE("Custom (",K600,")"),IF((I600="No index"),CONCATENATE("Custom (",Index!T592,")"),"")))))))))))))))))))</f>
        <v>Custom (CGTACTAG-CGTCTAAT)</v>
      </c>
      <c r="M600" s="32" t="s">
        <v>5</v>
      </c>
      <c r="N600" s="10" t="s">
        <v>40</v>
      </c>
      <c r="O600" s="136">
        <f>IF(Table1[[#This Row],[VOLUME]]="","",Table1[[#This Row],[VOLUME]])</f>
        <v>50</v>
      </c>
      <c r="P600" s="110" t="str">
        <f>IF(Table1[[#This Row],[SNP&amp;SEQ SAMPLE ID]]="","",CONCATENATE('Sample information'!$B$16,"_PL1_org_",Table1[[#This Row],[DATE SAMPLE DELIVERY]]))</f>
        <v>TC2486_PL1_org_</v>
      </c>
      <c r="Q600" s="32" t="str">
        <f>IF(Table1[[#This Row],[SNP&amp;SEQ SAMPLE ID]]="","",IF('Sample information'!$B$21="","",'Sample information'!$B$21))</f>
        <v>danio rerio (zebrafish)</v>
      </c>
      <c r="R600" s="10"/>
      <c r="S600" s="32"/>
      <c r="T600" s="55"/>
      <c r="U600" s="25"/>
      <c r="W600" s="30"/>
      <c r="Y600" s="91"/>
      <c r="Z600" s="32"/>
      <c r="AA600" s="28"/>
      <c r="AB600" s="55"/>
      <c r="AC600" s="28" t="str">
        <f>IF(Table1[[#This Row],[DATE SAMPLE DELIVERY]]="","",(CONCATENATE(20,LEFT(Table1[[#This Row],[DATE SAMPLE DELIVERY]],2),"-",(MID(Table1[[#This Row],[DATE SAMPLE DELIVERY]],3,2)),"-",(RIGHT(Table1[[#This Row],[DATE SAMPLE DELIVERY]],2)))))</f>
        <v/>
      </c>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row>
    <row r="601" spans="1:54" s="4" customFormat="1" x14ac:dyDescent="0.2">
      <c r="A601" s="112" t="str">
        <f>IF(D601="","",CONCATENATE('Sample information'!B$16," #1"," ",Table1[[#This Row],[DATE SAMPLE DELIVERY]]))</f>
        <v xml:space="preserve">TC2486 #1 </v>
      </c>
      <c r="B601" s="112" t="str">
        <f>IF(Table1[[#This Row],[LIBRARY ID]]="","",CONCATENATE('Sample information'!B$16,"-",Table1[[#This Row],[LIBRARY ID]]))</f>
        <v>TC2486-TC2486-1591</v>
      </c>
      <c r="C601" s="228" t="s">
        <v>142</v>
      </c>
      <c r="D601" s="228" t="s">
        <v>2337</v>
      </c>
      <c r="E601" s="228" t="s">
        <v>28</v>
      </c>
      <c r="F601" s="113" t="s">
        <v>1711</v>
      </c>
      <c r="G601" s="113">
        <v>13.536849999999999</v>
      </c>
      <c r="H601" s="113">
        <v>50</v>
      </c>
      <c r="I601" s="98"/>
      <c r="J601" s="228"/>
      <c r="K601" s="230" t="s">
        <v>2651</v>
      </c>
      <c r="L601" s="112" t="str">
        <f>IF((I601=Index!C$2),VLOOKUP(J601,Index!B$3:S$228,2),IF((I601=Index!D$2),VLOOKUP(J601,Index!B$3:S$228,3),IF((I601=Index!E$2),VLOOKUP(J601,Index!B$3:S$228,4),IF((I601=Index!F$2),VLOOKUP(J601,Index!B$3:S$228,5),IF((I601=Index!G$2),VLOOKUP(J601,Index!B$3:S$228,6),IF((I601=Index!H$2),VLOOKUP(J601,Index!B$3:S$228,7),IF((I601=Index!I$2),VLOOKUP(J601,Index!B$3:S$228,8),IF((I601=Index!J$2),VLOOKUP(J601,Index!B$3:S$228,9),IF((I601=Index!K$2),VLOOKUP(J601,Index!B$3:S$228,10),IF((I601=Index!L$2),VLOOKUP(J601,Index!B$3:S$228,11),IF((I601=Index!M$2),VLOOKUP(J601,Index!B$3:S$228,12),IF((I601=Index!N$2),VLOOKUP(J601,Index!B$3:S$228,13),IF((I601=Index!O$2),VLOOKUP(J601,Index!B$3:S$228,14),IF((I601=Index!P$2),VLOOKUP(J601,Index!B$3:S$228,15),IF((I601=Index!Q$2),VLOOKUP(J601,Index!B$3:S$228,16),IF((I601=Index!R$2),VLOOKUP(J601,Index!B$3:S$228,17),IF((I601=Index!S$2),VLOOKUP(J601,Index!B$3:S$228,18),IF((I601=""),CONCATENATE("Custom (",K601,")"),IF((I601="No index"),CONCATENATE("Custom (",Index!T593,")"),"")))))))))))))))))))</f>
        <v>Custom (CGTACTAG-TCTCTCCG)</v>
      </c>
      <c r="M601" s="32" t="s">
        <v>5</v>
      </c>
      <c r="N601" s="10" t="s">
        <v>41</v>
      </c>
      <c r="O601" s="136">
        <f>IF(Table1[[#This Row],[VOLUME]]="","",Table1[[#This Row],[VOLUME]])</f>
        <v>50</v>
      </c>
      <c r="P601" s="110" t="str">
        <f>IF(Table1[[#This Row],[SNP&amp;SEQ SAMPLE ID]]="","",CONCATENATE('Sample information'!$B$16,"_PL1_org_",Table1[[#This Row],[DATE SAMPLE DELIVERY]]))</f>
        <v>TC2486_PL1_org_</v>
      </c>
      <c r="Q601" s="32" t="str">
        <f>IF(Table1[[#This Row],[SNP&amp;SEQ SAMPLE ID]]="","",IF('Sample information'!$B$21="","",'Sample information'!$B$21))</f>
        <v>danio rerio (zebrafish)</v>
      </c>
      <c r="R601" s="10"/>
      <c r="S601" s="32"/>
      <c r="T601" s="55"/>
      <c r="U601" s="25"/>
      <c r="W601" s="30"/>
      <c r="Y601" s="91"/>
      <c r="Z601" s="32"/>
      <c r="AA601" s="28"/>
      <c r="AB601" s="55"/>
      <c r="AC601" s="28" t="str">
        <f>IF(Table1[[#This Row],[DATE SAMPLE DELIVERY]]="","",(CONCATENATE(20,LEFT(Table1[[#This Row],[DATE SAMPLE DELIVERY]],2),"-",(MID(Table1[[#This Row],[DATE SAMPLE DELIVERY]],3,2)),"-",(RIGHT(Table1[[#This Row],[DATE SAMPLE DELIVERY]],2)))))</f>
        <v/>
      </c>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row>
    <row r="602" spans="1:54" s="4" customFormat="1" x14ac:dyDescent="0.2">
      <c r="A602" s="112" t="str">
        <f>IF(D602="","",CONCATENATE('Sample information'!B$16," #1"," ",Table1[[#This Row],[DATE SAMPLE DELIVERY]]))</f>
        <v xml:space="preserve">TC2486 #1 </v>
      </c>
      <c r="B602" s="112" t="str">
        <f>IF(Table1[[#This Row],[LIBRARY ID]]="","",CONCATENATE('Sample information'!B$16,"-",Table1[[#This Row],[LIBRARY ID]]))</f>
        <v>TC2486-TC2486-1592</v>
      </c>
      <c r="C602" s="228" t="s">
        <v>142</v>
      </c>
      <c r="D602" s="228" t="s">
        <v>2338</v>
      </c>
      <c r="E602" s="228" t="s">
        <v>28</v>
      </c>
      <c r="F602" s="113" t="s">
        <v>1711</v>
      </c>
      <c r="G602" s="113">
        <v>13.536849999999999</v>
      </c>
      <c r="H602" s="113">
        <v>50</v>
      </c>
      <c r="I602" s="98"/>
      <c r="J602" s="228"/>
      <c r="K602" s="230" t="s">
        <v>2652</v>
      </c>
      <c r="L602" s="112" t="str">
        <f>IF((I602=Index!C$2),VLOOKUP(J602,Index!B$3:S$228,2),IF((I602=Index!D$2),VLOOKUP(J602,Index!B$3:S$228,3),IF((I602=Index!E$2),VLOOKUP(J602,Index!B$3:S$228,4),IF((I602=Index!F$2),VLOOKUP(J602,Index!B$3:S$228,5),IF((I602=Index!G$2),VLOOKUP(J602,Index!B$3:S$228,6),IF((I602=Index!H$2),VLOOKUP(J602,Index!B$3:S$228,7),IF((I602=Index!I$2),VLOOKUP(J602,Index!B$3:S$228,8),IF((I602=Index!J$2),VLOOKUP(J602,Index!B$3:S$228,9),IF((I602=Index!K$2),VLOOKUP(J602,Index!B$3:S$228,10),IF((I602=Index!L$2),VLOOKUP(J602,Index!B$3:S$228,11),IF((I602=Index!M$2),VLOOKUP(J602,Index!B$3:S$228,12),IF((I602=Index!N$2),VLOOKUP(J602,Index!B$3:S$228,13),IF((I602=Index!O$2),VLOOKUP(J602,Index!B$3:S$228,14),IF((I602=Index!P$2),VLOOKUP(J602,Index!B$3:S$228,15),IF((I602=Index!Q$2),VLOOKUP(J602,Index!B$3:S$228,16),IF((I602=Index!R$2),VLOOKUP(J602,Index!B$3:S$228,17),IF((I602=Index!S$2),VLOOKUP(J602,Index!B$3:S$228,18),IF((I602=""),CONCATENATE("Custom (",K602,")"),IF((I602="No index"),CONCATENATE("Custom (",Index!T594,")"),"")))))))))))))))))))</f>
        <v>Custom (CGTACTAG-TCGACTAG)</v>
      </c>
      <c r="M602" s="32" t="s">
        <v>5</v>
      </c>
      <c r="N602" s="10" t="s">
        <v>42</v>
      </c>
      <c r="O602" s="136">
        <f>IF(Table1[[#This Row],[VOLUME]]="","",Table1[[#This Row],[VOLUME]])</f>
        <v>50</v>
      </c>
      <c r="P602" s="110" t="str">
        <f>IF(Table1[[#This Row],[SNP&amp;SEQ SAMPLE ID]]="","",CONCATENATE('Sample information'!$B$16,"_PL1_org_",Table1[[#This Row],[DATE SAMPLE DELIVERY]]))</f>
        <v>TC2486_PL1_org_</v>
      </c>
      <c r="Q602" s="32" t="str">
        <f>IF(Table1[[#This Row],[SNP&amp;SEQ SAMPLE ID]]="","",IF('Sample information'!$B$21="","",'Sample information'!$B$21))</f>
        <v>danio rerio (zebrafish)</v>
      </c>
      <c r="R602" s="10"/>
      <c r="S602" s="32"/>
      <c r="T602" s="55"/>
      <c r="U602" s="25"/>
      <c r="W602" s="30"/>
      <c r="Y602" s="91"/>
      <c r="Z602" s="32"/>
      <c r="AA602" s="28"/>
      <c r="AB602" s="55"/>
      <c r="AC602" s="28" t="str">
        <f>IF(Table1[[#This Row],[DATE SAMPLE DELIVERY]]="","",(CONCATENATE(20,LEFT(Table1[[#This Row],[DATE SAMPLE DELIVERY]],2),"-",(MID(Table1[[#This Row],[DATE SAMPLE DELIVERY]],3,2)),"-",(RIGHT(Table1[[#This Row],[DATE SAMPLE DELIVERY]],2)))))</f>
        <v/>
      </c>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row>
    <row r="603" spans="1:54" s="4" customFormat="1" x14ac:dyDescent="0.2">
      <c r="A603" s="112" t="str">
        <f>IF(D603="","",CONCATENATE('Sample information'!B$16," #1"," ",Table1[[#This Row],[DATE SAMPLE DELIVERY]]))</f>
        <v xml:space="preserve">TC2486 #1 </v>
      </c>
      <c r="B603" s="112" t="str">
        <f>IF(Table1[[#This Row],[LIBRARY ID]]="","",CONCATENATE('Sample information'!B$16,"-",Table1[[#This Row],[LIBRARY ID]]))</f>
        <v>TC2486-TC2486-1593</v>
      </c>
      <c r="C603" s="228" t="s">
        <v>142</v>
      </c>
      <c r="D603" s="228" t="s">
        <v>2339</v>
      </c>
      <c r="E603" s="228" t="s">
        <v>28</v>
      </c>
      <c r="F603" s="113" t="s">
        <v>1711</v>
      </c>
      <c r="G603" s="113">
        <v>13.536849999999999</v>
      </c>
      <c r="H603" s="113">
        <v>50</v>
      </c>
      <c r="I603" s="98"/>
      <c r="J603" s="228"/>
      <c r="K603" s="230" t="s">
        <v>2653</v>
      </c>
      <c r="L603" s="112" t="str">
        <f>IF((I603=Index!C$2),VLOOKUP(J603,Index!B$3:S$228,2),IF((I603=Index!D$2),VLOOKUP(J603,Index!B$3:S$228,3),IF((I603=Index!E$2),VLOOKUP(J603,Index!B$3:S$228,4),IF((I603=Index!F$2),VLOOKUP(J603,Index!B$3:S$228,5),IF((I603=Index!G$2),VLOOKUP(J603,Index!B$3:S$228,6),IF((I603=Index!H$2),VLOOKUP(J603,Index!B$3:S$228,7),IF((I603=Index!I$2),VLOOKUP(J603,Index!B$3:S$228,8),IF((I603=Index!J$2),VLOOKUP(J603,Index!B$3:S$228,9),IF((I603=Index!K$2),VLOOKUP(J603,Index!B$3:S$228,10),IF((I603=Index!L$2),VLOOKUP(J603,Index!B$3:S$228,11),IF((I603=Index!M$2),VLOOKUP(J603,Index!B$3:S$228,12),IF((I603=Index!N$2),VLOOKUP(J603,Index!B$3:S$228,13),IF((I603=Index!O$2),VLOOKUP(J603,Index!B$3:S$228,14),IF((I603=Index!P$2),VLOOKUP(J603,Index!B$3:S$228,15),IF((I603=Index!Q$2),VLOOKUP(J603,Index!B$3:S$228,16),IF((I603=Index!R$2),VLOOKUP(J603,Index!B$3:S$228,17),IF((I603=Index!S$2),VLOOKUP(J603,Index!B$3:S$228,18),IF((I603=""),CONCATENATE("Custom (",K603,")"),IF((I603="No index"),CONCATENATE("Custom (",Index!T595,")"),"")))))))))))))))))))</f>
        <v>Custom (CGTACTAG-TTCTAGCT)</v>
      </c>
      <c r="M603" s="32" t="s">
        <v>5</v>
      </c>
      <c r="N603" s="10" t="s">
        <v>43</v>
      </c>
      <c r="O603" s="136">
        <f>IF(Table1[[#This Row],[VOLUME]]="","",Table1[[#This Row],[VOLUME]])</f>
        <v>50</v>
      </c>
      <c r="P603" s="110" t="str">
        <f>IF(Table1[[#This Row],[SNP&amp;SEQ SAMPLE ID]]="","",CONCATENATE('Sample information'!$B$16,"_PL1_org_",Table1[[#This Row],[DATE SAMPLE DELIVERY]]))</f>
        <v>TC2486_PL1_org_</v>
      </c>
      <c r="Q603" s="32" t="str">
        <f>IF(Table1[[#This Row],[SNP&amp;SEQ SAMPLE ID]]="","",IF('Sample information'!$B$21="","",'Sample information'!$B$21))</f>
        <v>danio rerio (zebrafish)</v>
      </c>
      <c r="R603" s="10"/>
      <c r="S603" s="32"/>
      <c r="T603" s="55"/>
      <c r="U603" s="25"/>
      <c r="W603" s="30"/>
      <c r="Y603" s="91"/>
      <c r="Z603" s="32"/>
      <c r="AA603" s="28"/>
      <c r="AB603" s="55"/>
      <c r="AC603" s="28" t="str">
        <f>IF(Table1[[#This Row],[DATE SAMPLE DELIVERY]]="","",(CONCATENATE(20,LEFT(Table1[[#This Row],[DATE SAMPLE DELIVERY]],2),"-",(MID(Table1[[#This Row],[DATE SAMPLE DELIVERY]],3,2)),"-",(RIGHT(Table1[[#This Row],[DATE SAMPLE DELIVERY]],2)))))</f>
        <v/>
      </c>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row>
    <row r="604" spans="1:54" s="4" customFormat="1" x14ac:dyDescent="0.2">
      <c r="A604" s="112" t="str">
        <f>IF(D604="","",CONCATENATE('Sample information'!B$16," #1"," ",Table1[[#This Row],[DATE SAMPLE DELIVERY]]))</f>
        <v xml:space="preserve">TC2486 #1 </v>
      </c>
      <c r="B604" s="112" t="str">
        <f>IF(Table1[[#This Row],[LIBRARY ID]]="","",CONCATENATE('Sample information'!B$16,"-",Table1[[#This Row],[LIBRARY ID]]))</f>
        <v>TC2486-TC2486-1594</v>
      </c>
      <c r="C604" s="228" t="s">
        <v>142</v>
      </c>
      <c r="D604" s="228" t="s">
        <v>2340</v>
      </c>
      <c r="E604" s="228" t="s">
        <v>28</v>
      </c>
      <c r="F604" s="113" t="s">
        <v>1711</v>
      </c>
      <c r="G604" s="113">
        <v>13.536849999999999</v>
      </c>
      <c r="H604" s="113">
        <v>50</v>
      </c>
      <c r="I604" s="98"/>
      <c r="J604" s="228"/>
      <c r="K604" s="230" t="s">
        <v>2654</v>
      </c>
      <c r="L604" s="112" t="str">
        <f>IF((I604=Index!C$2),VLOOKUP(J604,Index!B$3:S$228,2),IF((I604=Index!D$2),VLOOKUP(J604,Index!B$3:S$228,3),IF((I604=Index!E$2),VLOOKUP(J604,Index!B$3:S$228,4),IF((I604=Index!F$2),VLOOKUP(J604,Index!B$3:S$228,5),IF((I604=Index!G$2),VLOOKUP(J604,Index!B$3:S$228,6),IF((I604=Index!H$2),VLOOKUP(J604,Index!B$3:S$228,7),IF((I604=Index!I$2),VLOOKUP(J604,Index!B$3:S$228,8),IF((I604=Index!J$2),VLOOKUP(J604,Index!B$3:S$228,9),IF((I604=Index!K$2),VLOOKUP(J604,Index!B$3:S$228,10),IF((I604=Index!L$2),VLOOKUP(J604,Index!B$3:S$228,11),IF((I604=Index!M$2),VLOOKUP(J604,Index!B$3:S$228,12),IF((I604=Index!N$2),VLOOKUP(J604,Index!B$3:S$228,13),IF((I604=Index!O$2),VLOOKUP(J604,Index!B$3:S$228,14),IF((I604=Index!P$2),VLOOKUP(J604,Index!B$3:S$228,15),IF((I604=Index!Q$2),VLOOKUP(J604,Index!B$3:S$228,16),IF((I604=Index!R$2),VLOOKUP(J604,Index!B$3:S$228,17),IF((I604=Index!S$2),VLOOKUP(J604,Index!B$3:S$228,18),IF((I604=""),CONCATENATE("Custom (",K604,")"),IF((I604="No index"),CONCATENATE("Custom (",Index!T596,")"),"")))))))))))))))))))</f>
        <v>Custom (CGTACTAG-CCTAGAGT)</v>
      </c>
      <c r="M604" s="32" t="s">
        <v>5</v>
      </c>
      <c r="N604" s="10" t="s">
        <v>44</v>
      </c>
      <c r="O604" s="136">
        <f>IF(Table1[[#This Row],[VOLUME]]="","",Table1[[#This Row],[VOLUME]])</f>
        <v>50</v>
      </c>
      <c r="P604" s="110" t="str">
        <f>IF(Table1[[#This Row],[SNP&amp;SEQ SAMPLE ID]]="","",CONCATENATE('Sample information'!$B$16,"_PL1_org_",Table1[[#This Row],[DATE SAMPLE DELIVERY]]))</f>
        <v>TC2486_PL1_org_</v>
      </c>
      <c r="Q604" s="32" t="str">
        <f>IF(Table1[[#This Row],[SNP&amp;SEQ SAMPLE ID]]="","",IF('Sample information'!$B$21="","",'Sample information'!$B$21))</f>
        <v>danio rerio (zebrafish)</v>
      </c>
      <c r="R604" s="10"/>
      <c r="S604" s="32"/>
      <c r="T604" s="55"/>
      <c r="U604" s="25"/>
      <c r="W604" s="30"/>
      <c r="Y604" s="91"/>
      <c r="Z604" s="32"/>
      <c r="AA604" s="28"/>
      <c r="AB604" s="55"/>
      <c r="AC604" s="28" t="str">
        <f>IF(Table1[[#This Row],[DATE SAMPLE DELIVERY]]="","",(CONCATENATE(20,LEFT(Table1[[#This Row],[DATE SAMPLE DELIVERY]],2),"-",(MID(Table1[[#This Row],[DATE SAMPLE DELIVERY]],3,2)),"-",(RIGHT(Table1[[#This Row],[DATE SAMPLE DELIVERY]],2)))))</f>
        <v/>
      </c>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row>
    <row r="605" spans="1:54" s="4" customFormat="1" x14ac:dyDescent="0.2">
      <c r="A605" s="112" t="str">
        <f>IF(D605="","",CONCATENATE('Sample information'!B$16," #1"," ",Table1[[#This Row],[DATE SAMPLE DELIVERY]]))</f>
        <v xml:space="preserve">TC2486 #1 </v>
      </c>
      <c r="B605" s="112" t="str">
        <f>IF(Table1[[#This Row],[LIBRARY ID]]="","",CONCATENATE('Sample information'!B$16,"-",Table1[[#This Row],[LIBRARY ID]]))</f>
        <v>TC2486-TC2486-1595</v>
      </c>
      <c r="C605" s="228" t="s">
        <v>142</v>
      </c>
      <c r="D605" s="228" t="s">
        <v>2341</v>
      </c>
      <c r="E605" s="228" t="s">
        <v>28</v>
      </c>
      <c r="F605" s="113" t="s">
        <v>1711</v>
      </c>
      <c r="G605" s="113">
        <v>13.536849999999999</v>
      </c>
      <c r="H605" s="113">
        <v>50</v>
      </c>
      <c r="I605" s="98"/>
      <c r="J605" s="228"/>
      <c r="K605" s="230" t="s">
        <v>2655</v>
      </c>
      <c r="L605" s="112" t="str">
        <f>IF((I605=Index!C$2),VLOOKUP(J605,Index!B$3:S$228,2),IF((I605=Index!D$2),VLOOKUP(J605,Index!B$3:S$228,3),IF((I605=Index!E$2),VLOOKUP(J605,Index!B$3:S$228,4),IF((I605=Index!F$2),VLOOKUP(J605,Index!B$3:S$228,5),IF((I605=Index!G$2),VLOOKUP(J605,Index!B$3:S$228,6),IF((I605=Index!H$2),VLOOKUP(J605,Index!B$3:S$228,7),IF((I605=Index!I$2),VLOOKUP(J605,Index!B$3:S$228,8),IF((I605=Index!J$2),VLOOKUP(J605,Index!B$3:S$228,9),IF((I605=Index!K$2),VLOOKUP(J605,Index!B$3:S$228,10),IF((I605=Index!L$2),VLOOKUP(J605,Index!B$3:S$228,11),IF((I605=Index!M$2),VLOOKUP(J605,Index!B$3:S$228,12),IF((I605=Index!N$2),VLOOKUP(J605,Index!B$3:S$228,13),IF((I605=Index!O$2),VLOOKUP(J605,Index!B$3:S$228,14),IF((I605=Index!P$2),VLOOKUP(J605,Index!B$3:S$228,15),IF((I605=Index!Q$2),VLOOKUP(J605,Index!B$3:S$228,16),IF((I605=Index!R$2),VLOOKUP(J605,Index!B$3:S$228,17),IF((I605=Index!S$2),VLOOKUP(J605,Index!B$3:S$228,18),IF((I605=""),CONCATENATE("Custom (",K605,")"),IF((I605="No index"),CONCATENATE("Custom (",Index!T597,")"),"")))))))))))))))))))</f>
        <v>Custom (CGTACTAG-CTATTAAG)</v>
      </c>
      <c r="M605" s="32" t="s">
        <v>5</v>
      </c>
      <c r="N605" s="10" t="s">
        <v>45</v>
      </c>
      <c r="O605" s="136">
        <f>IF(Table1[[#This Row],[VOLUME]]="","",Table1[[#This Row],[VOLUME]])</f>
        <v>50</v>
      </c>
      <c r="P605" s="110" t="str">
        <f>IF(Table1[[#This Row],[SNP&amp;SEQ SAMPLE ID]]="","",CONCATENATE('Sample information'!$B$16,"_PL1_org_",Table1[[#This Row],[DATE SAMPLE DELIVERY]]))</f>
        <v>TC2486_PL1_org_</v>
      </c>
      <c r="Q605" s="32" t="str">
        <f>IF(Table1[[#This Row],[SNP&amp;SEQ SAMPLE ID]]="","",IF('Sample information'!$B$21="","",'Sample information'!$B$21))</f>
        <v>danio rerio (zebrafish)</v>
      </c>
      <c r="R605" s="10"/>
      <c r="S605" s="32"/>
      <c r="T605" s="55"/>
      <c r="U605" s="25"/>
      <c r="W605" s="30"/>
      <c r="Y605" s="91"/>
      <c r="Z605" s="32"/>
      <c r="AA605" s="28"/>
      <c r="AB605" s="55"/>
      <c r="AC605" s="28" t="str">
        <f>IF(Table1[[#This Row],[DATE SAMPLE DELIVERY]]="","",(CONCATENATE(20,LEFT(Table1[[#This Row],[DATE SAMPLE DELIVERY]],2),"-",(MID(Table1[[#This Row],[DATE SAMPLE DELIVERY]],3,2)),"-",(RIGHT(Table1[[#This Row],[DATE SAMPLE DELIVERY]],2)))))</f>
        <v/>
      </c>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row>
    <row r="606" spans="1:54" s="4" customFormat="1" x14ac:dyDescent="0.2">
      <c r="A606" s="112" t="str">
        <f>IF(D606="","",CONCATENATE('Sample information'!B$16," #1"," ",Table1[[#This Row],[DATE SAMPLE DELIVERY]]))</f>
        <v xml:space="preserve">TC2486 #1 </v>
      </c>
      <c r="B606" s="112" t="str">
        <f>IF(Table1[[#This Row],[LIBRARY ID]]="","",CONCATENATE('Sample information'!B$16,"-",Table1[[#This Row],[LIBRARY ID]]))</f>
        <v>TC2486-TC2486-1596</v>
      </c>
      <c r="C606" s="228" t="s">
        <v>142</v>
      </c>
      <c r="D606" s="228" t="s">
        <v>2342</v>
      </c>
      <c r="E606" s="228" t="s">
        <v>28</v>
      </c>
      <c r="F606" s="113" t="s">
        <v>1711</v>
      </c>
      <c r="G606" s="113">
        <v>13.536849999999999</v>
      </c>
      <c r="H606" s="113">
        <v>50</v>
      </c>
      <c r="I606" s="98"/>
      <c r="J606" s="228"/>
      <c r="K606" s="230" t="s">
        <v>2656</v>
      </c>
      <c r="L606" s="112" t="str">
        <f>IF((I606=Index!C$2),VLOOKUP(J606,Index!B$3:S$228,2),IF((I606=Index!D$2),VLOOKUP(J606,Index!B$3:S$228,3),IF((I606=Index!E$2),VLOOKUP(J606,Index!B$3:S$228,4),IF((I606=Index!F$2),VLOOKUP(J606,Index!B$3:S$228,5),IF((I606=Index!G$2),VLOOKUP(J606,Index!B$3:S$228,6),IF((I606=Index!H$2),VLOOKUP(J606,Index!B$3:S$228,7),IF((I606=Index!I$2),VLOOKUP(J606,Index!B$3:S$228,8),IF((I606=Index!J$2),VLOOKUP(J606,Index!B$3:S$228,9),IF((I606=Index!K$2),VLOOKUP(J606,Index!B$3:S$228,10),IF((I606=Index!L$2),VLOOKUP(J606,Index!B$3:S$228,11),IF((I606=Index!M$2),VLOOKUP(J606,Index!B$3:S$228,12),IF((I606=Index!N$2),VLOOKUP(J606,Index!B$3:S$228,13),IF((I606=Index!O$2),VLOOKUP(J606,Index!B$3:S$228,14),IF((I606=Index!P$2),VLOOKUP(J606,Index!B$3:S$228,15),IF((I606=Index!Q$2),VLOOKUP(J606,Index!B$3:S$228,16),IF((I606=Index!R$2),VLOOKUP(J606,Index!B$3:S$228,17),IF((I606=Index!S$2),VLOOKUP(J606,Index!B$3:S$228,18),IF((I606=""),CONCATENATE("Custom (",K606,")"),IF((I606="No index"),CONCATENATE("Custom (",Index!T598,")"),"")))))))))))))))))))</f>
        <v>Custom (CGTACTAG-AAGGCTAT)</v>
      </c>
      <c r="M606" s="32" t="s">
        <v>5</v>
      </c>
      <c r="N606" s="10" t="s">
        <v>46</v>
      </c>
      <c r="O606" s="136">
        <f>IF(Table1[[#This Row],[VOLUME]]="","",Table1[[#This Row],[VOLUME]])</f>
        <v>50</v>
      </c>
      <c r="P606" s="110" t="str">
        <f>IF(Table1[[#This Row],[SNP&amp;SEQ SAMPLE ID]]="","",CONCATENATE('Sample information'!$B$16,"_PL1_org_",Table1[[#This Row],[DATE SAMPLE DELIVERY]]))</f>
        <v>TC2486_PL1_org_</v>
      </c>
      <c r="Q606" s="32" t="str">
        <f>IF(Table1[[#This Row],[SNP&amp;SEQ SAMPLE ID]]="","",IF('Sample information'!$B$21="","",'Sample information'!$B$21))</f>
        <v>danio rerio (zebrafish)</v>
      </c>
      <c r="R606" s="10"/>
      <c r="S606" s="32"/>
      <c r="T606" s="55"/>
      <c r="U606" s="25"/>
      <c r="W606" s="30"/>
      <c r="Y606" s="91"/>
      <c r="Z606" s="32"/>
      <c r="AA606" s="28"/>
      <c r="AB606" s="55"/>
      <c r="AC606" s="28" t="str">
        <f>IF(Table1[[#This Row],[DATE SAMPLE DELIVERY]]="","",(CONCATENATE(20,LEFT(Table1[[#This Row],[DATE SAMPLE DELIVERY]],2),"-",(MID(Table1[[#This Row],[DATE SAMPLE DELIVERY]],3,2)),"-",(RIGHT(Table1[[#This Row],[DATE SAMPLE DELIVERY]],2)))))</f>
        <v/>
      </c>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row>
    <row r="607" spans="1:54" s="4" customFormat="1" x14ac:dyDescent="0.2">
      <c r="A607" s="112" t="str">
        <f>IF(D607="","",CONCATENATE('Sample information'!B$16," #1"," ",Table1[[#This Row],[DATE SAMPLE DELIVERY]]))</f>
        <v xml:space="preserve">TC2486 #1 </v>
      </c>
      <c r="B607" s="112" t="str">
        <f>IF(Table1[[#This Row],[LIBRARY ID]]="","",CONCATENATE('Sample information'!B$16,"-",Table1[[#This Row],[LIBRARY ID]]))</f>
        <v>TC2486-TC2486-1597</v>
      </c>
      <c r="C607" s="228" t="s">
        <v>142</v>
      </c>
      <c r="D607" s="228" t="s">
        <v>2343</v>
      </c>
      <c r="E607" s="228" t="s">
        <v>28</v>
      </c>
      <c r="F607" s="113" t="s">
        <v>1711</v>
      </c>
      <c r="G607" s="113">
        <v>13.536849999999999</v>
      </c>
      <c r="H607" s="113">
        <v>50</v>
      </c>
      <c r="I607" s="98"/>
      <c r="J607" s="228"/>
      <c r="K607" s="230" t="s">
        <v>2657</v>
      </c>
      <c r="L607" s="112" t="str">
        <f>IF((I607=Index!C$2),VLOOKUP(J607,Index!B$3:S$228,2),IF((I607=Index!D$2),VLOOKUP(J607,Index!B$3:S$228,3),IF((I607=Index!E$2),VLOOKUP(J607,Index!B$3:S$228,4),IF((I607=Index!F$2),VLOOKUP(J607,Index!B$3:S$228,5),IF((I607=Index!G$2),VLOOKUP(J607,Index!B$3:S$228,6),IF((I607=Index!H$2),VLOOKUP(J607,Index!B$3:S$228,7),IF((I607=Index!I$2),VLOOKUP(J607,Index!B$3:S$228,8),IF((I607=Index!J$2),VLOOKUP(J607,Index!B$3:S$228,9),IF((I607=Index!K$2),VLOOKUP(J607,Index!B$3:S$228,10),IF((I607=Index!L$2),VLOOKUP(J607,Index!B$3:S$228,11),IF((I607=Index!M$2),VLOOKUP(J607,Index!B$3:S$228,12),IF((I607=Index!N$2),VLOOKUP(J607,Index!B$3:S$228,13),IF((I607=Index!O$2),VLOOKUP(J607,Index!B$3:S$228,14),IF((I607=Index!P$2),VLOOKUP(J607,Index!B$3:S$228,15),IF((I607=Index!Q$2),VLOOKUP(J607,Index!B$3:S$228,16),IF((I607=Index!R$2),VLOOKUP(J607,Index!B$3:S$228,17),IF((I607=Index!S$2),VLOOKUP(J607,Index!B$3:S$228,18),IF((I607=""),CONCATENATE("Custom (",K607,")"),IF((I607="No index"),CONCATENATE("Custom (",Index!T599,")"),"")))))))))))))))))))</f>
        <v>Custom (CGTACTAG-GAGCCTTA)</v>
      </c>
      <c r="M607" s="32" t="s">
        <v>5</v>
      </c>
      <c r="N607" s="10" t="s">
        <v>47</v>
      </c>
      <c r="O607" s="136">
        <f>IF(Table1[[#This Row],[VOLUME]]="","",Table1[[#This Row],[VOLUME]])</f>
        <v>50</v>
      </c>
      <c r="P607" s="110" t="str">
        <f>IF(Table1[[#This Row],[SNP&amp;SEQ SAMPLE ID]]="","",CONCATENATE('Sample information'!$B$16,"_PL1_org_",Table1[[#This Row],[DATE SAMPLE DELIVERY]]))</f>
        <v>TC2486_PL1_org_</v>
      </c>
      <c r="Q607" s="32" t="str">
        <f>IF(Table1[[#This Row],[SNP&amp;SEQ SAMPLE ID]]="","",IF('Sample information'!$B$21="","",'Sample information'!$B$21))</f>
        <v>danio rerio (zebrafish)</v>
      </c>
      <c r="R607" s="10"/>
      <c r="S607" s="32"/>
      <c r="T607" s="55"/>
      <c r="U607" s="25"/>
      <c r="W607" s="30"/>
      <c r="Y607" s="91"/>
      <c r="Z607" s="32"/>
      <c r="AA607" s="28"/>
      <c r="AB607" s="55"/>
      <c r="AC607" s="28" t="str">
        <f>IF(Table1[[#This Row],[DATE SAMPLE DELIVERY]]="","",(CONCATENATE(20,LEFT(Table1[[#This Row],[DATE SAMPLE DELIVERY]],2),"-",(MID(Table1[[#This Row],[DATE SAMPLE DELIVERY]],3,2)),"-",(RIGHT(Table1[[#This Row],[DATE SAMPLE DELIVERY]],2)))))</f>
        <v/>
      </c>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row>
    <row r="608" spans="1:54" s="4" customFormat="1" x14ac:dyDescent="0.2">
      <c r="A608" s="112" t="str">
        <f>IF(D608="","",CONCATENATE('Sample information'!B$16," #1"," ",Table1[[#This Row],[DATE SAMPLE DELIVERY]]))</f>
        <v xml:space="preserve">TC2486 #1 </v>
      </c>
      <c r="B608" s="112" t="str">
        <f>IF(Table1[[#This Row],[LIBRARY ID]]="","",CONCATENATE('Sample information'!B$16,"-",Table1[[#This Row],[LIBRARY ID]]))</f>
        <v>TC2486-TC2486-1598</v>
      </c>
      <c r="C608" s="228" t="s">
        <v>142</v>
      </c>
      <c r="D608" s="228" t="s">
        <v>2344</v>
      </c>
      <c r="E608" s="228" t="s">
        <v>28</v>
      </c>
      <c r="F608" s="113" t="s">
        <v>1711</v>
      </c>
      <c r="G608" s="113">
        <v>13.536849999999999</v>
      </c>
      <c r="H608" s="113">
        <v>50</v>
      </c>
      <c r="I608" s="98"/>
      <c r="J608" s="228"/>
      <c r="K608" s="230" t="s">
        <v>2658</v>
      </c>
      <c r="L608" s="112" t="str">
        <f>IF((I608=Index!C$2),VLOOKUP(J608,Index!B$3:S$228,2),IF((I608=Index!D$2),VLOOKUP(J608,Index!B$3:S$228,3),IF((I608=Index!E$2),VLOOKUP(J608,Index!B$3:S$228,4),IF((I608=Index!F$2),VLOOKUP(J608,Index!B$3:S$228,5),IF((I608=Index!G$2),VLOOKUP(J608,Index!B$3:S$228,6),IF((I608=Index!H$2),VLOOKUP(J608,Index!B$3:S$228,7),IF((I608=Index!I$2),VLOOKUP(J608,Index!B$3:S$228,8),IF((I608=Index!J$2),VLOOKUP(J608,Index!B$3:S$228,9),IF((I608=Index!K$2),VLOOKUP(J608,Index!B$3:S$228,10),IF((I608=Index!L$2),VLOOKUP(J608,Index!B$3:S$228,11),IF((I608=Index!M$2),VLOOKUP(J608,Index!B$3:S$228,12),IF((I608=Index!N$2),VLOOKUP(J608,Index!B$3:S$228,13),IF((I608=Index!O$2),VLOOKUP(J608,Index!B$3:S$228,14),IF((I608=Index!P$2),VLOOKUP(J608,Index!B$3:S$228,15),IF((I608=Index!Q$2),VLOOKUP(J608,Index!B$3:S$228,16),IF((I608=Index!R$2),VLOOKUP(J608,Index!B$3:S$228,17),IF((I608=Index!S$2),VLOOKUP(J608,Index!B$3:S$228,18),IF((I608=""),CONCATENATE("Custom (",K608,")"),IF((I608="No index"),CONCATENATE("Custom (",Index!T600,")"),"")))))))))))))))))))</f>
        <v>Custom (CGTACTAG-TTATGCGA)</v>
      </c>
      <c r="M608" s="32" t="s">
        <v>5</v>
      </c>
      <c r="N608" s="10" t="s">
        <v>48</v>
      </c>
      <c r="O608" s="136">
        <f>IF(Table1[[#This Row],[VOLUME]]="","",Table1[[#This Row],[VOLUME]])</f>
        <v>50</v>
      </c>
      <c r="P608" s="110" t="str">
        <f>IF(Table1[[#This Row],[SNP&amp;SEQ SAMPLE ID]]="","",CONCATENATE('Sample information'!$B$16,"_PL1_org_",Table1[[#This Row],[DATE SAMPLE DELIVERY]]))</f>
        <v>TC2486_PL1_org_</v>
      </c>
      <c r="Q608" s="32" t="str">
        <f>IF(Table1[[#This Row],[SNP&amp;SEQ SAMPLE ID]]="","",IF('Sample information'!$B$21="","",'Sample information'!$B$21))</f>
        <v>danio rerio (zebrafish)</v>
      </c>
      <c r="R608" s="10"/>
      <c r="S608" s="32"/>
      <c r="T608" s="55"/>
      <c r="U608" s="25"/>
      <c r="W608" s="30"/>
      <c r="Y608" s="91"/>
      <c r="Z608" s="32"/>
      <c r="AA608" s="28"/>
      <c r="AB608" s="55"/>
      <c r="AC608" s="28" t="str">
        <f>IF(Table1[[#This Row],[DATE SAMPLE DELIVERY]]="","",(CONCATENATE(20,LEFT(Table1[[#This Row],[DATE SAMPLE DELIVERY]],2),"-",(MID(Table1[[#This Row],[DATE SAMPLE DELIVERY]],3,2)),"-",(RIGHT(Table1[[#This Row],[DATE SAMPLE DELIVERY]],2)))))</f>
        <v/>
      </c>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row>
    <row r="609" spans="1:54" s="4" customFormat="1" x14ac:dyDescent="0.2">
      <c r="A609" s="112" t="str">
        <f>IF(D609="","",CONCATENATE('Sample information'!B$16," #1"," ",Table1[[#This Row],[DATE SAMPLE DELIVERY]]))</f>
        <v xml:space="preserve">TC2486 #1 </v>
      </c>
      <c r="B609" s="112" t="str">
        <f>IF(Table1[[#This Row],[LIBRARY ID]]="","",CONCATENATE('Sample information'!B$16,"-",Table1[[#This Row],[LIBRARY ID]]))</f>
        <v>TC2486-TC2486-1599</v>
      </c>
      <c r="C609" s="228" t="s">
        <v>142</v>
      </c>
      <c r="D609" s="228" t="s">
        <v>2345</v>
      </c>
      <c r="E609" s="228" t="s">
        <v>28</v>
      </c>
      <c r="F609" s="113" t="s">
        <v>1711</v>
      </c>
      <c r="G609" s="113">
        <v>13.536849999999999</v>
      </c>
      <c r="H609" s="113">
        <v>50</v>
      </c>
      <c r="I609" s="98"/>
      <c r="J609" s="228"/>
      <c r="K609" s="230" t="s">
        <v>2659</v>
      </c>
      <c r="L609" s="112" t="str">
        <f>IF((I609=Index!C$2),VLOOKUP(J609,Index!B$3:S$228,2),IF((I609=Index!D$2),VLOOKUP(J609,Index!B$3:S$228,3),IF((I609=Index!E$2),VLOOKUP(J609,Index!B$3:S$228,4),IF((I609=Index!F$2),VLOOKUP(J609,Index!B$3:S$228,5),IF((I609=Index!G$2),VLOOKUP(J609,Index!B$3:S$228,6),IF((I609=Index!H$2),VLOOKUP(J609,Index!B$3:S$228,7),IF((I609=Index!I$2),VLOOKUP(J609,Index!B$3:S$228,8),IF((I609=Index!J$2),VLOOKUP(J609,Index!B$3:S$228,9),IF((I609=Index!K$2),VLOOKUP(J609,Index!B$3:S$228,10),IF((I609=Index!L$2),VLOOKUP(J609,Index!B$3:S$228,11),IF((I609=Index!M$2),VLOOKUP(J609,Index!B$3:S$228,12),IF((I609=Index!N$2),VLOOKUP(J609,Index!B$3:S$228,13),IF((I609=Index!O$2),VLOOKUP(J609,Index!B$3:S$228,14),IF((I609=Index!P$2),VLOOKUP(J609,Index!B$3:S$228,15),IF((I609=Index!Q$2),VLOOKUP(J609,Index!B$3:S$228,16),IF((I609=Index!R$2),VLOOKUP(J609,Index!B$3:S$228,17),IF((I609=Index!S$2),VLOOKUP(J609,Index!B$3:S$228,18),IF((I609=""),CONCATENATE("Custom (",K609,")"),IF((I609="No index"),CONCATENATE("Custom (",Index!T601,")"),"")))))))))))))))))))</f>
        <v>Custom (AGGCAGAA-CGTCTAAT)</v>
      </c>
      <c r="M609" s="32" t="s">
        <v>5</v>
      </c>
      <c r="N609" s="10" t="s">
        <v>49</v>
      </c>
      <c r="O609" s="136">
        <f>IF(Table1[[#This Row],[VOLUME]]="","",Table1[[#This Row],[VOLUME]])</f>
        <v>50</v>
      </c>
      <c r="P609" s="110" t="str">
        <f>IF(Table1[[#This Row],[SNP&amp;SEQ SAMPLE ID]]="","",CONCATENATE('Sample information'!$B$16,"_PL1_org_",Table1[[#This Row],[DATE SAMPLE DELIVERY]]))</f>
        <v>TC2486_PL1_org_</v>
      </c>
      <c r="Q609" s="32" t="str">
        <f>IF(Table1[[#This Row],[SNP&amp;SEQ SAMPLE ID]]="","",IF('Sample information'!$B$21="","",'Sample information'!$B$21))</f>
        <v>danio rerio (zebrafish)</v>
      </c>
      <c r="R609" s="10"/>
      <c r="S609" s="32"/>
      <c r="T609" s="55"/>
      <c r="U609" s="25"/>
      <c r="W609" s="30"/>
      <c r="Y609" s="91"/>
      <c r="Z609" s="32"/>
      <c r="AA609" s="28"/>
      <c r="AB609" s="55"/>
      <c r="AC609" s="28" t="str">
        <f>IF(Table1[[#This Row],[DATE SAMPLE DELIVERY]]="","",(CONCATENATE(20,LEFT(Table1[[#This Row],[DATE SAMPLE DELIVERY]],2),"-",(MID(Table1[[#This Row],[DATE SAMPLE DELIVERY]],3,2)),"-",(RIGHT(Table1[[#This Row],[DATE SAMPLE DELIVERY]],2)))))</f>
        <v/>
      </c>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row>
    <row r="610" spans="1:54" s="4" customFormat="1" x14ac:dyDescent="0.2">
      <c r="A610" s="112" t="str">
        <f>IF(D610="","",CONCATENATE('Sample information'!B$16," #1"," ",Table1[[#This Row],[DATE SAMPLE DELIVERY]]))</f>
        <v xml:space="preserve">TC2486 #1 </v>
      </c>
      <c r="B610" s="112" t="str">
        <f>IF(Table1[[#This Row],[LIBRARY ID]]="","",CONCATENATE('Sample information'!B$16,"-",Table1[[#This Row],[LIBRARY ID]]))</f>
        <v>TC2486-TC2486-1600</v>
      </c>
      <c r="C610" s="228" t="s">
        <v>142</v>
      </c>
      <c r="D610" s="228" t="s">
        <v>2346</v>
      </c>
      <c r="E610" s="228" t="s">
        <v>28</v>
      </c>
      <c r="F610" s="113" t="s">
        <v>1711</v>
      </c>
      <c r="G610" s="113">
        <v>13.536849999999999</v>
      </c>
      <c r="H610" s="113">
        <v>50</v>
      </c>
      <c r="I610" s="98"/>
      <c r="J610" s="228"/>
      <c r="K610" s="230" t="s">
        <v>2660</v>
      </c>
      <c r="L610" s="112" t="str">
        <f>IF((I610=Index!C$2),VLOOKUP(J610,Index!B$3:S$228,2),IF((I610=Index!D$2),VLOOKUP(J610,Index!B$3:S$228,3),IF((I610=Index!E$2),VLOOKUP(J610,Index!B$3:S$228,4),IF((I610=Index!F$2),VLOOKUP(J610,Index!B$3:S$228,5),IF((I610=Index!G$2),VLOOKUP(J610,Index!B$3:S$228,6),IF((I610=Index!H$2),VLOOKUP(J610,Index!B$3:S$228,7),IF((I610=Index!I$2),VLOOKUP(J610,Index!B$3:S$228,8),IF((I610=Index!J$2),VLOOKUP(J610,Index!B$3:S$228,9),IF((I610=Index!K$2),VLOOKUP(J610,Index!B$3:S$228,10),IF((I610=Index!L$2),VLOOKUP(J610,Index!B$3:S$228,11),IF((I610=Index!M$2),VLOOKUP(J610,Index!B$3:S$228,12),IF((I610=Index!N$2),VLOOKUP(J610,Index!B$3:S$228,13),IF((I610=Index!O$2),VLOOKUP(J610,Index!B$3:S$228,14),IF((I610=Index!P$2),VLOOKUP(J610,Index!B$3:S$228,15),IF((I610=Index!Q$2),VLOOKUP(J610,Index!B$3:S$228,16),IF((I610=Index!R$2),VLOOKUP(J610,Index!B$3:S$228,17),IF((I610=Index!S$2),VLOOKUP(J610,Index!B$3:S$228,18),IF((I610=""),CONCATENATE("Custom (",K610,")"),IF((I610="No index"),CONCATENATE("Custom (",Index!T602,")"),"")))))))))))))))))))</f>
        <v>Custom (AGGCAGAA-TCTCTCCG)</v>
      </c>
      <c r="M610" s="32" t="s">
        <v>5</v>
      </c>
      <c r="N610" s="10" t="s">
        <v>50</v>
      </c>
      <c r="O610" s="136">
        <f>IF(Table1[[#This Row],[VOLUME]]="","",Table1[[#This Row],[VOLUME]])</f>
        <v>50</v>
      </c>
      <c r="P610" s="110" t="str">
        <f>IF(Table1[[#This Row],[SNP&amp;SEQ SAMPLE ID]]="","",CONCATENATE('Sample information'!$B$16,"_PL1_org_",Table1[[#This Row],[DATE SAMPLE DELIVERY]]))</f>
        <v>TC2486_PL1_org_</v>
      </c>
      <c r="Q610" s="32" t="str">
        <f>IF(Table1[[#This Row],[SNP&amp;SEQ SAMPLE ID]]="","",IF('Sample information'!$B$21="","",'Sample information'!$B$21))</f>
        <v>danio rerio (zebrafish)</v>
      </c>
      <c r="R610" s="10"/>
      <c r="S610" s="32"/>
      <c r="T610" s="55"/>
      <c r="U610" s="25"/>
      <c r="W610" s="30"/>
      <c r="Y610" s="91"/>
      <c r="Z610" s="32"/>
      <c r="AA610" s="28"/>
      <c r="AB610" s="55"/>
      <c r="AC610" s="28" t="str">
        <f>IF(Table1[[#This Row],[DATE SAMPLE DELIVERY]]="","",(CONCATENATE(20,LEFT(Table1[[#This Row],[DATE SAMPLE DELIVERY]],2),"-",(MID(Table1[[#This Row],[DATE SAMPLE DELIVERY]],3,2)),"-",(RIGHT(Table1[[#This Row],[DATE SAMPLE DELIVERY]],2)))))</f>
        <v/>
      </c>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row>
    <row r="611" spans="1:54" s="4" customFormat="1" x14ac:dyDescent="0.2">
      <c r="A611" s="112" t="str">
        <f>IF(D611="","",CONCATENATE('Sample information'!B$16," #1"," ",Table1[[#This Row],[DATE SAMPLE DELIVERY]]))</f>
        <v xml:space="preserve">TC2486 #1 </v>
      </c>
      <c r="B611" s="112" t="str">
        <f>IF(Table1[[#This Row],[LIBRARY ID]]="","",CONCATENATE('Sample information'!B$16,"-",Table1[[#This Row],[LIBRARY ID]]))</f>
        <v>TC2486-TC2486-1601</v>
      </c>
      <c r="C611" s="228" t="s">
        <v>142</v>
      </c>
      <c r="D611" s="228" t="s">
        <v>2347</v>
      </c>
      <c r="E611" s="228" t="s">
        <v>28</v>
      </c>
      <c r="F611" s="113" t="s">
        <v>1711</v>
      </c>
      <c r="G611" s="113">
        <v>13.536849999999999</v>
      </c>
      <c r="H611" s="113">
        <v>50</v>
      </c>
      <c r="I611" s="98"/>
      <c r="J611" s="228"/>
      <c r="K611" s="230" t="s">
        <v>2661</v>
      </c>
      <c r="L611" s="112" t="str">
        <f>IF((I611=Index!C$2),VLOOKUP(J611,Index!B$3:S$228,2),IF((I611=Index!D$2),VLOOKUP(J611,Index!B$3:S$228,3),IF((I611=Index!E$2),VLOOKUP(J611,Index!B$3:S$228,4),IF((I611=Index!F$2),VLOOKUP(J611,Index!B$3:S$228,5),IF((I611=Index!G$2),VLOOKUP(J611,Index!B$3:S$228,6),IF((I611=Index!H$2),VLOOKUP(J611,Index!B$3:S$228,7),IF((I611=Index!I$2),VLOOKUP(J611,Index!B$3:S$228,8),IF((I611=Index!J$2),VLOOKUP(J611,Index!B$3:S$228,9),IF((I611=Index!K$2),VLOOKUP(J611,Index!B$3:S$228,10),IF((I611=Index!L$2),VLOOKUP(J611,Index!B$3:S$228,11),IF((I611=Index!M$2),VLOOKUP(J611,Index!B$3:S$228,12),IF((I611=Index!N$2),VLOOKUP(J611,Index!B$3:S$228,13),IF((I611=Index!O$2),VLOOKUP(J611,Index!B$3:S$228,14),IF((I611=Index!P$2),VLOOKUP(J611,Index!B$3:S$228,15),IF((I611=Index!Q$2),VLOOKUP(J611,Index!B$3:S$228,16),IF((I611=Index!R$2),VLOOKUP(J611,Index!B$3:S$228,17),IF((I611=Index!S$2),VLOOKUP(J611,Index!B$3:S$228,18),IF((I611=""),CONCATENATE("Custom (",K611,")"),IF((I611="No index"),CONCATENATE("Custom (",Index!T603,")"),"")))))))))))))))))))</f>
        <v>Custom (AGGCAGAA-TCGACTAG)</v>
      </c>
      <c r="M611" s="32" t="s">
        <v>5</v>
      </c>
      <c r="N611" s="10" t="s">
        <v>51</v>
      </c>
      <c r="O611" s="136">
        <f>IF(Table1[[#This Row],[VOLUME]]="","",Table1[[#This Row],[VOLUME]])</f>
        <v>50</v>
      </c>
      <c r="P611" s="110" t="str">
        <f>IF(Table1[[#This Row],[SNP&amp;SEQ SAMPLE ID]]="","",CONCATENATE('Sample information'!$B$16,"_PL1_org_",Table1[[#This Row],[DATE SAMPLE DELIVERY]]))</f>
        <v>TC2486_PL1_org_</v>
      </c>
      <c r="Q611" s="32" t="str">
        <f>IF(Table1[[#This Row],[SNP&amp;SEQ SAMPLE ID]]="","",IF('Sample information'!$B$21="","",'Sample information'!$B$21))</f>
        <v>danio rerio (zebrafish)</v>
      </c>
      <c r="R611" s="10"/>
      <c r="S611" s="32"/>
      <c r="T611" s="55"/>
      <c r="U611" s="25"/>
      <c r="W611" s="30"/>
      <c r="Y611" s="91"/>
      <c r="Z611" s="32"/>
      <c r="AA611" s="28"/>
      <c r="AB611" s="55"/>
      <c r="AC611" s="28" t="str">
        <f>IF(Table1[[#This Row],[DATE SAMPLE DELIVERY]]="","",(CONCATENATE(20,LEFT(Table1[[#This Row],[DATE SAMPLE DELIVERY]],2),"-",(MID(Table1[[#This Row],[DATE SAMPLE DELIVERY]],3,2)),"-",(RIGHT(Table1[[#This Row],[DATE SAMPLE DELIVERY]],2)))))</f>
        <v/>
      </c>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row>
    <row r="612" spans="1:54" s="4" customFormat="1" x14ac:dyDescent="0.2">
      <c r="A612" s="112" t="str">
        <f>IF(D612="","",CONCATENATE('Sample information'!B$16," #1"," ",Table1[[#This Row],[DATE SAMPLE DELIVERY]]))</f>
        <v xml:space="preserve">TC2486 #1 </v>
      </c>
      <c r="B612" s="112" t="str">
        <f>IF(Table1[[#This Row],[LIBRARY ID]]="","",CONCATENATE('Sample information'!B$16,"-",Table1[[#This Row],[LIBRARY ID]]))</f>
        <v>TC2486-TC2486-1602</v>
      </c>
      <c r="C612" s="228" t="s">
        <v>142</v>
      </c>
      <c r="D612" s="228" t="s">
        <v>2348</v>
      </c>
      <c r="E612" s="228" t="s">
        <v>28</v>
      </c>
      <c r="F612" s="113" t="s">
        <v>1711</v>
      </c>
      <c r="G612" s="113">
        <v>13.536849999999999</v>
      </c>
      <c r="H612" s="113">
        <v>50</v>
      </c>
      <c r="I612" s="98"/>
      <c r="J612" s="228"/>
      <c r="K612" s="230" t="s">
        <v>2662</v>
      </c>
      <c r="L612" s="112" t="str">
        <f>IF((I612=Index!C$2),VLOOKUP(J612,Index!B$3:S$228,2),IF((I612=Index!D$2),VLOOKUP(J612,Index!B$3:S$228,3),IF((I612=Index!E$2),VLOOKUP(J612,Index!B$3:S$228,4),IF((I612=Index!F$2),VLOOKUP(J612,Index!B$3:S$228,5),IF((I612=Index!G$2),VLOOKUP(J612,Index!B$3:S$228,6),IF((I612=Index!H$2),VLOOKUP(J612,Index!B$3:S$228,7),IF((I612=Index!I$2),VLOOKUP(J612,Index!B$3:S$228,8),IF((I612=Index!J$2),VLOOKUP(J612,Index!B$3:S$228,9),IF((I612=Index!K$2),VLOOKUP(J612,Index!B$3:S$228,10),IF((I612=Index!L$2),VLOOKUP(J612,Index!B$3:S$228,11),IF((I612=Index!M$2),VLOOKUP(J612,Index!B$3:S$228,12),IF((I612=Index!N$2),VLOOKUP(J612,Index!B$3:S$228,13),IF((I612=Index!O$2),VLOOKUP(J612,Index!B$3:S$228,14),IF((I612=Index!P$2),VLOOKUP(J612,Index!B$3:S$228,15),IF((I612=Index!Q$2),VLOOKUP(J612,Index!B$3:S$228,16),IF((I612=Index!R$2),VLOOKUP(J612,Index!B$3:S$228,17),IF((I612=Index!S$2),VLOOKUP(J612,Index!B$3:S$228,18),IF((I612=""),CONCATENATE("Custom (",K612,")"),IF((I612="No index"),CONCATENATE("Custom (",Index!T604,")"),"")))))))))))))))))))</f>
        <v>Custom (AGGCAGAA-TTCTAGCT)</v>
      </c>
      <c r="M612" s="32" t="s">
        <v>5</v>
      </c>
      <c r="N612" s="10" t="s">
        <v>52</v>
      </c>
      <c r="O612" s="136">
        <f>IF(Table1[[#This Row],[VOLUME]]="","",Table1[[#This Row],[VOLUME]])</f>
        <v>50</v>
      </c>
      <c r="P612" s="110" t="str">
        <f>IF(Table1[[#This Row],[SNP&amp;SEQ SAMPLE ID]]="","",CONCATENATE('Sample information'!$B$16,"_PL1_org_",Table1[[#This Row],[DATE SAMPLE DELIVERY]]))</f>
        <v>TC2486_PL1_org_</v>
      </c>
      <c r="Q612" s="32" t="str">
        <f>IF(Table1[[#This Row],[SNP&amp;SEQ SAMPLE ID]]="","",IF('Sample information'!$B$21="","",'Sample information'!$B$21))</f>
        <v>danio rerio (zebrafish)</v>
      </c>
      <c r="R612" s="10"/>
      <c r="S612" s="32"/>
      <c r="T612" s="55"/>
      <c r="U612" s="25"/>
      <c r="W612" s="30"/>
      <c r="Y612" s="91"/>
      <c r="Z612" s="32"/>
      <c r="AA612" s="28"/>
      <c r="AB612" s="55"/>
      <c r="AC612" s="28" t="str">
        <f>IF(Table1[[#This Row],[DATE SAMPLE DELIVERY]]="","",(CONCATENATE(20,LEFT(Table1[[#This Row],[DATE SAMPLE DELIVERY]],2),"-",(MID(Table1[[#This Row],[DATE SAMPLE DELIVERY]],3,2)),"-",(RIGHT(Table1[[#This Row],[DATE SAMPLE DELIVERY]],2)))))</f>
        <v/>
      </c>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row>
    <row r="613" spans="1:54" s="4" customFormat="1" x14ac:dyDescent="0.2">
      <c r="A613" s="112" t="str">
        <f>IF(D613="","",CONCATENATE('Sample information'!B$16," #1"," ",Table1[[#This Row],[DATE SAMPLE DELIVERY]]))</f>
        <v xml:space="preserve">TC2486 #1 </v>
      </c>
      <c r="B613" s="112" t="str">
        <f>IF(Table1[[#This Row],[LIBRARY ID]]="","",CONCATENATE('Sample information'!B$16,"-",Table1[[#This Row],[LIBRARY ID]]))</f>
        <v>TC2486-TC2486-1603</v>
      </c>
      <c r="C613" s="228" t="s">
        <v>142</v>
      </c>
      <c r="D613" s="228" t="s">
        <v>2349</v>
      </c>
      <c r="E613" s="228" t="s">
        <v>28</v>
      </c>
      <c r="F613" s="113" t="s">
        <v>1711</v>
      </c>
      <c r="G613" s="113">
        <v>13.536849999999999</v>
      </c>
      <c r="H613" s="113">
        <v>50</v>
      </c>
      <c r="I613" s="98"/>
      <c r="J613" s="228"/>
      <c r="K613" s="230" t="s">
        <v>2663</v>
      </c>
      <c r="L613" s="112" t="str">
        <f>IF((I613=Index!C$2),VLOOKUP(J613,Index!B$3:S$228,2),IF((I613=Index!D$2),VLOOKUP(J613,Index!B$3:S$228,3),IF((I613=Index!E$2),VLOOKUP(J613,Index!B$3:S$228,4),IF((I613=Index!F$2),VLOOKUP(J613,Index!B$3:S$228,5),IF((I613=Index!G$2),VLOOKUP(J613,Index!B$3:S$228,6),IF((I613=Index!H$2),VLOOKUP(J613,Index!B$3:S$228,7),IF((I613=Index!I$2),VLOOKUP(J613,Index!B$3:S$228,8),IF((I613=Index!J$2),VLOOKUP(J613,Index!B$3:S$228,9),IF((I613=Index!K$2),VLOOKUP(J613,Index!B$3:S$228,10),IF((I613=Index!L$2),VLOOKUP(J613,Index!B$3:S$228,11),IF((I613=Index!M$2),VLOOKUP(J613,Index!B$3:S$228,12),IF((I613=Index!N$2),VLOOKUP(J613,Index!B$3:S$228,13),IF((I613=Index!O$2),VLOOKUP(J613,Index!B$3:S$228,14),IF((I613=Index!P$2),VLOOKUP(J613,Index!B$3:S$228,15),IF((I613=Index!Q$2),VLOOKUP(J613,Index!B$3:S$228,16),IF((I613=Index!R$2),VLOOKUP(J613,Index!B$3:S$228,17),IF((I613=Index!S$2),VLOOKUP(J613,Index!B$3:S$228,18),IF((I613=""),CONCATENATE("Custom (",K613,")"),IF((I613="No index"),CONCATENATE("Custom (",Index!T605,")"),"")))))))))))))))))))</f>
        <v>Custom (AGGCAGAA-CCTAGAGT)</v>
      </c>
      <c r="M613" s="32" t="s">
        <v>5</v>
      </c>
      <c r="N613" s="10" t="s">
        <v>53</v>
      </c>
      <c r="O613" s="136">
        <f>IF(Table1[[#This Row],[VOLUME]]="","",Table1[[#This Row],[VOLUME]])</f>
        <v>50</v>
      </c>
      <c r="P613" s="110" t="str">
        <f>IF(Table1[[#This Row],[SNP&amp;SEQ SAMPLE ID]]="","",CONCATENATE('Sample information'!$B$16,"_PL1_org_",Table1[[#This Row],[DATE SAMPLE DELIVERY]]))</f>
        <v>TC2486_PL1_org_</v>
      </c>
      <c r="Q613" s="32" t="str">
        <f>IF(Table1[[#This Row],[SNP&amp;SEQ SAMPLE ID]]="","",IF('Sample information'!$B$21="","",'Sample information'!$B$21))</f>
        <v>danio rerio (zebrafish)</v>
      </c>
      <c r="R613" s="10"/>
      <c r="S613" s="32"/>
      <c r="T613" s="55"/>
      <c r="U613" s="25"/>
      <c r="W613" s="30"/>
      <c r="Y613" s="91"/>
      <c r="Z613" s="32"/>
      <c r="AA613" s="28"/>
      <c r="AB613" s="55"/>
      <c r="AC613" s="28" t="str">
        <f>IF(Table1[[#This Row],[DATE SAMPLE DELIVERY]]="","",(CONCATENATE(20,LEFT(Table1[[#This Row],[DATE SAMPLE DELIVERY]],2),"-",(MID(Table1[[#This Row],[DATE SAMPLE DELIVERY]],3,2)),"-",(RIGHT(Table1[[#This Row],[DATE SAMPLE DELIVERY]],2)))))</f>
        <v/>
      </c>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row>
    <row r="614" spans="1:54" s="4" customFormat="1" x14ac:dyDescent="0.2">
      <c r="A614" s="112" t="str">
        <f>IF(D614="","",CONCATENATE('Sample information'!B$16," #1"," ",Table1[[#This Row],[DATE SAMPLE DELIVERY]]))</f>
        <v xml:space="preserve">TC2486 #1 </v>
      </c>
      <c r="B614" s="112" t="str">
        <f>IF(Table1[[#This Row],[LIBRARY ID]]="","",CONCATENATE('Sample information'!B$16,"-",Table1[[#This Row],[LIBRARY ID]]))</f>
        <v>TC2486-TC2486-1604</v>
      </c>
      <c r="C614" s="228" t="s">
        <v>142</v>
      </c>
      <c r="D614" s="228" t="s">
        <v>2350</v>
      </c>
      <c r="E614" s="228" t="s">
        <v>28</v>
      </c>
      <c r="F614" s="113" t="s">
        <v>1711</v>
      </c>
      <c r="G614" s="113">
        <v>13.536849999999999</v>
      </c>
      <c r="H614" s="113">
        <v>50</v>
      </c>
      <c r="I614" s="98"/>
      <c r="J614" s="228"/>
      <c r="K614" s="230" t="s">
        <v>2664</v>
      </c>
      <c r="L614" s="112" t="str">
        <f>IF((I614=Index!C$2),VLOOKUP(J614,Index!B$3:S$228,2),IF((I614=Index!D$2),VLOOKUP(J614,Index!B$3:S$228,3),IF((I614=Index!E$2),VLOOKUP(J614,Index!B$3:S$228,4),IF((I614=Index!F$2),VLOOKUP(J614,Index!B$3:S$228,5),IF((I614=Index!G$2),VLOOKUP(J614,Index!B$3:S$228,6),IF((I614=Index!H$2),VLOOKUP(J614,Index!B$3:S$228,7),IF((I614=Index!I$2),VLOOKUP(J614,Index!B$3:S$228,8),IF((I614=Index!J$2),VLOOKUP(J614,Index!B$3:S$228,9),IF((I614=Index!K$2),VLOOKUP(J614,Index!B$3:S$228,10),IF((I614=Index!L$2),VLOOKUP(J614,Index!B$3:S$228,11),IF((I614=Index!M$2),VLOOKUP(J614,Index!B$3:S$228,12),IF((I614=Index!N$2),VLOOKUP(J614,Index!B$3:S$228,13),IF((I614=Index!O$2),VLOOKUP(J614,Index!B$3:S$228,14),IF((I614=Index!P$2),VLOOKUP(J614,Index!B$3:S$228,15),IF((I614=Index!Q$2),VLOOKUP(J614,Index!B$3:S$228,16),IF((I614=Index!R$2),VLOOKUP(J614,Index!B$3:S$228,17),IF((I614=Index!S$2),VLOOKUP(J614,Index!B$3:S$228,18),IF((I614=""),CONCATENATE("Custom (",K614,")"),IF((I614="No index"),CONCATENATE("Custom (",Index!T606,")"),"")))))))))))))))))))</f>
        <v>Custom (AGGCAGAA-CTATTAAG)</v>
      </c>
      <c r="M614" s="32" t="s">
        <v>5</v>
      </c>
      <c r="N614" s="10" t="s">
        <v>54</v>
      </c>
      <c r="O614" s="136">
        <f>IF(Table1[[#This Row],[VOLUME]]="","",Table1[[#This Row],[VOLUME]])</f>
        <v>50</v>
      </c>
      <c r="P614" s="110" t="str">
        <f>IF(Table1[[#This Row],[SNP&amp;SEQ SAMPLE ID]]="","",CONCATENATE('Sample information'!$B$16,"_PL1_org_",Table1[[#This Row],[DATE SAMPLE DELIVERY]]))</f>
        <v>TC2486_PL1_org_</v>
      </c>
      <c r="Q614" s="32" t="str">
        <f>IF(Table1[[#This Row],[SNP&amp;SEQ SAMPLE ID]]="","",IF('Sample information'!$B$21="","",'Sample information'!$B$21))</f>
        <v>danio rerio (zebrafish)</v>
      </c>
      <c r="R614" s="10"/>
      <c r="S614" s="32"/>
      <c r="T614" s="55"/>
      <c r="U614" s="25"/>
      <c r="W614" s="30"/>
      <c r="Y614" s="91"/>
      <c r="Z614" s="32"/>
      <c r="AA614" s="28"/>
      <c r="AB614" s="55"/>
      <c r="AC614" s="28" t="str">
        <f>IF(Table1[[#This Row],[DATE SAMPLE DELIVERY]]="","",(CONCATENATE(20,LEFT(Table1[[#This Row],[DATE SAMPLE DELIVERY]],2),"-",(MID(Table1[[#This Row],[DATE SAMPLE DELIVERY]],3,2)),"-",(RIGHT(Table1[[#This Row],[DATE SAMPLE DELIVERY]],2)))))</f>
        <v/>
      </c>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row>
    <row r="615" spans="1:54" s="4" customFormat="1" x14ac:dyDescent="0.2">
      <c r="A615" s="112" t="str">
        <f>IF(D615="","",CONCATENATE('Sample information'!B$16," #1"," ",Table1[[#This Row],[DATE SAMPLE DELIVERY]]))</f>
        <v xml:space="preserve">TC2486 #1 </v>
      </c>
      <c r="B615" s="112" t="str">
        <f>IF(Table1[[#This Row],[LIBRARY ID]]="","",CONCATENATE('Sample information'!B$16,"-",Table1[[#This Row],[LIBRARY ID]]))</f>
        <v>TC2486-TC2486-1605</v>
      </c>
      <c r="C615" s="228" t="s">
        <v>142</v>
      </c>
      <c r="D615" s="228" t="s">
        <v>2351</v>
      </c>
      <c r="E615" s="228" t="s">
        <v>28</v>
      </c>
      <c r="F615" s="113" t="s">
        <v>1711</v>
      </c>
      <c r="G615" s="113">
        <v>13.536849999999999</v>
      </c>
      <c r="H615" s="113">
        <v>50</v>
      </c>
      <c r="I615" s="98"/>
      <c r="J615" s="228"/>
      <c r="K615" s="230" t="s">
        <v>2665</v>
      </c>
      <c r="L615" s="112" t="str">
        <f>IF((I615=Index!C$2),VLOOKUP(J615,Index!B$3:S$228,2),IF((I615=Index!D$2),VLOOKUP(J615,Index!B$3:S$228,3),IF((I615=Index!E$2),VLOOKUP(J615,Index!B$3:S$228,4),IF((I615=Index!F$2),VLOOKUP(J615,Index!B$3:S$228,5),IF((I615=Index!G$2),VLOOKUP(J615,Index!B$3:S$228,6),IF((I615=Index!H$2),VLOOKUP(J615,Index!B$3:S$228,7),IF((I615=Index!I$2),VLOOKUP(J615,Index!B$3:S$228,8),IF((I615=Index!J$2),VLOOKUP(J615,Index!B$3:S$228,9),IF((I615=Index!K$2),VLOOKUP(J615,Index!B$3:S$228,10),IF((I615=Index!L$2),VLOOKUP(J615,Index!B$3:S$228,11),IF((I615=Index!M$2),VLOOKUP(J615,Index!B$3:S$228,12),IF((I615=Index!N$2),VLOOKUP(J615,Index!B$3:S$228,13),IF((I615=Index!O$2),VLOOKUP(J615,Index!B$3:S$228,14),IF((I615=Index!P$2),VLOOKUP(J615,Index!B$3:S$228,15),IF((I615=Index!Q$2),VLOOKUP(J615,Index!B$3:S$228,16),IF((I615=Index!R$2),VLOOKUP(J615,Index!B$3:S$228,17),IF((I615=Index!S$2),VLOOKUP(J615,Index!B$3:S$228,18),IF((I615=""),CONCATENATE("Custom (",K615,")"),IF((I615="No index"),CONCATENATE("Custom (",Index!T607,")"),"")))))))))))))))))))</f>
        <v>Custom (AGGCAGAA-AAGGCTAT)</v>
      </c>
      <c r="M615" s="32" t="s">
        <v>5</v>
      </c>
      <c r="N615" s="10" t="s">
        <v>55</v>
      </c>
      <c r="O615" s="136">
        <f>IF(Table1[[#This Row],[VOLUME]]="","",Table1[[#This Row],[VOLUME]])</f>
        <v>50</v>
      </c>
      <c r="P615" s="110" t="str">
        <f>IF(Table1[[#This Row],[SNP&amp;SEQ SAMPLE ID]]="","",CONCATENATE('Sample information'!$B$16,"_PL1_org_",Table1[[#This Row],[DATE SAMPLE DELIVERY]]))</f>
        <v>TC2486_PL1_org_</v>
      </c>
      <c r="Q615" s="32" t="str">
        <f>IF(Table1[[#This Row],[SNP&amp;SEQ SAMPLE ID]]="","",IF('Sample information'!$B$21="","",'Sample information'!$B$21))</f>
        <v>danio rerio (zebrafish)</v>
      </c>
      <c r="R615" s="10"/>
      <c r="S615" s="32"/>
      <c r="T615" s="55"/>
      <c r="U615" s="25"/>
      <c r="W615" s="30"/>
      <c r="Y615" s="91"/>
      <c r="Z615" s="32"/>
      <c r="AA615" s="28"/>
      <c r="AB615" s="55"/>
      <c r="AC615" s="28" t="str">
        <f>IF(Table1[[#This Row],[DATE SAMPLE DELIVERY]]="","",(CONCATENATE(20,LEFT(Table1[[#This Row],[DATE SAMPLE DELIVERY]],2),"-",(MID(Table1[[#This Row],[DATE SAMPLE DELIVERY]],3,2)),"-",(RIGHT(Table1[[#This Row],[DATE SAMPLE DELIVERY]],2)))))</f>
        <v/>
      </c>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row>
    <row r="616" spans="1:54" s="4" customFormat="1" x14ac:dyDescent="0.2">
      <c r="A616" s="112" t="str">
        <f>IF(D616="","",CONCATENATE('Sample information'!B$16," #1"," ",Table1[[#This Row],[DATE SAMPLE DELIVERY]]))</f>
        <v xml:space="preserve">TC2486 #1 </v>
      </c>
      <c r="B616" s="112" t="str">
        <f>IF(Table1[[#This Row],[LIBRARY ID]]="","",CONCATENATE('Sample information'!B$16,"-",Table1[[#This Row],[LIBRARY ID]]))</f>
        <v>TC2486-TC2486-1606</v>
      </c>
      <c r="C616" s="228" t="s">
        <v>142</v>
      </c>
      <c r="D616" s="228" t="s">
        <v>2352</v>
      </c>
      <c r="E616" s="228" t="s">
        <v>28</v>
      </c>
      <c r="F616" s="113" t="s">
        <v>1711</v>
      </c>
      <c r="G616" s="113">
        <v>13.536849999999999</v>
      </c>
      <c r="H616" s="113">
        <v>50</v>
      </c>
      <c r="I616" s="98"/>
      <c r="J616" s="228"/>
      <c r="K616" s="230" t="s">
        <v>2666</v>
      </c>
      <c r="L616" s="112" t="str">
        <f>IF((I616=Index!C$2),VLOOKUP(J616,Index!B$3:S$228,2),IF((I616=Index!D$2),VLOOKUP(J616,Index!B$3:S$228,3),IF((I616=Index!E$2),VLOOKUP(J616,Index!B$3:S$228,4),IF((I616=Index!F$2),VLOOKUP(J616,Index!B$3:S$228,5),IF((I616=Index!G$2),VLOOKUP(J616,Index!B$3:S$228,6),IF((I616=Index!H$2),VLOOKUP(J616,Index!B$3:S$228,7),IF((I616=Index!I$2),VLOOKUP(J616,Index!B$3:S$228,8),IF((I616=Index!J$2),VLOOKUP(J616,Index!B$3:S$228,9),IF((I616=Index!K$2),VLOOKUP(J616,Index!B$3:S$228,10),IF((I616=Index!L$2),VLOOKUP(J616,Index!B$3:S$228,11),IF((I616=Index!M$2),VLOOKUP(J616,Index!B$3:S$228,12),IF((I616=Index!N$2),VLOOKUP(J616,Index!B$3:S$228,13),IF((I616=Index!O$2),VLOOKUP(J616,Index!B$3:S$228,14),IF((I616=Index!P$2),VLOOKUP(J616,Index!B$3:S$228,15),IF((I616=Index!Q$2),VLOOKUP(J616,Index!B$3:S$228,16),IF((I616=Index!R$2),VLOOKUP(J616,Index!B$3:S$228,17),IF((I616=Index!S$2),VLOOKUP(J616,Index!B$3:S$228,18),IF((I616=""),CONCATENATE("Custom (",K616,")"),IF((I616="No index"),CONCATENATE("Custom (",Index!T608,")"),"")))))))))))))))))))</f>
        <v>Custom (AGGCAGAA-GAGCCTTA)</v>
      </c>
      <c r="M616" s="32" t="s">
        <v>5</v>
      </c>
      <c r="N616" s="10" t="s">
        <v>56</v>
      </c>
      <c r="O616" s="136">
        <f>IF(Table1[[#This Row],[VOLUME]]="","",Table1[[#This Row],[VOLUME]])</f>
        <v>50</v>
      </c>
      <c r="P616" s="110" t="str">
        <f>IF(Table1[[#This Row],[SNP&amp;SEQ SAMPLE ID]]="","",CONCATENATE('Sample information'!$B$16,"_PL1_org_",Table1[[#This Row],[DATE SAMPLE DELIVERY]]))</f>
        <v>TC2486_PL1_org_</v>
      </c>
      <c r="Q616" s="32" t="str">
        <f>IF(Table1[[#This Row],[SNP&amp;SEQ SAMPLE ID]]="","",IF('Sample information'!$B$21="","",'Sample information'!$B$21))</f>
        <v>danio rerio (zebrafish)</v>
      </c>
      <c r="R616" s="10"/>
      <c r="S616" s="32"/>
      <c r="T616" s="55"/>
      <c r="U616" s="25"/>
      <c r="W616" s="30"/>
      <c r="Y616" s="91"/>
      <c r="Z616" s="32"/>
      <c r="AA616" s="28"/>
      <c r="AB616" s="55"/>
      <c r="AC616" s="28" t="str">
        <f>IF(Table1[[#This Row],[DATE SAMPLE DELIVERY]]="","",(CONCATENATE(20,LEFT(Table1[[#This Row],[DATE SAMPLE DELIVERY]],2),"-",(MID(Table1[[#This Row],[DATE SAMPLE DELIVERY]],3,2)),"-",(RIGHT(Table1[[#This Row],[DATE SAMPLE DELIVERY]],2)))))</f>
        <v/>
      </c>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row>
    <row r="617" spans="1:54" s="4" customFormat="1" x14ac:dyDescent="0.2">
      <c r="A617" s="112" t="str">
        <f>IF(D617="","",CONCATENATE('Sample information'!B$16," #1"," ",Table1[[#This Row],[DATE SAMPLE DELIVERY]]))</f>
        <v xml:space="preserve">TC2486 #1 </v>
      </c>
      <c r="B617" s="112" t="str">
        <f>IF(Table1[[#This Row],[LIBRARY ID]]="","",CONCATENATE('Sample information'!B$16,"-",Table1[[#This Row],[LIBRARY ID]]))</f>
        <v>TC2486-TC2486-1607</v>
      </c>
      <c r="C617" s="228" t="s">
        <v>142</v>
      </c>
      <c r="D617" s="228" t="s">
        <v>2353</v>
      </c>
      <c r="E617" s="228" t="s">
        <v>28</v>
      </c>
      <c r="F617" s="113" t="s">
        <v>1711</v>
      </c>
      <c r="G617" s="113">
        <v>13.536849999999999</v>
      </c>
      <c r="H617" s="113">
        <v>50</v>
      </c>
      <c r="I617" s="98"/>
      <c r="J617" s="228"/>
      <c r="K617" s="230" t="s">
        <v>2667</v>
      </c>
      <c r="L617" s="112" t="str">
        <f>IF((I617=Index!C$2),VLOOKUP(J617,Index!B$3:S$228,2),IF((I617=Index!D$2),VLOOKUP(J617,Index!B$3:S$228,3),IF((I617=Index!E$2),VLOOKUP(J617,Index!B$3:S$228,4),IF((I617=Index!F$2),VLOOKUP(J617,Index!B$3:S$228,5),IF((I617=Index!G$2),VLOOKUP(J617,Index!B$3:S$228,6),IF((I617=Index!H$2),VLOOKUP(J617,Index!B$3:S$228,7),IF((I617=Index!I$2),VLOOKUP(J617,Index!B$3:S$228,8),IF((I617=Index!J$2),VLOOKUP(J617,Index!B$3:S$228,9),IF((I617=Index!K$2),VLOOKUP(J617,Index!B$3:S$228,10),IF((I617=Index!L$2),VLOOKUP(J617,Index!B$3:S$228,11),IF((I617=Index!M$2),VLOOKUP(J617,Index!B$3:S$228,12),IF((I617=Index!N$2),VLOOKUP(J617,Index!B$3:S$228,13),IF((I617=Index!O$2),VLOOKUP(J617,Index!B$3:S$228,14),IF((I617=Index!P$2),VLOOKUP(J617,Index!B$3:S$228,15),IF((I617=Index!Q$2),VLOOKUP(J617,Index!B$3:S$228,16),IF((I617=Index!R$2),VLOOKUP(J617,Index!B$3:S$228,17),IF((I617=Index!S$2),VLOOKUP(J617,Index!B$3:S$228,18),IF((I617=""),CONCATENATE("Custom (",K617,")"),IF((I617="No index"),CONCATENATE("Custom (",Index!T609,")"),"")))))))))))))))))))</f>
        <v>Custom (AGGCAGAA-TTATGCGA)</v>
      </c>
      <c r="M617" s="32" t="s">
        <v>5</v>
      </c>
      <c r="N617" s="10" t="s">
        <v>57</v>
      </c>
      <c r="O617" s="136">
        <f>IF(Table1[[#This Row],[VOLUME]]="","",Table1[[#This Row],[VOLUME]])</f>
        <v>50</v>
      </c>
      <c r="P617" s="110" t="str">
        <f>IF(Table1[[#This Row],[SNP&amp;SEQ SAMPLE ID]]="","",CONCATENATE('Sample information'!$B$16,"_PL1_org_",Table1[[#This Row],[DATE SAMPLE DELIVERY]]))</f>
        <v>TC2486_PL1_org_</v>
      </c>
      <c r="Q617" s="32" t="str">
        <f>IF(Table1[[#This Row],[SNP&amp;SEQ SAMPLE ID]]="","",IF('Sample information'!$B$21="","",'Sample information'!$B$21))</f>
        <v>danio rerio (zebrafish)</v>
      </c>
      <c r="R617" s="10"/>
      <c r="S617" s="32"/>
      <c r="T617" s="55"/>
      <c r="U617" s="25"/>
      <c r="W617" s="30"/>
      <c r="Y617" s="91"/>
      <c r="Z617" s="32"/>
      <c r="AA617" s="28"/>
      <c r="AB617" s="55"/>
      <c r="AC617" s="28" t="str">
        <f>IF(Table1[[#This Row],[DATE SAMPLE DELIVERY]]="","",(CONCATENATE(20,LEFT(Table1[[#This Row],[DATE SAMPLE DELIVERY]],2),"-",(MID(Table1[[#This Row],[DATE SAMPLE DELIVERY]],3,2)),"-",(RIGHT(Table1[[#This Row],[DATE SAMPLE DELIVERY]],2)))))</f>
        <v/>
      </c>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row>
    <row r="618" spans="1:54" s="4" customFormat="1" x14ac:dyDescent="0.2">
      <c r="A618" s="112" t="str">
        <f>IF(D618="","",CONCATENATE('Sample information'!B$16," #1"," ",Table1[[#This Row],[DATE SAMPLE DELIVERY]]))</f>
        <v xml:space="preserve">TC2486 #1 </v>
      </c>
      <c r="B618" s="112" t="str">
        <f>IF(Table1[[#This Row],[LIBRARY ID]]="","",CONCATENATE('Sample information'!B$16,"-",Table1[[#This Row],[LIBRARY ID]]))</f>
        <v>TC2486-TC2486-1608</v>
      </c>
      <c r="C618" s="228" t="s">
        <v>142</v>
      </c>
      <c r="D618" s="228" t="s">
        <v>2354</v>
      </c>
      <c r="E618" s="228" t="s">
        <v>28</v>
      </c>
      <c r="F618" s="113" t="s">
        <v>1711</v>
      </c>
      <c r="G618" s="113">
        <v>13.536849999999999</v>
      </c>
      <c r="H618" s="113">
        <v>50</v>
      </c>
      <c r="I618" s="98"/>
      <c r="J618" s="228"/>
      <c r="K618" s="230" t="s">
        <v>2668</v>
      </c>
      <c r="L618" s="112" t="str">
        <f>IF((I618=Index!C$2),VLOOKUP(J618,Index!B$3:S$228,2),IF((I618=Index!D$2),VLOOKUP(J618,Index!B$3:S$228,3),IF((I618=Index!E$2),VLOOKUP(J618,Index!B$3:S$228,4),IF((I618=Index!F$2),VLOOKUP(J618,Index!B$3:S$228,5),IF((I618=Index!G$2),VLOOKUP(J618,Index!B$3:S$228,6),IF((I618=Index!H$2),VLOOKUP(J618,Index!B$3:S$228,7),IF((I618=Index!I$2),VLOOKUP(J618,Index!B$3:S$228,8),IF((I618=Index!J$2),VLOOKUP(J618,Index!B$3:S$228,9),IF((I618=Index!K$2),VLOOKUP(J618,Index!B$3:S$228,10),IF((I618=Index!L$2),VLOOKUP(J618,Index!B$3:S$228,11),IF((I618=Index!M$2),VLOOKUP(J618,Index!B$3:S$228,12),IF((I618=Index!N$2),VLOOKUP(J618,Index!B$3:S$228,13),IF((I618=Index!O$2),VLOOKUP(J618,Index!B$3:S$228,14),IF((I618=Index!P$2),VLOOKUP(J618,Index!B$3:S$228,15),IF((I618=Index!Q$2),VLOOKUP(J618,Index!B$3:S$228,16),IF((I618=Index!R$2),VLOOKUP(J618,Index!B$3:S$228,17),IF((I618=Index!S$2),VLOOKUP(J618,Index!B$3:S$228,18),IF((I618=""),CONCATENATE("Custom (",K618,")"),IF((I618="No index"),CONCATENATE("Custom (",Index!T610,")"),"")))))))))))))))))))</f>
        <v>Custom (TCCTGAGC-CGTCTAAT)</v>
      </c>
      <c r="M618" s="32" t="s">
        <v>5</v>
      </c>
      <c r="N618" s="10" t="s">
        <v>58</v>
      </c>
      <c r="O618" s="136">
        <f>IF(Table1[[#This Row],[VOLUME]]="","",Table1[[#This Row],[VOLUME]])</f>
        <v>50</v>
      </c>
      <c r="P618" s="110" t="str">
        <f>IF(Table1[[#This Row],[SNP&amp;SEQ SAMPLE ID]]="","",CONCATENATE('Sample information'!$B$16,"_PL1_org_",Table1[[#This Row],[DATE SAMPLE DELIVERY]]))</f>
        <v>TC2486_PL1_org_</v>
      </c>
      <c r="Q618" s="32" t="str">
        <f>IF(Table1[[#This Row],[SNP&amp;SEQ SAMPLE ID]]="","",IF('Sample information'!$B$21="","",'Sample information'!$B$21))</f>
        <v>danio rerio (zebrafish)</v>
      </c>
      <c r="R618" s="10"/>
      <c r="S618" s="32"/>
      <c r="T618" s="55"/>
      <c r="U618" s="25"/>
      <c r="W618" s="30"/>
      <c r="Y618" s="91"/>
      <c r="Z618" s="32"/>
      <c r="AA618" s="28"/>
      <c r="AB618" s="55"/>
      <c r="AC618" s="28" t="str">
        <f>IF(Table1[[#This Row],[DATE SAMPLE DELIVERY]]="","",(CONCATENATE(20,LEFT(Table1[[#This Row],[DATE SAMPLE DELIVERY]],2),"-",(MID(Table1[[#This Row],[DATE SAMPLE DELIVERY]],3,2)),"-",(RIGHT(Table1[[#This Row],[DATE SAMPLE DELIVERY]],2)))))</f>
        <v/>
      </c>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row>
    <row r="619" spans="1:54" s="4" customFormat="1" x14ac:dyDescent="0.2">
      <c r="A619" s="112" t="str">
        <f>IF(D619="","",CONCATENATE('Sample information'!B$16," #1"," ",Table1[[#This Row],[DATE SAMPLE DELIVERY]]))</f>
        <v xml:space="preserve">TC2486 #1 </v>
      </c>
      <c r="B619" s="112" t="str">
        <f>IF(Table1[[#This Row],[LIBRARY ID]]="","",CONCATENATE('Sample information'!B$16,"-",Table1[[#This Row],[LIBRARY ID]]))</f>
        <v>TC2486-TC2486-1609</v>
      </c>
      <c r="C619" s="228" t="s">
        <v>142</v>
      </c>
      <c r="D619" s="228" t="s">
        <v>2355</v>
      </c>
      <c r="E619" s="228" t="s">
        <v>28</v>
      </c>
      <c r="F619" s="113" t="s">
        <v>1711</v>
      </c>
      <c r="G619" s="113">
        <v>13.536849999999999</v>
      </c>
      <c r="H619" s="113">
        <v>50</v>
      </c>
      <c r="I619" s="98"/>
      <c r="J619" s="228"/>
      <c r="K619" s="230" t="s">
        <v>2669</v>
      </c>
      <c r="L619" s="112" t="str">
        <f>IF((I619=Index!C$2),VLOOKUP(J619,Index!B$3:S$228,2),IF((I619=Index!D$2),VLOOKUP(J619,Index!B$3:S$228,3),IF((I619=Index!E$2),VLOOKUP(J619,Index!B$3:S$228,4),IF((I619=Index!F$2),VLOOKUP(J619,Index!B$3:S$228,5),IF((I619=Index!G$2),VLOOKUP(J619,Index!B$3:S$228,6),IF((I619=Index!H$2),VLOOKUP(J619,Index!B$3:S$228,7),IF((I619=Index!I$2),VLOOKUP(J619,Index!B$3:S$228,8),IF((I619=Index!J$2),VLOOKUP(J619,Index!B$3:S$228,9),IF((I619=Index!K$2),VLOOKUP(J619,Index!B$3:S$228,10),IF((I619=Index!L$2),VLOOKUP(J619,Index!B$3:S$228,11),IF((I619=Index!M$2),VLOOKUP(J619,Index!B$3:S$228,12),IF((I619=Index!N$2),VLOOKUP(J619,Index!B$3:S$228,13),IF((I619=Index!O$2),VLOOKUP(J619,Index!B$3:S$228,14),IF((I619=Index!P$2),VLOOKUP(J619,Index!B$3:S$228,15),IF((I619=Index!Q$2),VLOOKUP(J619,Index!B$3:S$228,16),IF((I619=Index!R$2),VLOOKUP(J619,Index!B$3:S$228,17),IF((I619=Index!S$2),VLOOKUP(J619,Index!B$3:S$228,18),IF((I619=""),CONCATENATE("Custom (",K619,")"),IF((I619="No index"),CONCATENATE("Custom (",Index!T611,")"),"")))))))))))))))))))</f>
        <v>Custom (TCCTGAGC-TCTCTCCG)</v>
      </c>
      <c r="M619" s="32" t="s">
        <v>5</v>
      </c>
      <c r="N619" s="10" t="s">
        <v>59</v>
      </c>
      <c r="O619" s="136">
        <f>IF(Table1[[#This Row],[VOLUME]]="","",Table1[[#This Row],[VOLUME]])</f>
        <v>50</v>
      </c>
      <c r="P619" s="110" t="str">
        <f>IF(Table1[[#This Row],[SNP&amp;SEQ SAMPLE ID]]="","",CONCATENATE('Sample information'!$B$16,"_PL1_org_",Table1[[#This Row],[DATE SAMPLE DELIVERY]]))</f>
        <v>TC2486_PL1_org_</v>
      </c>
      <c r="Q619" s="32" t="str">
        <f>IF(Table1[[#This Row],[SNP&amp;SEQ SAMPLE ID]]="","",IF('Sample information'!$B$21="","",'Sample information'!$B$21))</f>
        <v>danio rerio (zebrafish)</v>
      </c>
      <c r="R619" s="10"/>
      <c r="S619" s="32"/>
      <c r="T619" s="55"/>
      <c r="U619" s="25"/>
      <c r="W619" s="30"/>
      <c r="Y619" s="91"/>
      <c r="Z619" s="32"/>
      <c r="AA619" s="28"/>
      <c r="AB619" s="55"/>
      <c r="AC619" s="28" t="str">
        <f>IF(Table1[[#This Row],[DATE SAMPLE DELIVERY]]="","",(CONCATENATE(20,LEFT(Table1[[#This Row],[DATE SAMPLE DELIVERY]],2),"-",(MID(Table1[[#This Row],[DATE SAMPLE DELIVERY]],3,2)),"-",(RIGHT(Table1[[#This Row],[DATE SAMPLE DELIVERY]],2)))))</f>
        <v/>
      </c>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row>
    <row r="620" spans="1:54" s="4" customFormat="1" x14ac:dyDescent="0.2">
      <c r="A620" s="112" t="str">
        <f>IF(D620="","",CONCATENATE('Sample information'!B$16," #1"," ",Table1[[#This Row],[DATE SAMPLE DELIVERY]]))</f>
        <v xml:space="preserve">TC2486 #1 </v>
      </c>
      <c r="B620" s="112" t="str">
        <f>IF(Table1[[#This Row],[LIBRARY ID]]="","",CONCATENATE('Sample information'!B$16,"-",Table1[[#This Row],[LIBRARY ID]]))</f>
        <v>TC2486-TC2486-1610</v>
      </c>
      <c r="C620" s="228" t="s">
        <v>142</v>
      </c>
      <c r="D620" s="228" t="s">
        <v>2356</v>
      </c>
      <c r="E620" s="228" t="s">
        <v>28</v>
      </c>
      <c r="F620" s="113" t="s">
        <v>1711</v>
      </c>
      <c r="G620" s="113">
        <v>13.536849999999999</v>
      </c>
      <c r="H620" s="113">
        <v>50</v>
      </c>
      <c r="I620" s="98"/>
      <c r="J620" s="228"/>
      <c r="K620" s="230" t="s">
        <v>2670</v>
      </c>
      <c r="L620" s="112" t="str">
        <f>IF((I620=Index!C$2),VLOOKUP(J620,Index!B$3:S$228,2),IF((I620=Index!D$2),VLOOKUP(J620,Index!B$3:S$228,3),IF((I620=Index!E$2),VLOOKUP(J620,Index!B$3:S$228,4),IF((I620=Index!F$2),VLOOKUP(J620,Index!B$3:S$228,5),IF((I620=Index!G$2),VLOOKUP(J620,Index!B$3:S$228,6),IF((I620=Index!H$2),VLOOKUP(J620,Index!B$3:S$228,7),IF((I620=Index!I$2),VLOOKUP(J620,Index!B$3:S$228,8),IF((I620=Index!J$2),VLOOKUP(J620,Index!B$3:S$228,9),IF((I620=Index!K$2),VLOOKUP(J620,Index!B$3:S$228,10),IF((I620=Index!L$2),VLOOKUP(J620,Index!B$3:S$228,11),IF((I620=Index!M$2),VLOOKUP(J620,Index!B$3:S$228,12),IF((I620=Index!N$2),VLOOKUP(J620,Index!B$3:S$228,13),IF((I620=Index!O$2),VLOOKUP(J620,Index!B$3:S$228,14),IF((I620=Index!P$2),VLOOKUP(J620,Index!B$3:S$228,15),IF((I620=Index!Q$2),VLOOKUP(J620,Index!B$3:S$228,16),IF((I620=Index!R$2),VLOOKUP(J620,Index!B$3:S$228,17),IF((I620=Index!S$2),VLOOKUP(J620,Index!B$3:S$228,18),IF((I620=""),CONCATENATE("Custom (",K620,")"),IF((I620="No index"),CONCATENATE("Custom (",Index!T612,")"),"")))))))))))))))))))</f>
        <v>Custom (TCCTGAGC-TCGACTAG)</v>
      </c>
      <c r="M620" s="32" t="s">
        <v>5</v>
      </c>
      <c r="N620" s="10" t="s">
        <v>60</v>
      </c>
      <c r="O620" s="136">
        <f>IF(Table1[[#This Row],[VOLUME]]="","",Table1[[#This Row],[VOLUME]])</f>
        <v>50</v>
      </c>
      <c r="P620" s="110" t="str">
        <f>IF(Table1[[#This Row],[SNP&amp;SEQ SAMPLE ID]]="","",CONCATENATE('Sample information'!$B$16,"_PL1_org_",Table1[[#This Row],[DATE SAMPLE DELIVERY]]))</f>
        <v>TC2486_PL1_org_</v>
      </c>
      <c r="Q620" s="32" t="str">
        <f>IF(Table1[[#This Row],[SNP&amp;SEQ SAMPLE ID]]="","",IF('Sample information'!$B$21="","",'Sample information'!$B$21))</f>
        <v>danio rerio (zebrafish)</v>
      </c>
      <c r="R620" s="10"/>
      <c r="S620" s="32"/>
      <c r="T620" s="55"/>
      <c r="U620" s="25"/>
      <c r="W620" s="30"/>
      <c r="Y620" s="91"/>
      <c r="Z620" s="32"/>
      <c r="AA620" s="28"/>
      <c r="AB620" s="55"/>
      <c r="AC620" s="28" t="str">
        <f>IF(Table1[[#This Row],[DATE SAMPLE DELIVERY]]="","",(CONCATENATE(20,LEFT(Table1[[#This Row],[DATE SAMPLE DELIVERY]],2),"-",(MID(Table1[[#This Row],[DATE SAMPLE DELIVERY]],3,2)),"-",(RIGHT(Table1[[#This Row],[DATE SAMPLE DELIVERY]],2)))))</f>
        <v/>
      </c>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row>
    <row r="621" spans="1:54" s="4" customFormat="1" x14ac:dyDescent="0.2">
      <c r="A621" s="112" t="str">
        <f>IF(D621="","",CONCATENATE('Sample information'!B$16," #1"," ",Table1[[#This Row],[DATE SAMPLE DELIVERY]]))</f>
        <v xml:space="preserve">TC2486 #1 </v>
      </c>
      <c r="B621" s="112" t="str">
        <f>IF(Table1[[#This Row],[LIBRARY ID]]="","",CONCATENATE('Sample information'!B$16,"-",Table1[[#This Row],[LIBRARY ID]]))</f>
        <v>TC2486-TC2486-1611</v>
      </c>
      <c r="C621" s="228" t="s">
        <v>142</v>
      </c>
      <c r="D621" s="228" t="s">
        <v>2357</v>
      </c>
      <c r="E621" s="228" t="s">
        <v>28</v>
      </c>
      <c r="F621" s="113" t="s">
        <v>1711</v>
      </c>
      <c r="G621" s="113">
        <v>13.536849999999999</v>
      </c>
      <c r="H621" s="113">
        <v>50</v>
      </c>
      <c r="I621" s="98"/>
      <c r="J621" s="228"/>
      <c r="K621" s="230" t="s">
        <v>2671</v>
      </c>
      <c r="L621" s="112" t="str">
        <f>IF((I621=Index!C$2),VLOOKUP(J621,Index!B$3:S$228,2),IF((I621=Index!D$2),VLOOKUP(J621,Index!B$3:S$228,3),IF((I621=Index!E$2),VLOOKUP(J621,Index!B$3:S$228,4),IF((I621=Index!F$2),VLOOKUP(J621,Index!B$3:S$228,5),IF((I621=Index!G$2),VLOOKUP(J621,Index!B$3:S$228,6),IF((I621=Index!H$2),VLOOKUP(J621,Index!B$3:S$228,7),IF((I621=Index!I$2),VLOOKUP(J621,Index!B$3:S$228,8),IF((I621=Index!J$2),VLOOKUP(J621,Index!B$3:S$228,9),IF((I621=Index!K$2),VLOOKUP(J621,Index!B$3:S$228,10),IF((I621=Index!L$2),VLOOKUP(J621,Index!B$3:S$228,11),IF((I621=Index!M$2),VLOOKUP(J621,Index!B$3:S$228,12),IF((I621=Index!N$2),VLOOKUP(J621,Index!B$3:S$228,13),IF((I621=Index!O$2),VLOOKUP(J621,Index!B$3:S$228,14),IF((I621=Index!P$2),VLOOKUP(J621,Index!B$3:S$228,15),IF((I621=Index!Q$2),VLOOKUP(J621,Index!B$3:S$228,16),IF((I621=Index!R$2),VLOOKUP(J621,Index!B$3:S$228,17),IF((I621=Index!S$2),VLOOKUP(J621,Index!B$3:S$228,18),IF((I621=""),CONCATENATE("Custom (",K621,")"),IF((I621="No index"),CONCATENATE("Custom (",Index!T613,")"),"")))))))))))))))))))</f>
        <v>Custom (TCCTGAGC-TTCTAGCT)</v>
      </c>
      <c r="M621" s="32" t="s">
        <v>5</v>
      </c>
      <c r="N621" s="10" t="s">
        <v>61</v>
      </c>
      <c r="O621" s="136">
        <f>IF(Table1[[#This Row],[VOLUME]]="","",Table1[[#This Row],[VOLUME]])</f>
        <v>50</v>
      </c>
      <c r="P621" s="110" t="str">
        <f>IF(Table1[[#This Row],[SNP&amp;SEQ SAMPLE ID]]="","",CONCATENATE('Sample information'!$B$16,"_PL1_org_",Table1[[#This Row],[DATE SAMPLE DELIVERY]]))</f>
        <v>TC2486_PL1_org_</v>
      </c>
      <c r="Q621" s="32" t="str">
        <f>IF(Table1[[#This Row],[SNP&amp;SEQ SAMPLE ID]]="","",IF('Sample information'!$B$21="","",'Sample information'!$B$21))</f>
        <v>danio rerio (zebrafish)</v>
      </c>
      <c r="R621" s="10"/>
      <c r="S621" s="32"/>
      <c r="T621" s="55"/>
      <c r="U621" s="25"/>
      <c r="W621" s="30"/>
      <c r="Y621" s="91"/>
      <c r="Z621" s="32"/>
      <c r="AA621" s="28"/>
      <c r="AB621" s="55"/>
      <c r="AC621" s="28" t="str">
        <f>IF(Table1[[#This Row],[DATE SAMPLE DELIVERY]]="","",(CONCATENATE(20,LEFT(Table1[[#This Row],[DATE SAMPLE DELIVERY]],2),"-",(MID(Table1[[#This Row],[DATE SAMPLE DELIVERY]],3,2)),"-",(RIGHT(Table1[[#This Row],[DATE SAMPLE DELIVERY]],2)))))</f>
        <v/>
      </c>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row>
    <row r="622" spans="1:54" s="4" customFormat="1" x14ac:dyDescent="0.2">
      <c r="A622" s="112" t="str">
        <f>IF(D622="","",CONCATENATE('Sample information'!B$16," #1"," ",Table1[[#This Row],[DATE SAMPLE DELIVERY]]))</f>
        <v xml:space="preserve">TC2486 #1 </v>
      </c>
      <c r="B622" s="112" t="str">
        <f>IF(Table1[[#This Row],[LIBRARY ID]]="","",CONCATENATE('Sample information'!B$16,"-",Table1[[#This Row],[LIBRARY ID]]))</f>
        <v>TC2486-TC2486-1612</v>
      </c>
      <c r="C622" s="228" t="s">
        <v>142</v>
      </c>
      <c r="D622" s="228" t="s">
        <v>2358</v>
      </c>
      <c r="E622" s="228" t="s">
        <v>28</v>
      </c>
      <c r="F622" s="113" t="s">
        <v>1711</v>
      </c>
      <c r="G622" s="113">
        <v>13.536849999999999</v>
      </c>
      <c r="H622" s="113">
        <v>50</v>
      </c>
      <c r="I622" s="98"/>
      <c r="J622" s="228"/>
      <c r="K622" s="230" t="s">
        <v>2672</v>
      </c>
      <c r="L622" s="112" t="str">
        <f>IF((I622=Index!C$2),VLOOKUP(J622,Index!B$3:S$228,2),IF((I622=Index!D$2),VLOOKUP(J622,Index!B$3:S$228,3),IF((I622=Index!E$2),VLOOKUP(J622,Index!B$3:S$228,4),IF((I622=Index!F$2),VLOOKUP(J622,Index!B$3:S$228,5),IF((I622=Index!G$2),VLOOKUP(J622,Index!B$3:S$228,6),IF((I622=Index!H$2),VLOOKUP(J622,Index!B$3:S$228,7),IF((I622=Index!I$2),VLOOKUP(J622,Index!B$3:S$228,8),IF((I622=Index!J$2),VLOOKUP(J622,Index!B$3:S$228,9),IF((I622=Index!K$2),VLOOKUP(J622,Index!B$3:S$228,10),IF((I622=Index!L$2),VLOOKUP(J622,Index!B$3:S$228,11),IF((I622=Index!M$2),VLOOKUP(J622,Index!B$3:S$228,12),IF((I622=Index!N$2),VLOOKUP(J622,Index!B$3:S$228,13),IF((I622=Index!O$2),VLOOKUP(J622,Index!B$3:S$228,14),IF((I622=Index!P$2),VLOOKUP(J622,Index!B$3:S$228,15),IF((I622=Index!Q$2),VLOOKUP(J622,Index!B$3:S$228,16),IF((I622=Index!R$2),VLOOKUP(J622,Index!B$3:S$228,17),IF((I622=Index!S$2),VLOOKUP(J622,Index!B$3:S$228,18),IF((I622=""),CONCATENATE("Custom (",K622,")"),IF((I622="No index"),CONCATENATE("Custom (",Index!T614,")"),"")))))))))))))))))))</f>
        <v>Custom (TCCTGAGC-CCTAGAGT)</v>
      </c>
      <c r="M622" s="32" t="s">
        <v>5</v>
      </c>
      <c r="N622" s="10" t="s">
        <v>62</v>
      </c>
      <c r="O622" s="136">
        <f>IF(Table1[[#This Row],[VOLUME]]="","",Table1[[#This Row],[VOLUME]])</f>
        <v>50</v>
      </c>
      <c r="P622" s="110" t="str">
        <f>IF(Table1[[#This Row],[SNP&amp;SEQ SAMPLE ID]]="","",CONCATENATE('Sample information'!$B$16,"_PL1_org_",Table1[[#This Row],[DATE SAMPLE DELIVERY]]))</f>
        <v>TC2486_PL1_org_</v>
      </c>
      <c r="Q622" s="32" t="str">
        <f>IF(Table1[[#This Row],[SNP&amp;SEQ SAMPLE ID]]="","",IF('Sample information'!$B$21="","",'Sample information'!$B$21))</f>
        <v>danio rerio (zebrafish)</v>
      </c>
      <c r="R622" s="10"/>
      <c r="S622" s="32"/>
      <c r="T622" s="55"/>
      <c r="U622" s="25"/>
      <c r="W622" s="30"/>
      <c r="Y622" s="91"/>
      <c r="Z622" s="32"/>
      <c r="AA622" s="28"/>
      <c r="AB622" s="55"/>
      <c r="AC622" s="28" t="str">
        <f>IF(Table1[[#This Row],[DATE SAMPLE DELIVERY]]="","",(CONCATENATE(20,LEFT(Table1[[#This Row],[DATE SAMPLE DELIVERY]],2),"-",(MID(Table1[[#This Row],[DATE SAMPLE DELIVERY]],3,2)),"-",(RIGHT(Table1[[#This Row],[DATE SAMPLE DELIVERY]],2)))))</f>
        <v/>
      </c>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row>
    <row r="623" spans="1:54" s="4" customFormat="1" x14ac:dyDescent="0.2">
      <c r="A623" s="112" t="str">
        <f>IF(D623="","",CONCATENATE('Sample information'!B$16," #1"," ",Table1[[#This Row],[DATE SAMPLE DELIVERY]]))</f>
        <v xml:space="preserve">TC2486 #1 </v>
      </c>
      <c r="B623" s="112" t="str">
        <f>IF(Table1[[#This Row],[LIBRARY ID]]="","",CONCATENATE('Sample information'!B$16,"-",Table1[[#This Row],[LIBRARY ID]]))</f>
        <v>TC2486-TC2486-1613</v>
      </c>
      <c r="C623" s="228" t="s">
        <v>142</v>
      </c>
      <c r="D623" s="228" t="s">
        <v>2359</v>
      </c>
      <c r="E623" s="228" t="s">
        <v>28</v>
      </c>
      <c r="F623" s="113" t="s">
        <v>1711</v>
      </c>
      <c r="G623" s="113">
        <v>13.536849999999999</v>
      </c>
      <c r="H623" s="113">
        <v>50</v>
      </c>
      <c r="I623" s="98"/>
      <c r="J623" s="228"/>
      <c r="K623" s="230" t="s">
        <v>2673</v>
      </c>
      <c r="L623" s="112" t="str">
        <f>IF((I623=Index!C$2),VLOOKUP(J623,Index!B$3:S$228,2),IF((I623=Index!D$2),VLOOKUP(J623,Index!B$3:S$228,3),IF((I623=Index!E$2),VLOOKUP(J623,Index!B$3:S$228,4),IF((I623=Index!F$2),VLOOKUP(J623,Index!B$3:S$228,5),IF((I623=Index!G$2),VLOOKUP(J623,Index!B$3:S$228,6),IF((I623=Index!H$2),VLOOKUP(J623,Index!B$3:S$228,7),IF((I623=Index!I$2),VLOOKUP(J623,Index!B$3:S$228,8),IF((I623=Index!J$2),VLOOKUP(J623,Index!B$3:S$228,9),IF((I623=Index!K$2),VLOOKUP(J623,Index!B$3:S$228,10),IF((I623=Index!L$2),VLOOKUP(J623,Index!B$3:S$228,11),IF((I623=Index!M$2),VLOOKUP(J623,Index!B$3:S$228,12),IF((I623=Index!N$2),VLOOKUP(J623,Index!B$3:S$228,13),IF((I623=Index!O$2),VLOOKUP(J623,Index!B$3:S$228,14),IF((I623=Index!P$2),VLOOKUP(J623,Index!B$3:S$228,15),IF((I623=Index!Q$2),VLOOKUP(J623,Index!B$3:S$228,16),IF((I623=Index!R$2),VLOOKUP(J623,Index!B$3:S$228,17),IF((I623=Index!S$2),VLOOKUP(J623,Index!B$3:S$228,18),IF((I623=""),CONCATENATE("Custom (",K623,")"),IF((I623="No index"),CONCATENATE("Custom (",Index!T615,")"),"")))))))))))))))))))</f>
        <v>Custom (TCCTGAGC-CTATTAAG)</v>
      </c>
      <c r="M623" s="32" t="s">
        <v>5</v>
      </c>
      <c r="N623" s="10" t="s">
        <v>63</v>
      </c>
      <c r="O623" s="136">
        <f>IF(Table1[[#This Row],[VOLUME]]="","",Table1[[#This Row],[VOLUME]])</f>
        <v>50</v>
      </c>
      <c r="P623" s="110" t="str">
        <f>IF(Table1[[#This Row],[SNP&amp;SEQ SAMPLE ID]]="","",CONCATENATE('Sample information'!$B$16,"_PL1_org_",Table1[[#This Row],[DATE SAMPLE DELIVERY]]))</f>
        <v>TC2486_PL1_org_</v>
      </c>
      <c r="Q623" s="32" t="str">
        <f>IF(Table1[[#This Row],[SNP&amp;SEQ SAMPLE ID]]="","",IF('Sample information'!$B$21="","",'Sample information'!$B$21))</f>
        <v>danio rerio (zebrafish)</v>
      </c>
      <c r="R623" s="10"/>
      <c r="S623" s="32"/>
      <c r="T623" s="55"/>
      <c r="U623" s="25"/>
      <c r="W623" s="30"/>
      <c r="Y623" s="91"/>
      <c r="Z623" s="32"/>
      <c r="AA623" s="28"/>
      <c r="AB623" s="55"/>
      <c r="AC623" s="28" t="str">
        <f>IF(Table1[[#This Row],[DATE SAMPLE DELIVERY]]="","",(CONCATENATE(20,LEFT(Table1[[#This Row],[DATE SAMPLE DELIVERY]],2),"-",(MID(Table1[[#This Row],[DATE SAMPLE DELIVERY]],3,2)),"-",(RIGHT(Table1[[#This Row],[DATE SAMPLE DELIVERY]],2)))))</f>
        <v/>
      </c>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row>
    <row r="624" spans="1:54" s="4" customFormat="1" x14ac:dyDescent="0.2">
      <c r="A624" s="112" t="str">
        <f>IF(D624="","",CONCATENATE('Sample information'!B$16," #1"," ",Table1[[#This Row],[DATE SAMPLE DELIVERY]]))</f>
        <v xml:space="preserve">TC2486 #1 </v>
      </c>
      <c r="B624" s="112" t="str">
        <f>IF(Table1[[#This Row],[LIBRARY ID]]="","",CONCATENATE('Sample information'!B$16,"-",Table1[[#This Row],[LIBRARY ID]]))</f>
        <v>TC2486-TC2486-1614</v>
      </c>
      <c r="C624" s="228" t="s">
        <v>142</v>
      </c>
      <c r="D624" s="228" t="s">
        <v>2360</v>
      </c>
      <c r="E624" s="228" t="s">
        <v>28</v>
      </c>
      <c r="F624" s="113" t="s">
        <v>1711</v>
      </c>
      <c r="G624" s="113">
        <v>13.536849999999999</v>
      </c>
      <c r="H624" s="113">
        <v>50</v>
      </c>
      <c r="I624" s="98"/>
      <c r="J624" s="228"/>
      <c r="K624" s="230" t="s">
        <v>2674</v>
      </c>
      <c r="L624" s="112" t="str">
        <f>IF((I624=Index!C$2),VLOOKUP(J624,Index!B$3:S$228,2),IF((I624=Index!D$2),VLOOKUP(J624,Index!B$3:S$228,3),IF((I624=Index!E$2),VLOOKUP(J624,Index!B$3:S$228,4),IF((I624=Index!F$2),VLOOKUP(J624,Index!B$3:S$228,5),IF((I624=Index!G$2),VLOOKUP(J624,Index!B$3:S$228,6),IF((I624=Index!H$2),VLOOKUP(J624,Index!B$3:S$228,7),IF((I624=Index!I$2),VLOOKUP(J624,Index!B$3:S$228,8),IF((I624=Index!J$2),VLOOKUP(J624,Index!B$3:S$228,9),IF((I624=Index!K$2),VLOOKUP(J624,Index!B$3:S$228,10),IF((I624=Index!L$2),VLOOKUP(J624,Index!B$3:S$228,11),IF((I624=Index!M$2),VLOOKUP(J624,Index!B$3:S$228,12),IF((I624=Index!N$2),VLOOKUP(J624,Index!B$3:S$228,13),IF((I624=Index!O$2),VLOOKUP(J624,Index!B$3:S$228,14),IF((I624=Index!P$2),VLOOKUP(J624,Index!B$3:S$228,15),IF((I624=Index!Q$2),VLOOKUP(J624,Index!B$3:S$228,16),IF((I624=Index!R$2),VLOOKUP(J624,Index!B$3:S$228,17),IF((I624=Index!S$2),VLOOKUP(J624,Index!B$3:S$228,18),IF((I624=""),CONCATENATE("Custom (",K624,")"),IF((I624="No index"),CONCATENATE("Custom (",Index!T616,")"),"")))))))))))))))))))</f>
        <v>Custom (TCCTGAGC-AAGGCTAT)</v>
      </c>
      <c r="M624" s="32" t="s">
        <v>5</v>
      </c>
      <c r="N624" s="10" t="s">
        <v>64</v>
      </c>
      <c r="O624" s="136">
        <f>IF(Table1[[#This Row],[VOLUME]]="","",Table1[[#This Row],[VOLUME]])</f>
        <v>50</v>
      </c>
      <c r="P624" s="110" t="str">
        <f>IF(Table1[[#This Row],[SNP&amp;SEQ SAMPLE ID]]="","",CONCATENATE('Sample information'!$B$16,"_PL1_org_",Table1[[#This Row],[DATE SAMPLE DELIVERY]]))</f>
        <v>TC2486_PL1_org_</v>
      </c>
      <c r="Q624" s="32" t="str">
        <f>IF(Table1[[#This Row],[SNP&amp;SEQ SAMPLE ID]]="","",IF('Sample information'!$B$21="","",'Sample information'!$B$21))</f>
        <v>danio rerio (zebrafish)</v>
      </c>
      <c r="R624" s="10"/>
      <c r="S624" s="32"/>
      <c r="T624" s="55"/>
      <c r="U624" s="25"/>
      <c r="W624" s="30"/>
      <c r="Y624" s="91"/>
      <c r="Z624" s="32"/>
      <c r="AA624" s="28"/>
      <c r="AB624" s="55"/>
      <c r="AC624" s="28" t="str">
        <f>IF(Table1[[#This Row],[DATE SAMPLE DELIVERY]]="","",(CONCATENATE(20,LEFT(Table1[[#This Row],[DATE SAMPLE DELIVERY]],2),"-",(MID(Table1[[#This Row],[DATE SAMPLE DELIVERY]],3,2)),"-",(RIGHT(Table1[[#This Row],[DATE SAMPLE DELIVERY]],2)))))</f>
        <v/>
      </c>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row>
    <row r="625" spans="1:54" s="4" customFormat="1" x14ac:dyDescent="0.2">
      <c r="A625" s="112" t="str">
        <f>IF(D625="","",CONCATENATE('Sample information'!B$16," #1"," ",Table1[[#This Row],[DATE SAMPLE DELIVERY]]))</f>
        <v xml:space="preserve">TC2486 #1 </v>
      </c>
      <c r="B625" s="112" t="str">
        <f>IF(Table1[[#This Row],[LIBRARY ID]]="","",CONCATENATE('Sample information'!B$16,"-",Table1[[#This Row],[LIBRARY ID]]))</f>
        <v>TC2486-TC2486-1615</v>
      </c>
      <c r="C625" s="228" t="s">
        <v>142</v>
      </c>
      <c r="D625" s="228" t="s">
        <v>2361</v>
      </c>
      <c r="E625" s="228" t="s">
        <v>28</v>
      </c>
      <c r="F625" s="113" t="s">
        <v>1711</v>
      </c>
      <c r="G625" s="113">
        <v>13.536849999999999</v>
      </c>
      <c r="H625" s="113">
        <v>50</v>
      </c>
      <c r="I625" s="98"/>
      <c r="J625" s="228"/>
      <c r="K625" s="230" t="s">
        <v>2675</v>
      </c>
      <c r="L625" s="112" t="str">
        <f>IF((I625=Index!C$2),VLOOKUP(J625,Index!B$3:S$228,2),IF((I625=Index!D$2),VLOOKUP(J625,Index!B$3:S$228,3),IF((I625=Index!E$2),VLOOKUP(J625,Index!B$3:S$228,4),IF((I625=Index!F$2),VLOOKUP(J625,Index!B$3:S$228,5),IF((I625=Index!G$2),VLOOKUP(J625,Index!B$3:S$228,6),IF((I625=Index!H$2),VLOOKUP(J625,Index!B$3:S$228,7),IF((I625=Index!I$2),VLOOKUP(J625,Index!B$3:S$228,8),IF((I625=Index!J$2),VLOOKUP(J625,Index!B$3:S$228,9),IF((I625=Index!K$2),VLOOKUP(J625,Index!B$3:S$228,10),IF((I625=Index!L$2),VLOOKUP(J625,Index!B$3:S$228,11),IF((I625=Index!M$2),VLOOKUP(J625,Index!B$3:S$228,12),IF((I625=Index!N$2),VLOOKUP(J625,Index!B$3:S$228,13),IF((I625=Index!O$2),VLOOKUP(J625,Index!B$3:S$228,14),IF((I625=Index!P$2),VLOOKUP(J625,Index!B$3:S$228,15),IF((I625=Index!Q$2),VLOOKUP(J625,Index!B$3:S$228,16),IF((I625=Index!R$2),VLOOKUP(J625,Index!B$3:S$228,17),IF((I625=Index!S$2),VLOOKUP(J625,Index!B$3:S$228,18),IF((I625=""),CONCATENATE("Custom (",K625,")"),IF((I625="No index"),CONCATENATE("Custom (",Index!T617,")"),"")))))))))))))))))))</f>
        <v>Custom (TCCTGAGC-GAGCCTTA)</v>
      </c>
      <c r="M625" s="32" t="s">
        <v>5</v>
      </c>
      <c r="N625" s="10" t="s">
        <v>65</v>
      </c>
      <c r="O625" s="136">
        <f>IF(Table1[[#This Row],[VOLUME]]="","",Table1[[#This Row],[VOLUME]])</f>
        <v>50</v>
      </c>
      <c r="P625" s="110" t="str">
        <f>IF(Table1[[#This Row],[SNP&amp;SEQ SAMPLE ID]]="","",CONCATENATE('Sample information'!$B$16,"_PL1_org_",Table1[[#This Row],[DATE SAMPLE DELIVERY]]))</f>
        <v>TC2486_PL1_org_</v>
      </c>
      <c r="Q625" s="32" t="str">
        <f>IF(Table1[[#This Row],[SNP&amp;SEQ SAMPLE ID]]="","",IF('Sample information'!$B$21="","",'Sample information'!$B$21))</f>
        <v>danio rerio (zebrafish)</v>
      </c>
      <c r="R625" s="10"/>
      <c r="S625" s="32"/>
      <c r="T625" s="55"/>
      <c r="U625" s="25"/>
      <c r="W625" s="30"/>
      <c r="Y625" s="91"/>
      <c r="Z625" s="32"/>
      <c r="AA625" s="28"/>
      <c r="AB625" s="55"/>
      <c r="AC625" s="28" t="str">
        <f>IF(Table1[[#This Row],[DATE SAMPLE DELIVERY]]="","",(CONCATENATE(20,LEFT(Table1[[#This Row],[DATE SAMPLE DELIVERY]],2),"-",(MID(Table1[[#This Row],[DATE SAMPLE DELIVERY]],3,2)),"-",(RIGHT(Table1[[#This Row],[DATE SAMPLE DELIVERY]],2)))))</f>
        <v/>
      </c>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row>
    <row r="626" spans="1:54" s="4" customFormat="1" x14ac:dyDescent="0.2">
      <c r="A626" s="112" t="str">
        <f>IF(D626="","",CONCATENATE('Sample information'!B$16," #1"," ",Table1[[#This Row],[DATE SAMPLE DELIVERY]]))</f>
        <v xml:space="preserve">TC2486 #1 </v>
      </c>
      <c r="B626" s="112" t="str">
        <f>IF(Table1[[#This Row],[LIBRARY ID]]="","",CONCATENATE('Sample information'!B$16,"-",Table1[[#This Row],[LIBRARY ID]]))</f>
        <v>TC2486-TC2486-1616</v>
      </c>
      <c r="C626" s="228" t="s">
        <v>142</v>
      </c>
      <c r="D626" s="228" t="s">
        <v>2362</v>
      </c>
      <c r="E626" s="228" t="s">
        <v>28</v>
      </c>
      <c r="F626" s="113" t="s">
        <v>1711</v>
      </c>
      <c r="G626" s="113">
        <v>13.536849999999999</v>
      </c>
      <c r="H626" s="113">
        <v>50</v>
      </c>
      <c r="I626" s="98"/>
      <c r="J626" s="228"/>
      <c r="K626" s="230" t="s">
        <v>2676</v>
      </c>
      <c r="L626" s="112" t="str">
        <f>IF((I626=Index!C$2),VLOOKUP(J626,Index!B$3:S$228,2),IF((I626=Index!D$2),VLOOKUP(J626,Index!B$3:S$228,3),IF((I626=Index!E$2),VLOOKUP(J626,Index!B$3:S$228,4),IF((I626=Index!F$2),VLOOKUP(J626,Index!B$3:S$228,5),IF((I626=Index!G$2),VLOOKUP(J626,Index!B$3:S$228,6),IF((I626=Index!H$2),VLOOKUP(J626,Index!B$3:S$228,7),IF((I626=Index!I$2),VLOOKUP(J626,Index!B$3:S$228,8),IF((I626=Index!J$2),VLOOKUP(J626,Index!B$3:S$228,9),IF((I626=Index!K$2),VLOOKUP(J626,Index!B$3:S$228,10),IF((I626=Index!L$2),VLOOKUP(J626,Index!B$3:S$228,11),IF((I626=Index!M$2),VLOOKUP(J626,Index!B$3:S$228,12),IF((I626=Index!N$2),VLOOKUP(J626,Index!B$3:S$228,13),IF((I626=Index!O$2),VLOOKUP(J626,Index!B$3:S$228,14),IF((I626=Index!P$2),VLOOKUP(J626,Index!B$3:S$228,15),IF((I626=Index!Q$2),VLOOKUP(J626,Index!B$3:S$228,16),IF((I626=Index!R$2),VLOOKUP(J626,Index!B$3:S$228,17),IF((I626=Index!S$2),VLOOKUP(J626,Index!B$3:S$228,18),IF((I626=""),CONCATENATE("Custom (",K626,")"),IF((I626="No index"),CONCATENATE("Custom (",Index!T618,")"),"")))))))))))))))))))</f>
        <v>Custom (TCCTGAGC-TTATGCGA)</v>
      </c>
      <c r="M626" s="32" t="s">
        <v>5</v>
      </c>
      <c r="N626" s="10" t="s">
        <v>66</v>
      </c>
      <c r="O626" s="136">
        <f>IF(Table1[[#This Row],[VOLUME]]="","",Table1[[#This Row],[VOLUME]])</f>
        <v>50</v>
      </c>
      <c r="P626" s="110" t="str">
        <f>IF(Table1[[#This Row],[SNP&amp;SEQ SAMPLE ID]]="","",CONCATENATE('Sample information'!$B$16,"_PL1_org_",Table1[[#This Row],[DATE SAMPLE DELIVERY]]))</f>
        <v>TC2486_PL1_org_</v>
      </c>
      <c r="Q626" s="32" t="str">
        <f>IF(Table1[[#This Row],[SNP&amp;SEQ SAMPLE ID]]="","",IF('Sample information'!$B$21="","",'Sample information'!$B$21))</f>
        <v>danio rerio (zebrafish)</v>
      </c>
      <c r="R626" s="10"/>
      <c r="S626" s="32"/>
      <c r="T626" s="55"/>
      <c r="U626" s="25"/>
      <c r="W626" s="30"/>
      <c r="Y626" s="91"/>
      <c r="Z626" s="32"/>
      <c r="AA626" s="28"/>
      <c r="AB626" s="55"/>
      <c r="AC626" s="28" t="str">
        <f>IF(Table1[[#This Row],[DATE SAMPLE DELIVERY]]="","",(CONCATENATE(20,LEFT(Table1[[#This Row],[DATE SAMPLE DELIVERY]],2),"-",(MID(Table1[[#This Row],[DATE SAMPLE DELIVERY]],3,2)),"-",(RIGHT(Table1[[#This Row],[DATE SAMPLE DELIVERY]],2)))))</f>
        <v/>
      </c>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row>
    <row r="627" spans="1:54" s="4" customFormat="1" x14ac:dyDescent="0.2">
      <c r="A627" s="112" t="str">
        <f>IF(D627="","",CONCATENATE('Sample information'!B$16," #1"," ",Table1[[#This Row],[DATE SAMPLE DELIVERY]]))</f>
        <v xml:space="preserve">TC2486 #1 </v>
      </c>
      <c r="B627" s="112" t="str">
        <f>IF(Table1[[#This Row],[LIBRARY ID]]="","",CONCATENATE('Sample information'!B$16,"-",Table1[[#This Row],[LIBRARY ID]]))</f>
        <v>TC2486-TC2486-1617</v>
      </c>
      <c r="C627" s="228" t="s">
        <v>142</v>
      </c>
      <c r="D627" s="228" t="s">
        <v>2363</v>
      </c>
      <c r="E627" s="228" t="s">
        <v>28</v>
      </c>
      <c r="F627" s="113" t="s">
        <v>1711</v>
      </c>
      <c r="G627" s="113">
        <v>13.536849999999999</v>
      </c>
      <c r="H627" s="113">
        <v>50</v>
      </c>
      <c r="I627" s="98"/>
      <c r="J627" s="228"/>
      <c r="K627" s="230" t="s">
        <v>2677</v>
      </c>
      <c r="L627" s="112" t="str">
        <f>IF((I627=Index!C$2),VLOOKUP(J627,Index!B$3:S$228,2),IF((I627=Index!D$2),VLOOKUP(J627,Index!B$3:S$228,3),IF((I627=Index!E$2),VLOOKUP(J627,Index!B$3:S$228,4),IF((I627=Index!F$2),VLOOKUP(J627,Index!B$3:S$228,5),IF((I627=Index!G$2),VLOOKUP(J627,Index!B$3:S$228,6),IF((I627=Index!H$2),VLOOKUP(J627,Index!B$3:S$228,7),IF((I627=Index!I$2),VLOOKUP(J627,Index!B$3:S$228,8),IF((I627=Index!J$2),VLOOKUP(J627,Index!B$3:S$228,9),IF((I627=Index!K$2),VLOOKUP(J627,Index!B$3:S$228,10),IF((I627=Index!L$2),VLOOKUP(J627,Index!B$3:S$228,11),IF((I627=Index!M$2),VLOOKUP(J627,Index!B$3:S$228,12),IF((I627=Index!N$2),VLOOKUP(J627,Index!B$3:S$228,13),IF((I627=Index!O$2),VLOOKUP(J627,Index!B$3:S$228,14),IF((I627=Index!P$2),VLOOKUP(J627,Index!B$3:S$228,15),IF((I627=Index!Q$2),VLOOKUP(J627,Index!B$3:S$228,16),IF((I627=Index!R$2),VLOOKUP(J627,Index!B$3:S$228,17),IF((I627=Index!S$2),VLOOKUP(J627,Index!B$3:S$228,18),IF((I627=""),CONCATENATE("Custom (",K627,")"),IF((I627="No index"),CONCATENATE("Custom (",Index!T619,")"),"")))))))))))))))))))</f>
        <v>Custom (GGACTCCT-CGTCTAAT)</v>
      </c>
      <c r="M627" s="32" t="s">
        <v>5</v>
      </c>
      <c r="N627" s="10" t="s">
        <v>67</v>
      </c>
      <c r="O627" s="136">
        <f>IF(Table1[[#This Row],[VOLUME]]="","",Table1[[#This Row],[VOLUME]])</f>
        <v>50</v>
      </c>
      <c r="P627" s="110" t="str">
        <f>IF(Table1[[#This Row],[SNP&amp;SEQ SAMPLE ID]]="","",CONCATENATE('Sample information'!$B$16,"_PL1_org_",Table1[[#This Row],[DATE SAMPLE DELIVERY]]))</f>
        <v>TC2486_PL1_org_</v>
      </c>
      <c r="Q627" s="32" t="str">
        <f>IF(Table1[[#This Row],[SNP&amp;SEQ SAMPLE ID]]="","",IF('Sample information'!$B$21="","",'Sample information'!$B$21))</f>
        <v>danio rerio (zebrafish)</v>
      </c>
      <c r="R627" s="10"/>
      <c r="S627" s="32"/>
      <c r="T627" s="55"/>
      <c r="U627" s="25"/>
      <c r="W627" s="30"/>
      <c r="Y627" s="91"/>
      <c r="Z627" s="32"/>
      <c r="AA627" s="28"/>
      <c r="AB627" s="55"/>
      <c r="AC627" s="28" t="str">
        <f>IF(Table1[[#This Row],[DATE SAMPLE DELIVERY]]="","",(CONCATENATE(20,LEFT(Table1[[#This Row],[DATE SAMPLE DELIVERY]],2),"-",(MID(Table1[[#This Row],[DATE SAMPLE DELIVERY]],3,2)),"-",(RIGHT(Table1[[#This Row],[DATE SAMPLE DELIVERY]],2)))))</f>
        <v/>
      </c>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row>
    <row r="628" spans="1:54" s="4" customFormat="1" x14ac:dyDescent="0.2">
      <c r="A628" s="112" t="str">
        <f>IF(D628="","",CONCATENATE('Sample information'!B$16," #1"," ",Table1[[#This Row],[DATE SAMPLE DELIVERY]]))</f>
        <v xml:space="preserve">TC2486 #1 </v>
      </c>
      <c r="B628" s="112" t="str">
        <f>IF(Table1[[#This Row],[LIBRARY ID]]="","",CONCATENATE('Sample information'!B$16,"-",Table1[[#This Row],[LIBRARY ID]]))</f>
        <v>TC2486-TC2486-1618</v>
      </c>
      <c r="C628" s="228" t="s">
        <v>142</v>
      </c>
      <c r="D628" s="228" t="s">
        <v>2364</v>
      </c>
      <c r="E628" s="228" t="s">
        <v>28</v>
      </c>
      <c r="F628" s="113" t="s">
        <v>1711</v>
      </c>
      <c r="G628" s="113">
        <v>13.536849999999999</v>
      </c>
      <c r="H628" s="113">
        <v>50</v>
      </c>
      <c r="I628" s="98"/>
      <c r="J628" s="228"/>
      <c r="K628" s="230" t="s">
        <v>2678</v>
      </c>
      <c r="L628" s="112" t="str">
        <f>IF((I628=Index!C$2),VLOOKUP(J628,Index!B$3:S$228,2),IF((I628=Index!D$2),VLOOKUP(J628,Index!B$3:S$228,3),IF((I628=Index!E$2),VLOOKUP(J628,Index!B$3:S$228,4),IF((I628=Index!F$2),VLOOKUP(J628,Index!B$3:S$228,5),IF((I628=Index!G$2),VLOOKUP(J628,Index!B$3:S$228,6),IF((I628=Index!H$2),VLOOKUP(J628,Index!B$3:S$228,7),IF((I628=Index!I$2),VLOOKUP(J628,Index!B$3:S$228,8),IF((I628=Index!J$2),VLOOKUP(J628,Index!B$3:S$228,9),IF((I628=Index!K$2),VLOOKUP(J628,Index!B$3:S$228,10),IF((I628=Index!L$2),VLOOKUP(J628,Index!B$3:S$228,11),IF((I628=Index!M$2),VLOOKUP(J628,Index!B$3:S$228,12),IF((I628=Index!N$2),VLOOKUP(J628,Index!B$3:S$228,13),IF((I628=Index!O$2),VLOOKUP(J628,Index!B$3:S$228,14),IF((I628=Index!P$2),VLOOKUP(J628,Index!B$3:S$228,15),IF((I628=Index!Q$2),VLOOKUP(J628,Index!B$3:S$228,16),IF((I628=Index!R$2),VLOOKUP(J628,Index!B$3:S$228,17),IF((I628=Index!S$2),VLOOKUP(J628,Index!B$3:S$228,18),IF((I628=""),CONCATENATE("Custom (",K628,")"),IF((I628="No index"),CONCATENATE("Custom (",Index!T620,")"),"")))))))))))))))))))</f>
        <v>Custom (GGACTCCT-TCTCTCCG)</v>
      </c>
      <c r="M628" s="32" t="s">
        <v>5</v>
      </c>
      <c r="N628" s="10" t="s">
        <v>68</v>
      </c>
      <c r="O628" s="136">
        <f>IF(Table1[[#This Row],[VOLUME]]="","",Table1[[#This Row],[VOLUME]])</f>
        <v>50</v>
      </c>
      <c r="P628" s="110" t="str">
        <f>IF(Table1[[#This Row],[SNP&amp;SEQ SAMPLE ID]]="","",CONCATENATE('Sample information'!$B$16,"_PL1_org_",Table1[[#This Row],[DATE SAMPLE DELIVERY]]))</f>
        <v>TC2486_PL1_org_</v>
      </c>
      <c r="Q628" s="32" t="str">
        <f>IF(Table1[[#This Row],[SNP&amp;SEQ SAMPLE ID]]="","",IF('Sample information'!$B$21="","",'Sample information'!$B$21))</f>
        <v>danio rerio (zebrafish)</v>
      </c>
      <c r="R628" s="10"/>
      <c r="S628" s="32"/>
      <c r="T628" s="55"/>
      <c r="U628" s="25"/>
      <c r="W628" s="30"/>
      <c r="Y628" s="91"/>
      <c r="Z628" s="32"/>
      <c r="AA628" s="28"/>
      <c r="AB628" s="55"/>
      <c r="AC628" s="28" t="str">
        <f>IF(Table1[[#This Row],[DATE SAMPLE DELIVERY]]="","",(CONCATENATE(20,LEFT(Table1[[#This Row],[DATE SAMPLE DELIVERY]],2),"-",(MID(Table1[[#This Row],[DATE SAMPLE DELIVERY]],3,2)),"-",(RIGHT(Table1[[#This Row],[DATE SAMPLE DELIVERY]],2)))))</f>
        <v/>
      </c>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row>
    <row r="629" spans="1:54" s="4" customFormat="1" x14ac:dyDescent="0.2">
      <c r="A629" s="112" t="str">
        <f>IF(D629="","",CONCATENATE('Sample information'!B$16," #1"," ",Table1[[#This Row],[DATE SAMPLE DELIVERY]]))</f>
        <v xml:space="preserve">TC2486 #1 </v>
      </c>
      <c r="B629" s="112" t="str">
        <f>IF(Table1[[#This Row],[LIBRARY ID]]="","",CONCATENATE('Sample information'!B$16,"-",Table1[[#This Row],[LIBRARY ID]]))</f>
        <v>TC2486-TC2486-1619</v>
      </c>
      <c r="C629" s="228" t="s">
        <v>142</v>
      </c>
      <c r="D629" s="228" t="s">
        <v>2365</v>
      </c>
      <c r="E629" s="228" t="s">
        <v>28</v>
      </c>
      <c r="F629" s="113" t="s">
        <v>1711</v>
      </c>
      <c r="G629" s="113">
        <v>13.536849999999999</v>
      </c>
      <c r="H629" s="113">
        <v>50</v>
      </c>
      <c r="I629" s="98"/>
      <c r="J629" s="228"/>
      <c r="K629" s="230" t="s">
        <v>2679</v>
      </c>
      <c r="L629" s="112" t="str">
        <f>IF((I629=Index!C$2),VLOOKUP(J629,Index!B$3:S$228,2),IF((I629=Index!D$2),VLOOKUP(J629,Index!B$3:S$228,3),IF((I629=Index!E$2),VLOOKUP(J629,Index!B$3:S$228,4),IF((I629=Index!F$2),VLOOKUP(J629,Index!B$3:S$228,5),IF((I629=Index!G$2),VLOOKUP(J629,Index!B$3:S$228,6),IF((I629=Index!H$2),VLOOKUP(J629,Index!B$3:S$228,7),IF((I629=Index!I$2),VLOOKUP(J629,Index!B$3:S$228,8),IF((I629=Index!J$2),VLOOKUP(J629,Index!B$3:S$228,9),IF((I629=Index!K$2),VLOOKUP(J629,Index!B$3:S$228,10),IF((I629=Index!L$2),VLOOKUP(J629,Index!B$3:S$228,11),IF((I629=Index!M$2),VLOOKUP(J629,Index!B$3:S$228,12),IF((I629=Index!N$2),VLOOKUP(J629,Index!B$3:S$228,13),IF((I629=Index!O$2),VLOOKUP(J629,Index!B$3:S$228,14),IF((I629=Index!P$2),VLOOKUP(J629,Index!B$3:S$228,15),IF((I629=Index!Q$2),VLOOKUP(J629,Index!B$3:S$228,16),IF((I629=Index!R$2),VLOOKUP(J629,Index!B$3:S$228,17),IF((I629=Index!S$2),VLOOKUP(J629,Index!B$3:S$228,18),IF((I629=""),CONCATENATE("Custom (",K629,")"),IF((I629="No index"),CONCATENATE("Custom (",Index!T621,")"),"")))))))))))))))))))</f>
        <v>Custom (GGACTCCT-TCGACTAG)</v>
      </c>
      <c r="M629" s="32" t="s">
        <v>5</v>
      </c>
      <c r="N629" s="10" t="s">
        <v>69</v>
      </c>
      <c r="O629" s="136">
        <f>IF(Table1[[#This Row],[VOLUME]]="","",Table1[[#This Row],[VOLUME]])</f>
        <v>50</v>
      </c>
      <c r="P629" s="110" t="str">
        <f>IF(Table1[[#This Row],[SNP&amp;SEQ SAMPLE ID]]="","",CONCATENATE('Sample information'!$B$16,"_PL1_org_",Table1[[#This Row],[DATE SAMPLE DELIVERY]]))</f>
        <v>TC2486_PL1_org_</v>
      </c>
      <c r="Q629" s="32" t="str">
        <f>IF(Table1[[#This Row],[SNP&amp;SEQ SAMPLE ID]]="","",IF('Sample information'!$B$21="","",'Sample information'!$B$21))</f>
        <v>danio rerio (zebrafish)</v>
      </c>
      <c r="R629" s="10"/>
      <c r="S629" s="32"/>
      <c r="T629" s="55"/>
      <c r="U629" s="25"/>
      <c r="W629" s="30"/>
      <c r="Y629" s="91"/>
      <c r="Z629" s="32"/>
      <c r="AA629" s="28"/>
      <c r="AB629" s="55"/>
      <c r="AC629" s="28" t="str">
        <f>IF(Table1[[#This Row],[DATE SAMPLE DELIVERY]]="","",(CONCATENATE(20,LEFT(Table1[[#This Row],[DATE SAMPLE DELIVERY]],2),"-",(MID(Table1[[#This Row],[DATE SAMPLE DELIVERY]],3,2)),"-",(RIGHT(Table1[[#This Row],[DATE SAMPLE DELIVERY]],2)))))</f>
        <v/>
      </c>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row>
    <row r="630" spans="1:54" s="4" customFormat="1" x14ac:dyDescent="0.2">
      <c r="A630" s="112" t="str">
        <f>IF(D630="","",CONCATENATE('Sample information'!B$16," #1"," ",Table1[[#This Row],[DATE SAMPLE DELIVERY]]))</f>
        <v xml:space="preserve">TC2486 #1 </v>
      </c>
      <c r="B630" s="112" t="str">
        <f>IF(Table1[[#This Row],[LIBRARY ID]]="","",CONCATENATE('Sample information'!B$16,"-",Table1[[#This Row],[LIBRARY ID]]))</f>
        <v>TC2486-TC2486-1620</v>
      </c>
      <c r="C630" s="228" t="s">
        <v>142</v>
      </c>
      <c r="D630" s="228" t="s">
        <v>2366</v>
      </c>
      <c r="E630" s="228" t="s">
        <v>28</v>
      </c>
      <c r="F630" s="113" t="s">
        <v>1711</v>
      </c>
      <c r="G630" s="113">
        <v>13.536849999999999</v>
      </c>
      <c r="H630" s="113">
        <v>50</v>
      </c>
      <c r="I630" s="98"/>
      <c r="J630" s="228"/>
      <c r="K630" s="230" t="s">
        <v>2680</v>
      </c>
      <c r="L630" s="112" t="str">
        <f>IF((I630=Index!C$2),VLOOKUP(J630,Index!B$3:S$228,2),IF((I630=Index!D$2),VLOOKUP(J630,Index!B$3:S$228,3),IF((I630=Index!E$2),VLOOKUP(J630,Index!B$3:S$228,4),IF((I630=Index!F$2),VLOOKUP(J630,Index!B$3:S$228,5),IF((I630=Index!G$2),VLOOKUP(J630,Index!B$3:S$228,6),IF((I630=Index!H$2),VLOOKUP(J630,Index!B$3:S$228,7),IF((I630=Index!I$2),VLOOKUP(J630,Index!B$3:S$228,8),IF((I630=Index!J$2),VLOOKUP(J630,Index!B$3:S$228,9),IF((I630=Index!K$2),VLOOKUP(J630,Index!B$3:S$228,10),IF((I630=Index!L$2),VLOOKUP(J630,Index!B$3:S$228,11),IF((I630=Index!M$2),VLOOKUP(J630,Index!B$3:S$228,12),IF((I630=Index!N$2),VLOOKUP(J630,Index!B$3:S$228,13),IF((I630=Index!O$2),VLOOKUP(J630,Index!B$3:S$228,14),IF((I630=Index!P$2),VLOOKUP(J630,Index!B$3:S$228,15),IF((I630=Index!Q$2),VLOOKUP(J630,Index!B$3:S$228,16),IF((I630=Index!R$2),VLOOKUP(J630,Index!B$3:S$228,17),IF((I630=Index!S$2),VLOOKUP(J630,Index!B$3:S$228,18),IF((I630=""),CONCATENATE("Custom (",K630,")"),IF((I630="No index"),CONCATENATE("Custom (",Index!T622,")"),"")))))))))))))))))))</f>
        <v>Custom (GGACTCCT-TTCTAGCT)</v>
      </c>
      <c r="M630" s="32" t="s">
        <v>5</v>
      </c>
      <c r="N630" s="10" t="s">
        <v>70</v>
      </c>
      <c r="O630" s="136">
        <f>IF(Table1[[#This Row],[VOLUME]]="","",Table1[[#This Row],[VOLUME]])</f>
        <v>50</v>
      </c>
      <c r="P630" s="110" t="str">
        <f>IF(Table1[[#This Row],[SNP&amp;SEQ SAMPLE ID]]="","",CONCATENATE('Sample information'!$B$16,"_PL1_org_",Table1[[#This Row],[DATE SAMPLE DELIVERY]]))</f>
        <v>TC2486_PL1_org_</v>
      </c>
      <c r="Q630" s="32" t="str">
        <f>IF(Table1[[#This Row],[SNP&amp;SEQ SAMPLE ID]]="","",IF('Sample information'!$B$21="","",'Sample information'!$B$21))</f>
        <v>danio rerio (zebrafish)</v>
      </c>
      <c r="R630" s="10"/>
      <c r="S630" s="32"/>
      <c r="T630" s="55"/>
      <c r="U630" s="25"/>
      <c r="W630" s="30"/>
      <c r="Y630" s="91"/>
      <c r="Z630" s="32"/>
      <c r="AA630" s="28"/>
      <c r="AB630" s="55"/>
      <c r="AC630" s="28" t="str">
        <f>IF(Table1[[#This Row],[DATE SAMPLE DELIVERY]]="","",(CONCATENATE(20,LEFT(Table1[[#This Row],[DATE SAMPLE DELIVERY]],2),"-",(MID(Table1[[#This Row],[DATE SAMPLE DELIVERY]],3,2)),"-",(RIGHT(Table1[[#This Row],[DATE SAMPLE DELIVERY]],2)))))</f>
        <v/>
      </c>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row>
    <row r="631" spans="1:54" s="4" customFormat="1" x14ac:dyDescent="0.2">
      <c r="A631" s="112" t="str">
        <f>IF(D631="","",CONCATENATE('Sample information'!B$16," #1"," ",Table1[[#This Row],[DATE SAMPLE DELIVERY]]))</f>
        <v xml:space="preserve">TC2486 #1 </v>
      </c>
      <c r="B631" s="112" t="str">
        <f>IF(Table1[[#This Row],[LIBRARY ID]]="","",CONCATENATE('Sample information'!B$16,"-",Table1[[#This Row],[LIBRARY ID]]))</f>
        <v>TC2486-TC2486-1621</v>
      </c>
      <c r="C631" s="228" t="s">
        <v>142</v>
      </c>
      <c r="D631" s="228" t="s">
        <v>2367</v>
      </c>
      <c r="E631" s="228" t="s">
        <v>28</v>
      </c>
      <c r="F631" s="113" t="s">
        <v>1711</v>
      </c>
      <c r="G631" s="113">
        <v>13.536849999999999</v>
      </c>
      <c r="H631" s="113">
        <v>50</v>
      </c>
      <c r="I631" s="98"/>
      <c r="J631" s="228"/>
      <c r="K631" s="230" t="s">
        <v>2681</v>
      </c>
      <c r="L631" s="112" t="str">
        <f>IF((I631=Index!C$2),VLOOKUP(J631,Index!B$3:S$228,2),IF((I631=Index!D$2),VLOOKUP(J631,Index!B$3:S$228,3),IF((I631=Index!E$2),VLOOKUP(J631,Index!B$3:S$228,4),IF((I631=Index!F$2),VLOOKUP(J631,Index!B$3:S$228,5),IF((I631=Index!G$2),VLOOKUP(J631,Index!B$3:S$228,6),IF((I631=Index!H$2),VLOOKUP(J631,Index!B$3:S$228,7),IF((I631=Index!I$2),VLOOKUP(J631,Index!B$3:S$228,8),IF((I631=Index!J$2),VLOOKUP(J631,Index!B$3:S$228,9),IF((I631=Index!K$2),VLOOKUP(J631,Index!B$3:S$228,10),IF((I631=Index!L$2),VLOOKUP(J631,Index!B$3:S$228,11),IF((I631=Index!M$2),VLOOKUP(J631,Index!B$3:S$228,12),IF((I631=Index!N$2),VLOOKUP(J631,Index!B$3:S$228,13),IF((I631=Index!O$2),VLOOKUP(J631,Index!B$3:S$228,14),IF((I631=Index!P$2),VLOOKUP(J631,Index!B$3:S$228,15),IF((I631=Index!Q$2),VLOOKUP(J631,Index!B$3:S$228,16),IF((I631=Index!R$2),VLOOKUP(J631,Index!B$3:S$228,17),IF((I631=Index!S$2),VLOOKUP(J631,Index!B$3:S$228,18),IF((I631=""),CONCATENATE("Custom (",K631,")"),IF((I631="No index"),CONCATENATE("Custom (",Index!T623,")"),"")))))))))))))))))))</f>
        <v>Custom (GGACTCCT-CCTAGAGT)</v>
      </c>
      <c r="M631" s="32" t="s">
        <v>5</v>
      </c>
      <c r="N631" s="10" t="s">
        <v>71</v>
      </c>
      <c r="O631" s="136">
        <f>IF(Table1[[#This Row],[VOLUME]]="","",Table1[[#This Row],[VOLUME]])</f>
        <v>50</v>
      </c>
      <c r="P631" s="110" t="str">
        <f>IF(Table1[[#This Row],[SNP&amp;SEQ SAMPLE ID]]="","",CONCATENATE('Sample information'!$B$16,"_PL1_org_",Table1[[#This Row],[DATE SAMPLE DELIVERY]]))</f>
        <v>TC2486_PL1_org_</v>
      </c>
      <c r="Q631" s="32" t="str">
        <f>IF(Table1[[#This Row],[SNP&amp;SEQ SAMPLE ID]]="","",IF('Sample information'!$B$21="","",'Sample information'!$B$21))</f>
        <v>danio rerio (zebrafish)</v>
      </c>
      <c r="R631" s="10"/>
      <c r="S631" s="32"/>
      <c r="T631" s="55"/>
      <c r="U631" s="25"/>
      <c r="W631" s="30"/>
      <c r="Y631" s="91"/>
      <c r="Z631" s="32"/>
      <c r="AA631" s="28"/>
      <c r="AB631" s="55"/>
      <c r="AC631" s="28" t="str">
        <f>IF(Table1[[#This Row],[DATE SAMPLE DELIVERY]]="","",(CONCATENATE(20,LEFT(Table1[[#This Row],[DATE SAMPLE DELIVERY]],2),"-",(MID(Table1[[#This Row],[DATE SAMPLE DELIVERY]],3,2)),"-",(RIGHT(Table1[[#This Row],[DATE SAMPLE DELIVERY]],2)))))</f>
        <v/>
      </c>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row>
    <row r="632" spans="1:54" s="4" customFormat="1" x14ac:dyDescent="0.2">
      <c r="A632" s="112" t="str">
        <f>IF(D632="","",CONCATENATE('Sample information'!B$16," #1"," ",Table1[[#This Row],[DATE SAMPLE DELIVERY]]))</f>
        <v xml:space="preserve">TC2486 #1 </v>
      </c>
      <c r="B632" s="112" t="str">
        <f>IF(Table1[[#This Row],[LIBRARY ID]]="","",CONCATENATE('Sample information'!B$16,"-",Table1[[#This Row],[LIBRARY ID]]))</f>
        <v>TC2486-TC2486-1622</v>
      </c>
      <c r="C632" s="228" t="s">
        <v>142</v>
      </c>
      <c r="D632" s="228" t="s">
        <v>2368</v>
      </c>
      <c r="E632" s="228" t="s">
        <v>28</v>
      </c>
      <c r="F632" s="113" t="s">
        <v>1711</v>
      </c>
      <c r="G632" s="113">
        <v>13.536849999999999</v>
      </c>
      <c r="H632" s="113">
        <v>50</v>
      </c>
      <c r="I632" s="98"/>
      <c r="J632" s="228"/>
      <c r="K632" s="230" t="s">
        <v>2682</v>
      </c>
      <c r="L632" s="112" t="str">
        <f>IF((I632=Index!C$2),VLOOKUP(J632,Index!B$3:S$228,2),IF((I632=Index!D$2),VLOOKUP(J632,Index!B$3:S$228,3),IF((I632=Index!E$2),VLOOKUP(J632,Index!B$3:S$228,4),IF((I632=Index!F$2),VLOOKUP(J632,Index!B$3:S$228,5),IF((I632=Index!G$2),VLOOKUP(J632,Index!B$3:S$228,6),IF((I632=Index!H$2),VLOOKUP(J632,Index!B$3:S$228,7),IF((I632=Index!I$2),VLOOKUP(J632,Index!B$3:S$228,8),IF((I632=Index!J$2),VLOOKUP(J632,Index!B$3:S$228,9),IF((I632=Index!K$2),VLOOKUP(J632,Index!B$3:S$228,10),IF((I632=Index!L$2),VLOOKUP(J632,Index!B$3:S$228,11),IF((I632=Index!M$2),VLOOKUP(J632,Index!B$3:S$228,12),IF((I632=Index!N$2),VLOOKUP(J632,Index!B$3:S$228,13),IF((I632=Index!O$2),VLOOKUP(J632,Index!B$3:S$228,14),IF((I632=Index!P$2),VLOOKUP(J632,Index!B$3:S$228,15),IF((I632=Index!Q$2),VLOOKUP(J632,Index!B$3:S$228,16),IF((I632=Index!R$2),VLOOKUP(J632,Index!B$3:S$228,17),IF((I632=Index!S$2),VLOOKUP(J632,Index!B$3:S$228,18),IF((I632=""),CONCATENATE("Custom (",K632,")"),IF((I632="No index"),CONCATENATE("Custom (",Index!T624,")"),"")))))))))))))))))))</f>
        <v>Custom (GGACTCCT-CTATTAAG)</v>
      </c>
      <c r="M632" s="32" t="s">
        <v>5</v>
      </c>
      <c r="N632" s="10" t="s">
        <v>72</v>
      </c>
      <c r="O632" s="136">
        <f>IF(Table1[[#This Row],[VOLUME]]="","",Table1[[#This Row],[VOLUME]])</f>
        <v>50</v>
      </c>
      <c r="P632" s="110" t="str">
        <f>IF(Table1[[#This Row],[SNP&amp;SEQ SAMPLE ID]]="","",CONCATENATE('Sample information'!$B$16,"_PL1_org_",Table1[[#This Row],[DATE SAMPLE DELIVERY]]))</f>
        <v>TC2486_PL1_org_</v>
      </c>
      <c r="Q632" s="32" t="str">
        <f>IF(Table1[[#This Row],[SNP&amp;SEQ SAMPLE ID]]="","",IF('Sample information'!$B$21="","",'Sample information'!$B$21))</f>
        <v>danio rerio (zebrafish)</v>
      </c>
      <c r="R632" s="10"/>
      <c r="S632" s="32"/>
      <c r="T632" s="55"/>
      <c r="U632" s="25"/>
      <c r="W632" s="30"/>
      <c r="Y632" s="91"/>
      <c r="Z632" s="32"/>
      <c r="AA632" s="28"/>
      <c r="AB632" s="55"/>
      <c r="AC632" s="28" t="str">
        <f>IF(Table1[[#This Row],[DATE SAMPLE DELIVERY]]="","",(CONCATENATE(20,LEFT(Table1[[#This Row],[DATE SAMPLE DELIVERY]],2),"-",(MID(Table1[[#This Row],[DATE SAMPLE DELIVERY]],3,2)),"-",(RIGHT(Table1[[#This Row],[DATE SAMPLE DELIVERY]],2)))))</f>
        <v/>
      </c>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row>
    <row r="633" spans="1:54" s="4" customFormat="1" x14ac:dyDescent="0.2">
      <c r="A633" s="112" t="str">
        <f>IF(D633="","",CONCATENATE('Sample information'!B$16," #1"," ",Table1[[#This Row],[DATE SAMPLE DELIVERY]]))</f>
        <v xml:space="preserve">TC2486 #1 </v>
      </c>
      <c r="B633" s="112" t="str">
        <f>IF(Table1[[#This Row],[LIBRARY ID]]="","",CONCATENATE('Sample information'!B$16,"-",Table1[[#This Row],[LIBRARY ID]]))</f>
        <v>TC2486-TC2486-1623</v>
      </c>
      <c r="C633" s="228" t="s">
        <v>142</v>
      </c>
      <c r="D633" s="228" t="s">
        <v>2369</v>
      </c>
      <c r="E633" s="228" t="s">
        <v>28</v>
      </c>
      <c r="F633" s="113" t="s">
        <v>1711</v>
      </c>
      <c r="G633" s="113">
        <v>13.536849999999999</v>
      </c>
      <c r="H633" s="113">
        <v>50</v>
      </c>
      <c r="I633" s="98"/>
      <c r="J633" s="228"/>
      <c r="K633" s="230" t="s">
        <v>2683</v>
      </c>
      <c r="L633" s="112" t="str">
        <f>IF((I633=Index!C$2),VLOOKUP(J633,Index!B$3:S$228,2),IF((I633=Index!D$2),VLOOKUP(J633,Index!B$3:S$228,3),IF((I633=Index!E$2),VLOOKUP(J633,Index!B$3:S$228,4),IF((I633=Index!F$2),VLOOKUP(J633,Index!B$3:S$228,5),IF((I633=Index!G$2),VLOOKUP(J633,Index!B$3:S$228,6),IF((I633=Index!H$2),VLOOKUP(J633,Index!B$3:S$228,7),IF((I633=Index!I$2),VLOOKUP(J633,Index!B$3:S$228,8),IF((I633=Index!J$2),VLOOKUP(J633,Index!B$3:S$228,9),IF((I633=Index!K$2),VLOOKUP(J633,Index!B$3:S$228,10),IF((I633=Index!L$2),VLOOKUP(J633,Index!B$3:S$228,11),IF((I633=Index!M$2),VLOOKUP(J633,Index!B$3:S$228,12),IF((I633=Index!N$2),VLOOKUP(J633,Index!B$3:S$228,13),IF((I633=Index!O$2),VLOOKUP(J633,Index!B$3:S$228,14),IF((I633=Index!P$2),VLOOKUP(J633,Index!B$3:S$228,15),IF((I633=Index!Q$2),VLOOKUP(J633,Index!B$3:S$228,16),IF((I633=Index!R$2),VLOOKUP(J633,Index!B$3:S$228,17),IF((I633=Index!S$2),VLOOKUP(J633,Index!B$3:S$228,18),IF((I633=""),CONCATENATE("Custom (",K633,")"),IF((I633="No index"),CONCATENATE("Custom (",Index!T625,")"),"")))))))))))))))))))</f>
        <v>Custom (GGACTCCT-AAGGCTAT)</v>
      </c>
      <c r="M633" s="32" t="s">
        <v>5</v>
      </c>
      <c r="N633" s="10" t="s">
        <v>73</v>
      </c>
      <c r="O633" s="136">
        <f>IF(Table1[[#This Row],[VOLUME]]="","",Table1[[#This Row],[VOLUME]])</f>
        <v>50</v>
      </c>
      <c r="P633" s="110" t="str">
        <f>IF(Table1[[#This Row],[SNP&amp;SEQ SAMPLE ID]]="","",CONCATENATE('Sample information'!$B$16,"_PL1_org_",Table1[[#This Row],[DATE SAMPLE DELIVERY]]))</f>
        <v>TC2486_PL1_org_</v>
      </c>
      <c r="Q633" s="32" t="str">
        <f>IF(Table1[[#This Row],[SNP&amp;SEQ SAMPLE ID]]="","",IF('Sample information'!$B$21="","",'Sample information'!$B$21))</f>
        <v>danio rerio (zebrafish)</v>
      </c>
      <c r="R633" s="10"/>
      <c r="S633" s="32"/>
      <c r="T633" s="55"/>
      <c r="U633" s="25"/>
      <c r="W633" s="30"/>
      <c r="Y633" s="91"/>
      <c r="Z633" s="32"/>
      <c r="AA633" s="28"/>
      <c r="AB633" s="55"/>
      <c r="AC633" s="28" t="str">
        <f>IF(Table1[[#This Row],[DATE SAMPLE DELIVERY]]="","",(CONCATENATE(20,LEFT(Table1[[#This Row],[DATE SAMPLE DELIVERY]],2),"-",(MID(Table1[[#This Row],[DATE SAMPLE DELIVERY]],3,2)),"-",(RIGHT(Table1[[#This Row],[DATE SAMPLE DELIVERY]],2)))))</f>
        <v/>
      </c>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row>
    <row r="634" spans="1:54" s="4" customFormat="1" x14ac:dyDescent="0.2">
      <c r="A634" s="112" t="str">
        <f>IF(D634="","",CONCATENATE('Sample information'!B$16," #1"," ",Table1[[#This Row],[DATE SAMPLE DELIVERY]]))</f>
        <v xml:space="preserve">TC2486 #1 </v>
      </c>
      <c r="B634" s="112" t="str">
        <f>IF(Table1[[#This Row],[LIBRARY ID]]="","",CONCATENATE('Sample information'!B$16,"-",Table1[[#This Row],[LIBRARY ID]]))</f>
        <v>TC2486-TC2486-1624</v>
      </c>
      <c r="C634" s="228" t="s">
        <v>142</v>
      </c>
      <c r="D634" s="228" t="s">
        <v>2370</v>
      </c>
      <c r="E634" s="228" t="s">
        <v>28</v>
      </c>
      <c r="F634" s="113" t="s">
        <v>1711</v>
      </c>
      <c r="G634" s="113">
        <v>13.536849999999999</v>
      </c>
      <c r="H634" s="113">
        <v>50</v>
      </c>
      <c r="I634" s="98"/>
      <c r="J634" s="228"/>
      <c r="K634" s="230" t="s">
        <v>2684</v>
      </c>
      <c r="L634" s="112" t="str">
        <f>IF((I634=Index!C$2),VLOOKUP(J634,Index!B$3:S$228,2),IF((I634=Index!D$2),VLOOKUP(J634,Index!B$3:S$228,3),IF((I634=Index!E$2),VLOOKUP(J634,Index!B$3:S$228,4),IF((I634=Index!F$2),VLOOKUP(J634,Index!B$3:S$228,5),IF((I634=Index!G$2),VLOOKUP(J634,Index!B$3:S$228,6),IF((I634=Index!H$2),VLOOKUP(J634,Index!B$3:S$228,7),IF((I634=Index!I$2),VLOOKUP(J634,Index!B$3:S$228,8),IF((I634=Index!J$2),VLOOKUP(J634,Index!B$3:S$228,9),IF((I634=Index!K$2),VLOOKUP(J634,Index!B$3:S$228,10),IF((I634=Index!L$2),VLOOKUP(J634,Index!B$3:S$228,11),IF((I634=Index!M$2),VLOOKUP(J634,Index!B$3:S$228,12),IF((I634=Index!N$2),VLOOKUP(J634,Index!B$3:S$228,13),IF((I634=Index!O$2),VLOOKUP(J634,Index!B$3:S$228,14),IF((I634=Index!P$2),VLOOKUP(J634,Index!B$3:S$228,15),IF((I634=Index!Q$2),VLOOKUP(J634,Index!B$3:S$228,16),IF((I634=Index!R$2),VLOOKUP(J634,Index!B$3:S$228,17),IF((I634=Index!S$2),VLOOKUP(J634,Index!B$3:S$228,18),IF((I634=""),CONCATENATE("Custom (",K634,")"),IF((I634="No index"),CONCATENATE("Custom (",Index!T626,")"),"")))))))))))))))))))</f>
        <v>Custom (GGACTCCT-GAGCCTTA)</v>
      </c>
      <c r="M634" s="32" t="s">
        <v>5</v>
      </c>
      <c r="N634" s="10" t="s">
        <v>74</v>
      </c>
      <c r="O634" s="136">
        <f>IF(Table1[[#This Row],[VOLUME]]="","",Table1[[#This Row],[VOLUME]])</f>
        <v>50</v>
      </c>
      <c r="P634" s="110" t="str">
        <f>IF(Table1[[#This Row],[SNP&amp;SEQ SAMPLE ID]]="","",CONCATENATE('Sample information'!$B$16,"_PL1_org_",Table1[[#This Row],[DATE SAMPLE DELIVERY]]))</f>
        <v>TC2486_PL1_org_</v>
      </c>
      <c r="Q634" s="32" t="str">
        <f>IF(Table1[[#This Row],[SNP&amp;SEQ SAMPLE ID]]="","",IF('Sample information'!$B$21="","",'Sample information'!$B$21))</f>
        <v>danio rerio (zebrafish)</v>
      </c>
      <c r="R634" s="10"/>
      <c r="S634" s="32"/>
      <c r="T634" s="55"/>
      <c r="U634" s="25"/>
      <c r="W634" s="30"/>
      <c r="Y634" s="91"/>
      <c r="Z634" s="32"/>
      <c r="AA634" s="28"/>
      <c r="AB634" s="55"/>
      <c r="AC634" s="28" t="str">
        <f>IF(Table1[[#This Row],[DATE SAMPLE DELIVERY]]="","",(CONCATENATE(20,LEFT(Table1[[#This Row],[DATE SAMPLE DELIVERY]],2),"-",(MID(Table1[[#This Row],[DATE SAMPLE DELIVERY]],3,2)),"-",(RIGHT(Table1[[#This Row],[DATE SAMPLE DELIVERY]],2)))))</f>
        <v/>
      </c>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row>
    <row r="635" spans="1:54" s="4" customFormat="1" x14ac:dyDescent="0.2">
      <c r="A635" s="112" t="str">
        <f>IF(D635="","",CONCATENATE('Sample information'!B$16," #1"," ",Table1[[#This Row],[DATE SAMPLE DELIVERY]]))</f>
        <v xml:space="preserve">TC2486 #1 </v>
      </c>
      <c r="B635" s="112" t="str">
        <f>IF(Table1[[#This Row],[LIBRARY ID]]="","",CONCATENATE('Sample information'!B$16,"-",Table1[[#This Row],[LIBRARY ID]]))</f>
        <v>TC2486-TC2486-1625</v>
      </c>
      <c r="C635" s="228" t="s">
        <v>142</v>
      </c>
      <c r="D635" s="228" t="s">
        <v>2371</v>
      </c>
      <c r="E635" s="228" t="s">
        <v>28</v>
      </c>
      <c r="F635" s="113" t="s">
        <v>1711</v>
      </c>
      <c r="G635" s="113">
        <v>13.536849999999999</v>
      </c>
      <c r="H635" s="113">
        <v>50</v>
      </c>
      <c r="I635" s="98"/>
      <c r="J635" s="228"/>
      <c r="K635" s="230" t="s">
        <v>2685</v>
      </c>
      <c r="L635" s="112" t="str">
        <f>IF((I635=Index!C$2),VLOOKUP(J635,Index!B$3:S$228,2),IF((I635=Index!D$2),VLOOKUP(J635,Index!B$3:S$228,3),IF((I635=Index!E$2),VLOOKUP(J635,Index!B$3:S$228,4),IF((I635=Index!F$2),VLOOKUP(J635,Index!B$3:S$228,5),IF((I635=Index!G$2),VLOOKUP(J635,Index!B$3:S$228,6),IF((I635=Index!H$2),VLOOKUP(J635,Index!B$3:S$228,7),IF((I635=Index!I$2),VLOOKUP(J635,Index!B$3:S$228,8),IF((I635=Index!J$2),VLOOKUP(J635,Index!B$3:S$228,9),IF((I635=Index!K$2),VLOOKUP(J635,Index!B$3:S$228,10),IF((I635=Index!L$2),VLOOKUP(J635,Index!B$3:S$228,11),IF((I635=Index!M$2),VLOOKUP(J635,Index!B$3:S$228,12),IF((I635=Index!N$2),VLOOKUP(J635,Index!B$3:S$228,13),IF((I635=Index!O$2),VLOOKUP(J635,Index!B$3:S$228,14),IF((I635=Index!P$2),VLOOKUP(J635,Index!B$3:S$228,15),IF((I635=Index!Q$2),VLOOKUP(J635,Index!B$3:S$228,16),IF((I635=Index!R$2),VLOOKUP(J635,Index!B$3:S$228,17),IF((I635=Index!S$2),VLOOKUP(J635,Index!B$3:S$228,18),IF((I635=""),CONCATENATE("Custom (",K635,")"),IF((I635="No index"),CONCATENATE("Custom (",Index!T627,")"),"")))))))))))))))))))</f>
        <v>Custom (GGACTCCT-TTATGCGA)</v>
      </c>
      <c r="M635" s="32" t="s">
        <v>5</v>
      </c>
      <c r="N635" s="10" t="s">
        <v>75</v>
      </c>
      <c r="O635" s="136">
        <f>IF(Table1[[#This Row],[VOLUME]]="","",Table1[[#This Row],[VOLUME]])</f>
        <v>50</v>
      </c>
      <c r="P635" s="110" t="str">
        <f>IF(Table1[[#This Row],[SNP&amp;SEQ SAMPLE ID]]="","",CONCATENATE('Sample information'!$B$16,"_PL1_org_",Table1[[#This Row],[DATE SAMPLE DELIVERY]]))</f>
        <v>TC2486_PL1_org_</v>
      </c>
      <c r="Q635" s="32" t="str">
        <f>IF(Table1[[#This Row],[SNP&amp;SEQ SAMPLE ID]]="","",IF('Sample information'!$B$21="","",'Sample information'!$B$21))</f>
        <v>danio rerio (zebrafish)</v>
      </c>
      <c r="R635" s="10"/>
      <c r="S635" s="32"/>
      <c r="T635" s="55"/>
      <c r="U635" s="25"/>
      <c r="W635" s="30"/>
      <c r="Y635" s="91"/>
      <c r="Z635" s="32"/>
      <c r="AA635" s="28"/>
      <c r="AB635" s="55"/>
      <c r="AC635" s="28" t="str">
        <f>IF(Table1[[#This Row],[DATE SAMPLE DELIVERY]]="","",(CONCATENATE(20,LEFT(Table1[[#This Row],[DATE SAMPLE DELIVERY]],2),"-",(MID(Table1[[#This Row],[DATE SAMPLE DELIVERY]],3,2)),"-",(RIGHT(Table1[[#This Row],[DATE SAMPLE DELIVERY]],2)))))</f>
        <v/>
      </c>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row>
    <row r="636" spans="1:54" s="4" customFormat="1" x14ac:dyDescent="0.2">
      <c r="A636" s="112" t="str">
        <f>IF(D636="","",CONCATENATE('Sample information'!B$16," #1"," ",Table1[[#This Row],[DATE SAMPLE DELIVERY]]))</f>
        <v xml:space="preserve">TC2486 #1 </v>
      </c>
      <c r="B636" s="112" t="str">
        <f>IF(Table1[[#This Row],[LIBRARY ID]]="","",CONCATENATE('Sample information'!B$16,"-",Table1[[#This Row],[LIBRARY ID]]))</f>
        <v>TC2486-TC2486-1626</v>
      </c>
      <c r="C636" s="228" t="s">
        <v>142</v>
      </c>
      <c r="D636" s="228" t="s">
        <v>2372</v>
      </c>
      <c r="E636" s="228" t="s">
        <v>28</v>
      </c>
      <c r="F636" s="113" t="s">
        <v>1711</v>
      </c>
      <c r="G636" s="113">
        <v>13.536849999999999</v>
      </c>
      <c r="H636" s="113">
        <v>50</v>
      </c>
      <c r="I636" s="98"/>
      <c r="J636" s="228"/>
      <c r="K636" s="230" t="s">
        <v>2686</v>
      </c>
      <c r="L636" s="112" t="str">
        <f>IF((I636=Index!C$2),VLOOKUP(J636,Index!B$3:S$228,2),IF((I636=Index!D$2),VLOOKUP(J636,Index!B$3:S$228,3),IF((I636=Index!E$2),VLOOKUP(J636,Index!B$3:S$228,4),IF((I636=Index!F$2),VLOOKUP(J636,Index!B$3:S$228,5),IF((I636=Index!G$2),VLOOKUP(J636,Index!B$3:S$228,6),IF((I636=Index!H$2),VLOOKUP(J636,Index!B$3:S$228,7),IF((I636=Index!I$2),VLOOKUP(J636,Index!B$3:S$228,8),IF((I636=Index!J$2),VLOOKUP(J636,Index!B$3:S$228,9),IF((I636=Index!K$2),VLOOKUP(J636,Index!B$3:S$228,10),IF((I636=Index!L$2),VLOOKUP(J636,Index!B$3:S$228,11),IF((I636=Index!M$2),VLOOKUP(J636,Index!B$3:S$228,12),IF((I636=Index!N$2),VLOOKUP(J636,Index!B$3:S$228,13),IF((I636=Index!O$2),VLOOKUP(J636,Index!B$3:S$228,14),IF((I636=Index!P$2),VLOOKUP(J636,Index!B$3:S$228,15),IF((I636=Index!Q$2),VLOOKUP(J636,Index!B$3:S$228,16),IF((I636=Index!R$2),VLOOKUP(J636,Index!B$3:S$228,17),IF((I636=Index!S$2),VLOOKUP(J636,Index!B$3:S$228,18),IF((I636=""),CONCATENATE("Custom (",K636,")"),IF((I636="No index"),CONCATENATE("Custom (",Index!T628,")"),"")))))))))))))))))))</f>
        <v>Custom (TAGGCATG-CGTCTAAT)</v>
      </c>
      <c r="M636" s="32" t="s">
        <v>5</v>
      </c>
      <c r="N636" s="10" t="s">
        <v>76</v>
      </c>
      <c r="O636" s="136">
        <f>IF(Table1[[#This Row],[VOLUME]]="","",Table1[[#This Row],[VOLUME]])</f>
        <v>50</v>
      </c>
      <c r="P636" s="110" t="str">
        <f>IF(Table1[[#This Row],[SNP&amp;SEQ SAMPLE ID]]="","",CONCATENATE('Sample information'!$B$16,"_PL1_org_",Table1[[#This Row],[DATE SAMPLE DELIVERY]]))</f>
        <v>TC2486_PL1_org_</v>
      </c>
      <c r="Q636" s="32" t="str">
        <f>IF(Table1[[#This Row],[SNP&amp;SEQ SAMPLE ID]]="","",IF('Sample information'!$B$21="","",'Sample information'!$B$21))</f>
        <v>danio rerio (zebrafish)</v>
      </c>
      <c r="R636" s="10"/>
      <c r="S636" s="32"/>
      <c r="T636" s="55"/>
      <c r="U636" s="25"/>
      <c r="W636" s="30"/>
      <c r="Y636" s="91"/>
      <c r="Z636" s="32"/>
      <c r="AA636" s="28"/>
      <c r="AB636" s="55"/>
      <c r="AC636" s="28" t="str">
        <f>IF(Table1[[#This Row],[DATE SAMPLE DELIVERY]]="","",(CONCATENATE(20,LEFT(Table1[[#This Row],[DATE SAMPLE DELIVERY]],2),"-",(MID(Table1[[#This Row],[DATE SAMPLE DELIVERY]],3,2)),"-",(RIGHT(Table1[[#This Row],[DATE SAMPLE DELIVERY]],2)))))</f>
        <v/>
      </c>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row>
    <row r="637" spans="1:54" s="4" customFormat="1" x14ac:dyDescent="0.2">
      <c r="A637" s="112" t="str">
        <f>IF(D637="","",CONCATENATE('Sample information'!B$16," #1"," ",Table1[[#This Row],[DATE SAMPLE DELIVERY]]))</f>
        <v xml:space="preserve">TC2486 #1 </v>
      </c>
      <c r="B637" s="112" t="str">
        <f>IF(Table1[[#This Row],[LIBRARY ID]]="","",CONCATENATE('Sample information'!B$16,"-",Table1[[#This Row],[LIBRARY ID]]))</f>
        <v>TC2486-TC2486-1627</v>
      </c>
      <c r="C637" s="228" t="s">
        <v>142</v>
      </c>
      <c r="D637" s="228" t="s">
        <v>2373</v>
      </c>
      <c r="E637" s="228" t="s">
        <v>28</v>
      </c>
      <c r="F637" s="113" t="s">
        <v>1711</v>
      </c>
      <c r="G637" s="113">
        <v>13.536849999999999</v>
      </c>
      <c r="H637" s="113">
        <v>50</v>
      </c>
      <c r="I637" s="98"/>
      <c r="J637" s="228"/>
      <c r="K637" s="230" t="s">
        <v>2687</v>
      </c>
      <c r="L637" s="112" t="str">
        <f>IF((I637=Index!C$2),VLOOKUP(J637,Index!B$3:S$228,2),IF((I637=Index!D$2),VLOOKUP(J637,Index!B$3:S$228,3),IF((I637=Index!E$2),VLOOKUP(J637,Index!B$3:S$228,4),IF((I637=Index!F$2),VLOOKUP(J637,Index!B$3:S$228,5),IF((I637=Index!G$2),VLOOKUP(J637,Index!B$3:S$228,6),IF((I637=Index!H$2),VLOOKUP(J637,Index!B$3:S$228,7),IF((I637=Index!I$2),VLOOKUP(J637,Index!B$3:S$228,8),IF((I637=Index!J$2),VLOOKUP(J637,Index!B$3:S$228,9),IF((I637=Index!K$2),VLOOKUP(J637,Index!B$3:S$228,10),IF((I637=Index!L$2),VLOOKUP(J637,Index!B$3:S$228,11),IF((I637=Index!M$2),VLOOKUP(J637,Index!B$3:S$228,12),IF((I637=Index!N$2),VLOOKUP(J637,Index!B$3:S$228,13),IF((I637=Index!O$2),VLOOKUP(J637,Index!B$3:S$228,14),IF((I637=Index!P$2),VLOOKUP(J637,Index!B$3:S$228,15),IF((I637=Index!Q$2),VLOOKUP(J637,Index!B$3:S$228,16),IF((I637=Index!R$2),VLOOKUP(J637,Index!B$3:S$228,17),IF((I637=Index!S$2),VLOOKUP(J637,Index!B$3:S$228,18),IF((I637=""),CONCATENATE("Custom (",K637,")"),IF((I637="No index"),CONCATENATE("Custom (",Index!T629,")"),"")))))))))))))))))))</f>
        <v>Custom (TAGGCATG-TCTCTCCG)</v>
      </c>
      <c r="M637" s="32" t="s">
        <v>5</v>
      </c>
      <c r="N637" s="10" t="s">
        <v>77</v>
      </c>
      <c r="O637" s="136">
        <f>IF(Table1[[#This Row],[VOLUME]]="","",Table1[[#This Row],[VOLUME]])</f>
        <v>50</v>
      </c>
      <c r="P637" s="110" t="str">
        <f>IF(Table1[[#This Row],[SNP&amp;SEQ SAMPLE ID]]="","",CONCATENATE('Sample information'!$B$16,"_PL1_org_",Table1[[#This Row],[DATE SAMPLE DELIVERY]]))</f>
        <v>TC2486_PL1_org_</v>
      </c>
      <c r="Q637" s="32" t="str">
        <f>IF(Table1[[#This Row],[SNP&amp;SEQ SAMPLE ID]]="","",IF('Sample information'!$B$21="","",'Sample information'!$B$21))</f>
        <v>danio rerio (zebrafish)</v>
      </c>
      <c r="R637" s="10"/>
      <c r="S637" s="32"/>
      <c r="T637" s="55"/>
      <c r="U637" s="25"/>
      <c r="W637" s="30"/>
      <c r="Y637" s="91"/>
      <c r="Z637" s="32"/>
      <c r="AA637" s="28"/>
      <c r="AB637" s="55"/>
      <c r="AC637" s="28" t="str">
        <f>IF(Table1[[#This Row],[DATE SAMPLE DELIVERY]]="","",(CONCATENATE(20,LEFT(Table1[[#This Row],[DATE SAMPLE DELIVERY]],2),"-",(MID(Table1[[#This Row],[DATE SAMPLE DELIVERY]],3,2)),"-",(RIGHT(Table1[[#This Row],[DATE SAMPLE DELIVERY]],2)))))</f>
        <v/>
      </c>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row>
    <row r="638" spans="1:54" s="4" customFormat="1" x14ac:dyDescent="0.2">
      <c r="A638" s="112" t="str">
        <f>IF(D638="","",CONCATENATE('Sample information'!B$16," #1"," ",Table1[[#This Row],[DATE SAMPLE DELIVERY]]))</f>
        <v xml:space="preserve">TC2486 #1 </v>
      </c>
      <c r="B638" s="112" t="str">
        <f>IF(Table1[[#This Row],[LIBRARY ID]]="","",CONCATENATE('Sample information'!B$16,"-",Table1[[#This Row],[LIBRARY ID]]))</f>
        <v>TC2486-TC2486-1628</v>
      </c>
      <c r="C638" s="228" t="s">
        <v>142</v>
      </c>
      <c r="D638" s="228" t="s">
        <v>2374</v>
      </c>
      <c r="E638" s="228" t="s">
        <v>28</v>
      </c>
      <c r="F638" s="113" t="s">
        <v>1711</v>
      </c>
      <c r="G638" s="113">
        <v>13.536849999999999</v>
      </c>
      <c r="H638" s="113">
        <v>50</v>
      </c>
      <c r="I638" s="98"/>
      <c r="J638" s="228"/>
      <c r="K638" s="230" t="s">
        <v>2688</v>
      </c>
      <c r="L638" s="112" t="str">
        <f>IF((I638=Index!C$2),VLOOKUP(J638,Index!B$3:S$228,2),IF((I638=Index!D$2),VLOOKUP(J638,Index!B$3:S$228,3),IF((I638=Index!E$2),VLOOKUP(J638,Index!B$3:S$228,4),IF((I638=Index!F$2),VLOOKUP(J638,Index!B$3:S$228,5),IF((I638=Index!G$2),VLOOKUP(J638,Index!B$3:S$228,6),IF((I638=Index!H$2),VLOOKUP(J638,Index!B$3:S$228,7),IF((I638=Index!I$2),VLOOKUP(J638,Index!B$3:S$228,8),IF((I638=Index!J$2),VLOOKUP(J638,Index!B$3:S$228,9),IF((I638=Index!K$2),VLOOKUP(J638,Index!B$3:S$228,10),IF((I638=Index!L$2),VLOOKUP(J638,Index!B$3:S$228,11),IF((I638=Index!M$2),VLOOKUP(J638,Index!B$3:S$228,12),IF((I638=Index!N$2),VLOOKUP(J638,Index!B$3:S$228,13),IF((I638=Index!O$2),VLOOKUP(J638,Index!B$3:S$228,14),IF((I638=Index!P$2),VLOOKUP(J638,Index!B$3:S$228,15),IF((I638=Index!Q$2),VLOOKUP(J638,Index!B$3:S$228,16),IF((I638=Index!R$2),VLOOKUP(J638,Index!B$3:S$228,17),IF((I638=Index!S$2),VLOOKUP(J638,Index!B$3:S$228,18),IF((I638=""),CONCATENATE("Custom (",K638,")"),IF((I638="No index"),CONCATENATE("Custom (",Index!T630,")"),"")))))))))))))))))))</f>
        <v>Custom (TAGGCATG-TCGACTAG)</v>
      </c>
      <c r="M638" s="32" t="s">
        <v>5</v>
      </c>
      <c r="N638" s="10" t="s">
        <v>78</v>
      </c>
      <c r="O638" s="136">
        <f>IF(Table1[[#This Row],[VOLUME]]="","",Table1[[#This Row],[VOLUME]])</f>
        <v>50</v>
      </c>
      <c r="P638" s="110" t="str">
        <f>IF(Table1[[#This Row],[SNP&amp;SEQ SAMPLE ID]]="","",CONCATENATE('Sample information'!$B$16,"_PL1_org_",Table1[[#This Row],[DATE SAMPLE DELIVERY]]))</f>
        <v>TC2486_PL1_org_</v>
      </c>
      <c r="Q638" s="32" t="str">
        <f>IF(Table1[[#This Row],[SNP&amp;SEQ SAMPLE ID]]="","",IF('Sample information'!$B$21="","",'Sample information'!$B$21))</f>
        <v>danio rerio (zebrafish)</v>
      </c>
      <c r="R638" s="10"/>
      <c r="S638" s="32"/>
      <c r="T638" s="55"/>
      <c r="U638" s="25"/>
      <c r="W638" s="30"/>
      <c r="Y638" s="91"/>
      <c r="Z638" s="32"/>
      <c r="AA638" s="28"/>
      <c r="AB638" s="55"/>
      <c r="AC638" s="28" t="str">
        <f>IF(Table1[[#This Row],[DATE SAMPLE DELIVERY]]="","",(CONCATENATE(20,LEFT(Table1[[#This Row],[DATE SAMPLE DELIVERY]],2),"-",(MID(Table1[[#This Row],[DATE SAMPLE DELIVERY]],3,2)),"-",(RIGHT(Table1[[#This Row],[DATE SAMPLE DELIVERY]],2)))))</f>
        <v/>
      </c>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row>
    <row r="639" spans="1:54" s="4" customFormat="1" x14ac:dyDescent="0.2">
      <c r="A639" s="112" t="str">
        <f>IF(D639="","",CONCATENATE('Sample information'!B$16," #1"," ",Table1[[#This Row],[DATE SAMPLE DELIVERY]]))</f>
        <v xml:space="preserve">TC2486 #1 </v>
      </c>
      <c r="B639" s="112" t="str">
        <f>IF(Table1[[#This Row],[LIBRARY ID]]="","",CONCATENATE('Sample information'!B$16,"-",Table1[[#This Row],[LIBRARY ID]]))</f>
        <v>TC2486-TC2486-1629</v>
      </c>
      <c r="C639" s="228" t="s">
        <v>142</v>
      </c>
      <c r="D639" s="228" t="s">
        <v>2375</v>
      </c>
      <c r="E639" s="228" t="s">
        <v>28</v>
      </c>
      <c r="F639" s="113" t="s">
        <v>1711</v>
      </c>
      <c r="G639" s="113">
        <v>13.536849999999999</v>
      </c>
      <c r="H639" s="113">
        <v>50</v>
      </c>
      <c r="I639" s="98"/>
      <c r="J639" s="228"/>
      <c r="K639" s="230" t="s">
        <v>2689</v>
      </c>
      <c r="L639" s="112" t="str">
        <f>IF((I639=Index!C$2),VLOOKUP(J639,Index!B$3:S$228,2),IF((I639=Index!D$2),VLOOKUP(J639,Index!B$3:S$228,3),IF((I639=Index!E$2),VLOOKUP(J639,Index!B$3:S$228,4),IF((I639=Index!F$2),VLOOKUP(J639,Index!B$3:S$228,5),IF((I639=Index!G$2),VLOOKUP(J639,Index!B$3:S$228,6),IF((I639=Index!H$2),VLOOKUP(J639,Index!B$3:S$228,7),IF((I639=Index!I$2),VLOOKUP(J639,Index!B$3:S$228,8),IF((I639=Index!J$2),VLOOKUP(J639,Index!B$3:S$228,9),IF((I639=Index!K$2),VLOOKUP(J639,Index!B$3:S$228,10),IF((I639=Index!L$2),VLOOKUP(J639,Index!B$3:S$228,11),IF((I639=Index!M$2),VLOOKUP(J639,Index!B$3:S$228,12),IF((I639=Index!N$2),VLOOKUP(J639,Index!B$3:S$228,13),IF((I639=Index!O$2),VLOOKUP(J639,Index!B$3:S$228,14),IF((I639=Index!P$2),VLOOKUP(J639,Index!B$3:S$228,15),IF((I639=Index!Q$2),VLOOKUP(J639,Index!B$3:S$228,16),IF((I639=Index!R$2),VLOOKUP(J639,Index!B$3:S$228,17),IF((I639=Index!S$2),VLOOKUP(J639,Index!B$3:S$228,18),IF((I639=""),CONCATENATE("Custom (",K639,")"),IF((I639="No index"),CONCATENATE("Custom (",Index!T631,")"),"")))))))))))))))))))</f>
        <v>Custom (TAGGCATG-TTCTAGCT)</v>
      </c>
      <c r="M639" s="32" t="s">
        <v>5</v>
      </c>
      <c r="N639" s="10" t="s">
        <v>79</v>
      </c>
      <c r="O639" s="136">
        <f>IF(Table1[[#This Row],[VOLUME]]="","",Table1[[#This Row],[VOLUME]])</f>
        <v>50</v>
      </c>
      <c r="P639" s="110" t="str">
        <f>IF(Table1[[#This Row],[SNP&amp;SEQ SAMPLE ID]]="","",CONCATENATE('Sample information'!$B$16,"_PL1_org_",Table1[[#This Row],[DATE SAMPLE DELIVERY]]))</f>
        <v>TC2486_PL1_org_</v>
      </c>
      <c r="Q639" s="32" t="str">
        <f>IF(Table1[[#This Row],[SNP&amp;SEQ SAMPLE ID]]="","",IF('Sample information'!$B$21="","",'Sample information'!$B$21))</f>
        <v>danio rerio (zebrafish)</v>
      </c>
      <c r="R639" s="10"/>
      <c r="S639" s="32"/>
      <c r="T639" s="55"/>
      <c r="U639" s="25"/>
      <c r="W639" s="30"/>
      <c r="Y639" s="91"/>
      <c r="Z639" s="32"/>
      <c r="AA639" s="28"/>
      <c r="AB639" s="55"/>
      <c r="AC639" s="28" t="str">
        <f>IF(Table1[[#This Row],[DATE SAMPLE DELIVERY]]="","",(CONCATENATE(20,LEFT(Table1[[#This Row],[DATE SAMPLE DELIVERY]],2),"-",(MID(Table1[[#This Row],[DATE SAMPLE DELIVERY]],3,2)),"-",(RIGHT(Table1[[#This Row],[DATE SAMPLE DELIVERY]],2)))))</f>
        <v/>
      </c>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row>
    <row r="640" spans="1:54" s="4" customFormat="1" x14ac:dyDescent="0.2">
      <c r="A640" s="112" t="str">
        <f>IF(D640="","",CONCATENATE('Sample information'!B$16," #1"," ",Table1[[#This Row],[DATE SAMPLE DELIVERY]]))</f>
        <v xml:space="preserve">TC2486 #1 </v>
      </c>
      <c r="B640" s="112" t="str">
        <f>IF(Table1[[#This Row],[LIBRARY ID]]="","",CONCATENATE('Sample information'!B$16,"-",Table1[[#This Row],[LIBRARY ID]]))</f>
        <v>TC2486-TC2486-1630</v>
      </c>
      <c r="C640" s="228" t="s">
        <v>142</v>
      </c>
      <c r="D640" s="228" t="s">
        <v>2376</v>
      </c>
      <c r="E640" s="228" t="s">
        <v>28</v>
      </c>
      <c r="F640" s="113" t="s">
        <v>1711</v>
      </c>
      <c r="G640" s="113">
        <v>13.536849999999999</v>
      </c>
      <c r="H640" s="113">
        <v>50</v>
      </c>
      <c r="I640" s="98"/>
      <c r="J640" s="228"/>
      <c r="K640" s="230" t="s">
        <v>2690</v>
      </c>
      <c r="L640" s="112" t="str">
        <f>IF((I640=Index!C$2),VLOOKUP(J640,Index!B$3:S$228,2),IF((I640=Index!D$2),VLOOKUP(J640,Index!B$3:S$228,3),IF((I640=Index!E$2),VLOOKUP(J640,Index!B$3:S$228,4),IF((I640=Index!F$2),VLOOKUP(J640,Index!B$3:S$228,5),IF((I640=Index!G$2),VLOOKUP(J640,Index!B$3:S$228,6),IF((I640=Index!H$2),VLOOKUP(J640,Index!B$3:S$228,7),IF((I640=Index!I$2),VLOOKUP(J640,Index!B$3:S$228,8),IF((I640=Index!J$2),VLOOKUP(J640,Index!B$3:S$228,9),IF((I640=Index!K$2),VLOOKUP(J640,Index!B$3:S$228,10),IF((I640=Index!L$2),VLOOKUP(J640,Index!B$3:S$228,11),IF((I640=Index!M$2),VLOOKUP(J640,Index!B$3:S$228,12),IF((I640=Index!N$2),VLOOKUP(J640,Index!B$3:S$228,13),IF((I640=Index!O$2),VLOOKUP(J640,Index!B$3:S$228,14),IF((I640=Index!P$2),VLOOKUP(J640,Index!B$3:S$228,15),IF((I640=Index!Q$2),VLOOKUP(J640,Index!B$3:S$228,16),IF((I640=Index!R$2),VLOOKUP(J640,Index!B$3:S$228,17),IF((I640=Index!S$2),VLOOKUP(J640,Index!B$3:S$228,18),IF((I640=""),CONCATENATE("Custom (",K640,")"),IF((I640="No index"),CONCATENATE("Custom (",Index!T632,")"),"")))))))))))))))))))</f>
        <v>Custom (TAGGCATG-CCTAGAGT)</v>
      </c>
      <c r="M640" s="32" t="s">
        <v>5</v>
      </c>
      <c r="N640" s="10" t="s">
        <v>80</v>
      </c>
      <c r="O640" s="136">
        <f>IF(Table1[[#This Row],[VOLUME]]="","",Table1[[#This Row],[VOLUME]])</f>
        <v>50</v>
      </c>
      <c r="P640" s="110" t="str">
        <f>IF(Table1[[#This Row],[SNP&amp;SEQ SAMPLE ID]]="","",CONCATENATE('Sample information'!$B$16,"_PL1_org_",Table1[[#This Row],[DATE SAMPLE DELIVERY]]))</f>
        <v>TC2486_PL1_org_</v>
      </c>
      <c r="Q640" s="32" t="str">
        <f>IF(Table1[[#This Row],[SNP&amp;SEQ SAMPLE ID]]="","",IF('Sample information'!$B$21="","",'Sample information'!$B$21))</f>
        <v>danio rerio (zebrafish)</v>
      </c>
      <c r="R640" s="10"/>
      <c r="S640" s="32"/>
      <c r="T640" s="55"/>
      <c r="U640" s="25"/>
      <c r="W640" s="30"/>
      <c r="Y640" s="91"/>
      <c r="Z640" s="32"/>
      <c r="AA640" s="28"/>
      <c r="AB640" s="55"/>
      <c r="AC640" s="28" t="str">
        <f>IF(Table1[[#This Row],[DATE SAMPLE DELIVERY]]="","",(CONCATENATE(20,LEFT(Table1[[#This Row],[DATE SAMPLE DELIVERY]],2),"-",(MID(Table1[[#This Row],[DATE SAMPLE DELIVERY]],3,2)),"-",(RIGHT(Table1[[#This Row],[DATE SAMPLE DELIVERY]],2)))))</f>
        <v/>
      </c>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row>
    <row r="641" spans="1:54" s="4" customFormat="1" x14ac:dyDescent="0.2">
      <c r="A641" s="112" t="str">
        <f>IF(D641="","",CONCATENATE('Sample information'!B$16," #1"," ",Table1[[#This Row],[DATE SAMPLE DELIVERY]]))</f>
        <v xml:space="preserve">TC2486 #1 </v>
      </c>
      <c r="B641" s="112" t="str">
        <f>IF(Table1[[#This Row],[LIBRARY ID]]="","",CONCATENATE('Sample information'!B$16,"-",Table1[[#This Row],[LIBRARY ID]]))</f>
        <v>TC2486-TC2486-1631</v>
      </c>
      <c r="C641" s="228" t="s">
        <v>142</v>
      </c>
      <c r="D641" s="228" t="s">
        <v>2377</v>
      </c>
      <c r="E641" s="228" t="s">
        <v>28</v>
      </c>
      <c r="F641" s="113" t="s">
        <v>1711</v>
      </c>
      <c r="G641" s="113">
        <v>13.536849999999999</v>
      </c>
      <c r="H641" s="113">
        <v>50</v>
      </c>
      <c r="I641" s="98"/>
      <c r="J641" s="228"/>
      <c r="K641" s="230" t="s">
        <v>2691</v>
      </c>
      <c r="L641" s="112" t="str">
        <f>IF((I641=Index!C$2),VLOOKUP(J641,Index!B$3:S$228,2),IF((I641=Index!D$2),VLOOKUP(J641,Index!B$3:S$228,3),IF((I641=Index!E$2),VLOOKUP(J641,Index!B$3:S$228,4),IF((I641=Index!F$2),VLOOKUP(J641,Index!B$3:S$228,5),IF((I641=Index!G$2),VLOOKUP(J641,Index!B$3:S$228,6),IF((I641=Index!H$2),VLOOKUP(J641,Index!B$3:S$228,7),IF((I641=Index!I$2),VLOOKUP(J641,Index!B$3:S$228,8),IF((I641=Index!J$2),VLOOKUP(J641,Index!B$3:S$228,9),IF((I641=Index!K$2),VLOOKUP(J641,Index!B$3:S$228,10),IF((I641=Index!L$2),VLOOKUP(J641,Index!B$3:S$228,11),IF((I641=Index!M$2),VLOOKUP(J641,Index!B$3:S$228,12),IF((I641=Index!N$2),VLOOKUP(J641,Index!B$3:S$228,13),IF((I641=Index!O$2),VLOOKUP(J641,Index!B$3:S$228,14),IF((I641=Index!P$2),VLOOKUP(J641,Index!B$3:S$228,15),IF((I641=Index!Q$2),VLOOKUP(J641,Index!B$3:S$228,16),IF((I641=Index!R$2),VLOOKUP(J641,Index!B$3:S$228,17),IF((I641=Index!S$2),VLOOKUP(J641,Index!B$3:S$228,18),IF((I641=""),CONCATENATE("Custom (",K641,")"),IF((I641="No index"),CONCATENATE("Custom (",Index!T633,")"),"")))))))))))))))))))</f>
        <v>Custom (TAGGCATG-CTATTAAG)</v>
      </c>
      <c r="M641" s="32" t="s">
        <v>5</v>
      </c>
      <c r="N641" s="10" t="s">
        <v>81</v>
      </c>
      <c r="O641" s="136">
        <f>IF(Table1[[#This Row],[VOLUME]]="","",Table1[[#This Row],[VOLUME]])</f>
        <v>50</v>
      </c>
      <c r="P641" s="110" t="str">
        <f>IF(Table1[[#This Row],[SNP&amp;SEQ SAMPLE ID]]="","",CONCATENATE('Sample information'!$B$16,"_PL1_org_",Table1[[#This Row],[DATE SAMPLE DELIVERY]]))</f>
        <v>TC2486_PL1_org_</v>
      </c>
      <c r="Q641" s="32" t="str">
        <f>IF(Table1[[#This Row],[SNP&amp;SEQ SAMPLE ID]]="","",IF('Sample information'!$B$21="","",'Sample information'!$B$21))</f>
        <v>danio rerio (zebrafish)</v>
      </c>
      <c r="R641" s="10"/>
      <c r="S641" s="32"/>
      <c r="T641" s="55"/>
      <c r="U641" s="25"/>
      <c r="W641" s="30"/>
      <c r="Y641" s="91"/>
      <c r="Z641" s="32"/>
      <c r="AA641" s="28"/>
      <c r="AB641" s="55"/>
      <c r="AC641" s="28" t="str">
        <f>IF(Table1[[#This Row],[DATE SAMPLE DELIVERY]]="","",(CONCATENATE(20,LEFT(Table1[[#This Row],[DATE SAMPLE DELIVERY]],2),"-",(MID(Table1[[#This Row],[DATE SAMPLE DELIVERY]],3,2)),"-",(RIGHT(Table1[[#This Row],[DATE SAMPLE DELIVERY]],2)))))</f>
        <v/>
      </c>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row>
    <row r="642" spans="1:54" s="4" customFormat="1" x14ac:dyDescent="0.2">
      <c r="A642" s="112" t="str">
        <f>IF(D642="","",CONCATENATE('Sample information'!B$16," #1"," ",Table1[[#This Row],[DATE SAMPLE DELIVERY]]))</f>
        <v xml:space="preserve">TC2486 #1 </v>
      </c>
      <c r="B642" s="112" t="str">
        <f>IF(Table1[[#This Row],[LIBRARY ID]]="","",CONCATENATE('Sample information'!B$16,"-",Table1[[#This Row],[LIBRARY ID]]))</f>
        <v>TC2486-TC2486-1632</v>
      </c>
      <c r="C642" s="228" t="s">
        <v>142</v>
      </c>
      <c r="D642" s="228" t="s">
        <v>2378</v>
      </c>
      <c r="E642" s="228" t="s">
        <v>28</v>
      </c>
      <c r="F642" s="113" t="s">
        <v>1711</v>
      </c>
      <c r="G642" s="113">
        <v>13.536849999999999</v>
      </c>
      <c r="H642" s="113">
        <v>50</v>
      </c>
      <c r="I642" s="98"/>
      <c r="J642" s="228"/>
      <c r="K642" s="230" t="s">
        <v>2692</v>
      </c>
      <c r="L642" s="112" t="str">
        <f>IF((I642=Index!C$2),VLOOKUP(J642,Index!B$3:S$228,2),IF((I642=Index!D$2),VLOOKUP(J642,Index!B$3:S$228,3),IF((I642=Index!E$2),VLOOKUP(J642,Index!B$3:S$228,4),IF((I642=Index!F$2),VLOOKUP(J642,Index!B$3:S$228,5),IF((I642=Index!G$2),VLOOKUP(J642,Index!B$3:S$228,6),IF((I642=Index!H$2),VLOOKUP(J642,Index!B$3:S$228,7),IF((I642=Index!I$2),VLOOKUP(J642,Index!B$3:S$228,8),IF((I642=Index!J$2),VLOOKUP(J642,Index!B$3:S$228,9),IF((I642=Index!K$2),VLOOKUP(J642,Index!B$3:S$228,10),IF((I642=Index!L$2),VLOOKUP(J642,Index!B$3:S$228,11),IF((I642=Index!M$2),VLOOKUP(J642,Index!B$3:S$228,12),IF((I642=Index!N$2),VLOOKUP(J642,Index!B$3:S$228,13),IF((I642=Index!O$2),VLOOKUP(J642,Index!B$3:S$228,14),IF((I642=Index!P$2),VLOOKUP(J642,Index!B$3:S$228,15),IF((I642=Index!Q$2),VLOOKUP(J642,Index!B$3:S$228,16),IF((I642=Index!R$2),VLOOKUP(J642,Index!B$3:S$228,17),IF((I642=Index!S$2),VLOOKUP(J642,Index!B$3:S$228,18),IF((I642=""),CONCATENATE("Custom (",K642,")"),IF((I642="No index"),CONCATENATE("Custom (",Index!T634,")"),"")))))))))))))))))))</f>
        <v>Custom (TAGGCATG-AAGGCTAT)</v>
      </c>
      <c r="M642" s="32" t="s">
        <v>5</v>
      </c>
      <c r="N642" s="10" t="s">
        <v>82</v>
      </c>
      <c r="O642" s="136">
        <f>IF(Table1[[#This Row],[VOLUME]]="","",Table1[[#This Row],[VOLUME]])</f>
        <v>50</v>
      </c>
      <c r="P642" s="110" t="str">
        <f>IF(Table1[[#This Row],[SNP&amp;SEQ SAMPLE ID]]="","",CONCATENATE('Sample information'!$B$16,"_PL1_org_",Table1[[#This Row],[DATE SAMPLE DELIVERY]]))</f>
        <v>TC2486_PL1_org_</v>
      </c>
      <c r="Q642" s="32" t="str">
        <f>IF(Table1[[#This Row],[SNP&amp;SEQ SAMPLE ID]]="","",IF('Sample information'!$B$21="","",'Sample information'!$B$21))</f>
        <v>danio rerio (zebrafish)</v>
      </c>
      <c r="R642" s="10"/>
      <c r="S642" s="32"/>
      <c r="T642" s="55"/>
      <c r="U642" s="25"/>
      <c r="W642" s="30"/>
      <c r="Y642" s="91"/>
      <c r="Z642" s="32"/>
      <c r="AA642" s="28"/>
      <c r="AB642" s="55"/>
      <c r="AC642" s="28" t="str">
        <f>IF(Table1[[#This Row],[DATE SAMPLE DELIVERY]]="","",(CONCATENATE(20,LEFT(Table1[[#This Row],[DATE SAMPLE DELIVERY]],2),"-",(MID(Table1[[#This Row],[DATE SAMPLE DELIVERY]],3,2)),"-",(RIGHT(Table1[[#This Row],[DATE SAMPLE DELIVERY]],2)))))</f>
        <v/>
      </c>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row>
    <row r="643" spans="1:54" s="4" customFormat="1" x14ac:dyDescent="0.2">
      <c r="A643" s="112" t="str">
        <f>IF(D643="","",CONCATENATE('Sample information'!B$16," #1"," ",Table1[[#This Row],[DATE SAMPLE DELIVERY]]))</f>
        <v xml:space="preserve">TC2486 #1 </v>
      </c>
      <c r="B643" s="112" t="str">
        <f>IF(Table1[[#This Row],[LIBRARY ID]]="","",CONCATENATE('Sample information'!B$16,"-",Table1[[#This Row],[LIBRARY ID]]))</f>
        <v>TC2486-TC2486-1633</v>
      </c>
      <c r="C643" s="228" t="s">
        <v>142</v>
      </c>
      <c r="D643" s="228" t="s">
        <v>2379</v>
      </c>
      <c r="E643" s="228" t="s">
        <v>28</v>
      </c>
      <c r="F643" s="113" t="s">
        <v>1711</v>
      </c>
      <c r="G643" s="113">
        <v>13.536849999999999</v>
      </c>
      <c r="H643" s="113">
        <v>50</v>
      </c>
      <c r="I643" s="98"/>
      <c r="J643" s="228"/>
      <c r="K643" s="230" t="s">
        <v>2693</v>
      </c>
      <c r="L643" s="112" t="str">
        <f>IF((I643=Index!C$2),VLOOKUP(J643,Index!B$3:S$228,2),IF((I643=Index!D$2),VLOOKUP(J643,Index!B$3:S$228,3),IF((I643=Index!E$2),VLOOKUP(J643,Index!B$3:S$228,4),IF((I643=Index!F$2),VLOOKUP(J643,Index!B$3:S$228,5),IF((I643=Index!G$2),VLOOKUP(J643,Index!B$3:S$228,6),IF((I643=Index!H$2),VLOOKUP(J643,Index!B$3:S$228,7),IF((I643=Index!I$2),VLOOKUP(J643,Index!B$3:S$228,8),IF((I643=Index!J$2),VLOOKUP(J643,Index!B$3:S$228,9),IF((I643=Index!K$2),VLOOKUP(J643,Index!B$3:S$228,10),IF((I643=Index!L$2),VLOOKUP(J643,Index!B$3:S$228,11),IF((I643=Index!M$2),VLOOKUP(J643,Index!B$3:S$228,12),IF((I643=Index!N$2),VLOOKUP(J643,Index!B$3:S$228,13),IF((I643=Index!O$2),VLOOKUP(J643,Index!B$3:S$228,14),IF((I643=Index!P$2),VLOOKUP(J643,Index!B$3:S$228,15),IF((I643=Index!Q$2),VLOOKUP(J643,Index!B$3:S$228,16),IF((I643=Index!R$2),VLOOKUP(J643,Index!B$3:S$228,17),IF((I643=Index!S$2),VLOOKUP(J643,Index!B$3:S$228,18),IF((I643=""),CONCATENATE("Custom (",K643,")"),IF((I643="No index"),CONCATENATE("Custom (",Index!T635,")"),"")))))))))))))))))))</f>
        <v>Custom (TAGGCATG-GAGCCTTA)</v>
      </c>
      <c r="M643" s="32" t="s">
        <v>5</v>
      </c>
      <c r="N643" s="10" t="s">
        <v>83</v>
      </c>
      <c r="O643" s="136">
        <f>IF(Table1[[#This Row],[VOLUME]]="","",Table1[[#This Row],[VOLUME]])</f>
        <v>50</v>
      </c>
      <c r="P643" s="110" t="str">
        <f>IF(Table1[[#This Row],[SNP&amp;SEQ SAMPLE ID]]="","",CONCATENATE('Sample information'!$B$16,"_PL1_org_",Table1[[#This Row],[DATE SAMPLE DELIVERY]]))</f>
        <v>TC2486_PL1_org_</v>
      </c>
      <c r="Q643" s="32" t="str">
        <f>IF(Table1[[#This Row],[SNP&amp;SEQ SAMPLE ID]]="","",IF('Sample information'!$B$21="","",'Sample information'!$B$21))</f>
        <v>danio rerio (zebrafish)</v>
      </c>
      <c r="R643" s="10"/>
      <c r="S643" s="32"/>
      <c r="T643" s="55"/>
      <c r="U643" s="25"/>
      <c r="W643" s="30"/>
      <c r="Y643" s="91"/>
      <c r="Z643" s="32"/>
      <c r="AA643" s="28"/>
      <c r="AB643" s="55"/>
      <c r="AC643" s="28" t="str">
        <f>IF(Table1[[#This Row],[DATE SAMPLE DELIVERY]]="","",(CONCATENATE(20,LEFT(Table1[[#This Row],[DATE SAMPLE DELIVERY]],2),"-",(MID(Table1[[#This Row],[DATE SAMPLE DELIVERY]],3,2)),"-",(RIGHT(Table1[[#This Row],[DATE SAMPLE DELIVERY]],2)))))</f>
        <v/>
      </c>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row>
    <row r="644" spans="1:54" s="4" customFormat="1" x14ac:dyDescent="0.2">
      <c r="A644" s="112" t="str">
        <f>IF(D644="","",CONCATENATE('Sample information'!B$16," #1"," ",Table1[[#This Row],[DATE SAMPLE DELIVERY]]))</f>
        <v xml:space="preserve">TC2486 #1 </v>
      </c>
      <c r="B644" s="112" t="str">
        <f>IF(Table1[[#This Row],[LIBRARY ID]]="","",CONCATENATE('Sample information'!B$16,"-",Table1[[#This Row],[LIBRARY ID]]))</f>
        <v>TC2486-TC2486-1634</v>
      </c>
      <c r="C644" s="228" t="s">
        <v>142</v>
      </c>
      <c r="D644" s="228" t="s">
        <v>2380</v>
      </c>
      <c r="E644" s="228" t="s">
        <v>28</v>
      </c>
      <c r="F644" s="113" t="s">
        <v>1711</v>
      </c>
      <c r="G644" s="113">
        <v>13.536849999999999</v>
      </c>
      <c r="H644" s="113">
        <v>50</v>
      </c>
      <c r="I644" s="98"/>
      <c r="J644" s="228"/>
      <c r="K644" s="230" t="s">
        <v>2694</v>
      </c>
      <c r="L644" s="112" t="str">
        <f>IF((I644=Index!C$2),VLOOKUP(J644,Index!B$3:S$228,2),IF((I644=Index!D$2),VLOOKUP(J644,Index!B$3:S$228,3),IF((I644=Index!E$2),VLOOKUP(J644,Index!B$3:S$228,4),IF((I644=Index!F$2),VLOOKUP(J644,Index!B$3:S$228,5),IF((I644=Index!G$2),VLOOKUP(J644,Index!B$3:S$228,6),IF((I644=Index!H$2),VLOOKUP(J644,Index!B$3:S$228,7),IF((I644=Index!I$2),VLOOKUP(J644,Index!B$3:S$228,8),IF((I644=Index!J$2),VLOOKUP(J644,Index!B$3:S$228,9),IF((I644=Index!K$2),VLOOKUP(J644,Index!B$3:S$228,10),IF((I644=Index!L$2),VLOOKUP(J644,Index!B$3:S$228,11),IF((I644=Index!M$2),VLOOKUP(J644,Index!B$3:S$228,12),IF((I644=Index!N$2),VLOOKUP(J644,Index!B$3:S$228,13),IF((I644=Index!O$2),VLOOKUP(J644,Index!B$3:S$228,14),IF((I644=Index!P$2),VLOOKUP(J644,Index!B$3:S$228,15),IF((I644=Index!Q$2),VLOOKUP(J644,Index!B$3:S$228,16),IF((I644=Index!R$2),VLOOKUP(J644,Index!B$3:S$228,17),IF((I644=Index!S$2),VLOOKUP(J644,Index!B$3:S$228,18),IF((I644=""),CONCATENATE("Custom (",K644,")"),IF((I644="No index"),CONCATENATE("Custom (",Index!T636,")"),"")))))))))))))))))))</f>
        <v>Custom (TAGGCATG-TTATGCGA)</v>
      </c>
      <c r="M644" s="32" t="s">
        <v>5</v>
      </c>
      <c r="N644" s="10" t="s">
        <v>84</v>
      </c>
      <c r="O644" s="136">
        <f>IF(Table1[[#This Row],[VOLUME]]="","",Table1[[#This Row],[VOLUME]])</f>
        <v>50</v>
      </c>
      <c r="P644" s="110" t="str">
        <f>IF(Table1[[#This Row],[SNP&amp;SEQ SAMPLE ID]]="","",CONCATENATE('Sample information'!$B$16,"_PL1_org_",Table1[[#This Row],[DATE SAMPLE DELIVERY]]))</f>
        <v>TC2486_PL1_org_</v>
      </c>
      <c r="Q644" s="32" t="str">
        <f>IF(Table1[[#This Row],[SNP&amp;SEQ SAMPLE ID]]="","",IF('Sample information'!$B$21="","",'Sample information'!$B$21))</f>
        <v>danio rerio (zebrafish)</v>
      </c>
      <c r="R644" s="10"/>
      <c r="S644" s="32"/>
      <c r="T644" s="55"/>
      <c r="U644" s="25"/>
      <c r="W644" s="30"/>
      <c r="Y644" s="91"/>
      <c r="Z644" s="32"/>
      <c r="AA644" s="28"/>
      <c r="AB644" s="55"/>
      <c r="AC644" s="28" t="str">
        <f>IF(Table1[[#This Row],[DATE SAMPLE DELIVERY]]="","",(CONCATENATE(20,LEFT(Table1[[#This Row],[DATE SAMPLE DELIVERY]],2),"-",(MID(Table1[[#This Row],[DATE SAMPLE DELIVERY]],3,2)),"-",(RIGHT(Table1[[#This Row],[DATE SAMPLE DELIVERY]],2)))))</f>
        <v/>
      </c>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row>
    <row r="645" spans="1:54" s="4" customFormat="1" x14ac:dyDescent="0.2">
      <c r="A645" s="112" t="str">
        <f>IF(D645="","",CONCATENATE('Sample information'!B$16," #1"," ",Table1[[#This Row],[DATE SAMPLE DELIVERY]]))</f>
        <v xml:space="preserve">TC2486 #1 </v>
      </c>
      <c r="B645" s="112" t="str">
        <f>IF(Table1[[#This Row],[LIBRARY ID]]="","",CONCATENATE('Sample information'!B$16,"-",Table1[[#This Row],[LIBRARY ID]]))</f>
        <v>TC2486-TC2486-1635</v>
      </c>
      <c r="C645" s="228" t="s">
        <v>142</v>
      </c>
      <c r="D645" s="228" t="s">
        <v>2381</v>
      </c>
      <c r="E645" s="228" t="s">
        <v>28</v>
      </c>
      <c r="F645" s="113" t="s">
        <v>1711</v>
      </c>
      <c r="G645" s="113">
        <v>13.536849999999999</v>
      </c>
      <c r="H645" s="113">
        <v>50</v>
      </c>
      <c r="I645" s="98"/>
      <c r="J645" s="228"/>
      <c r="K645" s="230" t="s">
        <v>2695</v>
      </c>
      <c r="L645" s="112" t="str">
        <f>IF((I645=Index!C$2),VLOOKUP(J645,Index!B$3:S$228,2),IF((I645=Index!D$2),VLOOKUP(J645,Index!B$3:S$228,3),IF((I645=Index!E$2),VLOOKUP(J645,Index!B$3:S$228,4),IF((I645=Index!F$2),VLOOKUP(J645,Index!B$3:S$228,5),IF((I645=Index!G$2),VLOOKUP(J645,Index!B$3:S$228,6),IF((I645=Index!H$2),VLOOKUP(J645,Index!B$3:S$228,7),IF((I645=Index!I$2),VLOOKUP(J645,Index!B$3:S$228,8),IF((I645=Index!J$2),VLOOKUP(J645,Index!B$3:S$228,9),IF((I645=Index!K$2),VLOOKUP(J645,Index!B$3:S$228,10),IF((I645=Index!L$2),VLOOKUP(J645,Index!B$3:S$228,11),IF((I645=Index!M$2),VLOOKUP(J645,Index!B$3:S$228,12),IF((I645=Index!N$2),VLOOKUP(J645,Index!B$3:S$228,13),IF((I645=Index!O$2),VLOOKUP(J645,Index!B$3:S$228,14),IF((I645=Index!P$2),VLOOKUP(J645,Index!B$3:S$228,15),IF((I645=Index!Q$2),VLOOKUP(J645,Index!B$3:S$228,16),IF((I645=Index!R$2),VLOOKUP(J645,Index!B$3:S$228,17),IF((I645=Index!S$2),VLOOKUP(J645,Index!B$3:S$228,18),IF((I645=""),CONCATENATE("Custom (",K645,")"),IF((I645="No index"),CONCATENATE("Custom (",Index!T637,")"),"")))))))))))))))))))</f>
        <v>Custom (CTCTCTAC-CGTCTAAT)</v>
      </c>
      <c r="M645" s="32" t="s">
        <v>5</v>
      </c>
      <c r="N645" s="10" t="s">
        <v>85</v>
      </c>
      <c r="O645" s="136">
        <f>IF(Table1[[#This Row],[VOLUME]]="","",Table1[[#This Row],[VOLUME]])</f>
        <v>50</v>
      </c>
      <c r="P645" s="110" t="str">
        <f>IF(Table1[[#This Row],[SNP&amp;SEQ SAMPLE ID]]="","",CONCATENATE('Sample information'!$B$16,"_PL1_org_",Table1[[#This Row],[DATE SAMPLE DELIVERY]]))</f>
        <v>TC2486_PL1_org_</v>
      </c>
      <c r="Q645" s="32" t="str">
        <f>IF(Table1[[#This Row],[SNP&amp;SEQ SAMPLE ID]]="","",IF('Sample information'!$B$21="","",'Sample information'!$B$21))</f>
        <v>danio rerio (zebrafish)</v>
      </c>
      <c r="R645" s="10"/>
      <c r="S645" s="32"/>
      <c r="T645" s="55"/>
      <c r="U645" s="25"/>
      <c r="W645" s="30"/>
      <c r="Y645" s="91"/>
      <c r="Z645" s="32"/>
      <c r="AA645" s="28"/>
      <c r="AB645" s="55"/>
      <c r="AC645" s="28" t="str">
        <f>IF(Table1[[#This Row],[DATE SAMPLE DELIVERY]]="","",(CONCATENATE(20,LEFT(Table1[[#This Row],[DATE SAMPLE DELIVERY]],2),"-",(MID(Table1[[#This Row],[DATE SAMPLE DELIVERY]],3,2)),"-",(RIGHT(Table1[[#This Row],[DATE SAMPLE DELIVERY]],2)))))</f>
        <v/>
      </c>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row>
    <row r="646" spans="1:54" s="4" customFormat="1" x14ac:dyDescent="0.2">
      <c r="A646" s="112" t="str">
        <f>IF(D646="","",CONCATENATE('Sample information'!B$16," #1"," ",Table1[[#This Row],[DATE SAMPLE DELIVERY]]))</f>
        <v xml:space="preserve">TC2486 #1 </v>
      </c>
      <c r="B646" s="112" t="str">
        <f>IF(Table1[[#This Row],[LIBRARY ID]]="","",CONCATENATE('Sample information'!B$16,"-",Table1[[#This Row],[LIBRARY ID]]))</f>
        <v>TC2486-TC2486-1636</v>
      </c>
      <c r="C646" s="228" t="s">
        <v>142</v>
      </c>
      <c r="D646" s="228" t="s">
        <v>2382</v>
      </c>
      <c r="E646" s="228" t="s">
        <v>28</v>
      </c>
      <c r="F646" s="113" t="s">
        <v>1711</v>
      </c>
      <c r="G646" s="113">
        <v>13.536849999999999</v>
      </c>
      <c r="H646" s="113">
        <v>50</v>
      </c>
      <c r="I646" s="98"/>
      <c r="J646" s="228"/>
      <c r="K646" s="230" t="s">
        <v>2696</v>
      </c>
      <c r="L646" s="112" t="str">
        <f>IF((I646=Index!C$2),VLOOKUP(J646,Index!B$3:S$228,2),IF((I646=Index!D$2),VLOOKUP(J646,Index!B$3:S$228,3),IF((I646=Index!E$2),VLOOKUP(J646,Index!B$3:S$228,4),IF((I646=Index!F$2),VLOOKUP(J646,Index!B$3:S$228,5),IF((I646=Index!G$2),VLOOKUP(J646,Index!B$3:S$228,6),IF((I646=Index!H$2),VLOOKUP(J646,Index!B$3:S$228,7),IF((I646=Index!I$2),VLOOKUP(J646,Index!B$3:S$228,8),IF((I646=Index!J$2),VLOOKUP(J646,Index!B$3:S$228,9),IF((I646=Index!K$2),VLOOKUP(J646,Index!B$3:S$228,10),IF((I646=Index!L$2),VLOOKUP(J646,Index!B$3:S$228,11),IF((I646=Index!M$2),VLOOKUP(J646,Index!B$3:S$228,12),IF((I646=Index!N$2),VLOOKUP(J646,Index!B$3:S$228,13),IF((I646=Index!O$2),VLOOKUP(J646,Index!B$3:S$228,14),IF((I646=Index!P$2),VLOOKUP(J646,Index!B$3:S$228,15),IF((I646=Index!Q$2),VLOOKUP(J646,Index!B$3:S$228,16),IF((I646=Index!R$2),VLOOKUP(J646,Index!B$3:S$228,17),IF((I646=Index!S$2),VLOOKUP(J646,Index!B$3:S$228,18),IF((I646=""),CONCATENATE("Custom (",K646,")"),IF((I646="No index"),CONCATENATE("Custom (",Index!T638,")"),"")))))))))))))))))))</f>
        <v>Custom (CTCTCTAC-TCTCTCCG)</v>
      </c>
      <c r="M646" s="32" t="s">
        <v>5</v>
      </c>
      <c r="N646" s="10" t="s">
        <v>86</v>
      </c>
      <c r="O646" s="136">
        <f>IF(Table1[[#This Row],[VOLUME]]="","",Table1[[#This Row],[VOLUME]])</f>
        <v>50</v>
      </c>
      <c r="P646" s="110" t="str">
        <f>IF(Table1[[#This Row],[SNP&amp;SEQ SAMPLE ID]]="","",CONCATENATE('Sample information'!$B$16,"_PL1_org_",Table1[[#This Row],[DATE SAMPLE DELIVERY]]))</f>
        <v>TC2486_PL1_org_</v>
      </c>
      <c r="Q646" s="32" t="str">
        <f>IF(Table1[[#This Row],[SNP&amp;SEQ SAMPLE ID]]="","",IF('Sample information'!$B$21="","",'Sample information'!$B$21))</f>
        <v>danio rerio (zebrafish)</v>
      </c>
      <c r="R646" s="10"/>
      <c r="S646" s="32"/>
      <c r="T646" s="55"/>
      <c r="U646" s="25"/>
      <c r="W646" s="30"/>
      <c r="Y646" s="91"/>
      <c r="Z646" s="32"/>
      <c r="AA646" s="28"/>
      <c r="AB646" s="55"/>
      <c r="AC646" s="28" t="str">
        <f>IF(Table1[[#This Row],[DATE SAMPLE DELIVERY]]="","",(CONCATENATE(20,LEFT(Table1[[#This Row],[DATE SAMPLE DELIVERY]],2),"-",(MID(Table1[[#This Row],[DATE SAMPLE DELIVERY]],3,2)),"-",(RIGHT(Table1[[#This Row],[DATE SAMPLE DELIVERY]],2)))))</f>
        <v/>
      </c>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row>
    <row r="647" spans="1:54" s="4" customFormat="1" x14ac:dyDescent="0.2">
      <c r="A647" s="112" t="str">
        <f>IF(D647="","",CONCATENATE('Sample information'!B$16," #1"," ",Table1[[#This Row],[DATE SAMPLE DELIVERY]]))</f>
        <v xml:space="preserve">TC2486 #1 </v>
      </c>
      <c r="B647" s="112" t="str">
        <f>IF(Table1[[#This Row],[LIBRARY ID]]="","",CONCATENATE('Sample information'!B$16,"-",Table1[[#This Row],[LIBRARY ID]]))</f>
        <v>TC2486-TC2486-1637</v>
      </c>
      <c r="C647" s="228" t="s">
        <v>142</v>
      </c>
      <c r="D647" s="228" t="s">
        <v>2383</v>
      </c>
      <c r="E647" s="228" t="s">
        <v>28</v>
      </c>
      <c r="F647" s="113" t="s">
        <v>1711</v>
      </c>
      <c r="G647" s="113">
        <v>13.536849999999999</v>
      </c>
      <c r="H647" s="113">
        <v>50</v>
      </c>
      <c r="I647" s="98"/>
      <c r="J647" s="228"/>
      <c r="K647" s="230" t="s">
        <v>2697</v>
      </c>
      <c r="L647" s="112" t="str">
        <f>IF((I647=Index!C$2),VLOOKUP(J647,Index!B$3:S$228,2),IF((I647=Index!D$2),VLOOKUP(J647,Index!B$3:S$228,3),IF((I647=Index!E$2),VLOOKUP(J647,Index!B$3:S$228,4),IF((I647=Index!F$2),VLOOKUP(J647,Index!B$3:S$228,5),IF((I647=Index!G$2),VLOOKUP(J647,Index!B$3:S$228,6),IF((I647=Index!H$2),VLOOKUP(J647,Index!B$3:S$228,7),IF((I647=Index!I$2),VLOOKUP(J647,Index!B$3:S$228,8),IF((I647=Index!J$2),VLOOKUP(J647,Index!B$3:S$228,9),IF((I647=Index!K$2),VLOOKUP(J647,Index!B$3:S$228,10),IF((I647=Index!L$2),VLOOKUP(J647,Index!B$3:S$228,11),IF((I647=Index!M$2),VLOOKUP(J647,Index!B$3:S$228,12),IF((I647=Index!N$2),VLOOKUP(J647,Index!B$3:S$228,13),IF((I647=Index!O$2),VLOOKUP(J647,Index!B$3:S$228,14),IF((I647=Index!P$2),VLOOKUP(J647,Index!B$3:S$228,15),IF((I647=Index!Q$2),VLOOKUP(J647,Index!B$3:S$228,16),IF((I647=Index!R$2),VLOOKUP(J647,Index!B$3:S$228,17),IF((I647=Index!S$2),VLOOKUP(J647,Index!B$3:S$228,18),IF((I647=""),CONCATENATE("Custom (",K647,")"),IF((I647="No index"),CONCATENATE("Custom (",Index!T639,")"),"")))))))))))))))))))</f>
        <v>Custom (CTCTCTAC-TCGACTAG)</v>
      </c>
      <c r="M647" s="32" t="s">
        <v>5</v>
      </c>
      <c r="N647" s="10" t="s">
        <v>87</v>
      </c>
      <c r="O647" s="136">
        <f>IF(Table1[[#This Row],[VOLUME]]="","",Table1[[#This Row],[VOLUME]])</f>
        <v>50</v>
      </c>
      <c r="P647" s="110" t="str">
        <f>IF(Table1[[#This Row],[SNP&amp;SEQ SAMPLE ID]]="","",CONCATENATE('Sample information'!$B$16,"_PL1_org_",Table1[[#This Row],[DATE SAMPLE DELIVERY]]))</f>
        <v>TC2486_PL1_org_</v>
      </c>
      <c r="Q647" s="32" t="str">
        <f>IF(Table1[[#This Row],[SNP&amp;SEQ SAMPLE ID]]="","",IF('Sample information'!$B$21="","",'Sample information'!$B$21))</f>
        <v>danio rerio (zebrafish)</v>
      </c>
      <c r="R647" s="10"/>
      <c r="S647" s="32"/>
      <c r="T647" s="55"/>
      <c r="U647" s="25"/>
      <c r="W647" s="30"/>
      <c r="Y647" s="91"/>
      <c r="Z647" s="32"/>
      <c r="AA647" s="28"/>
      <c r="AB647" s="55"/>
      <c r="AC647" s="28" t="str">
        <f>IF(Table1[[#This Row],[DATE SAMPLE DELIVERY]]="","",(CONCATENATE(20,LEFT(Table1[[#This Row],[DATE SAMPLE DELIVERY]],2),"-",(MID(Table1[[#This Row],[DATE SAMPLE DELIVERY]],3,2)),"-",(RIGHT(Table1[[#This Row],[DATE SAMPLE DELIVERY]],2)))))</f>
        <v/>
      </c>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row>
    <row r="648" spans="1:54" s="4" customFormat="1" x14ac:dyDescent="0.2">
      <c r="A648" s="112" t="str">
        <f>IF(D648="","",CONCATENATE('Sample information'!B$16," #1"," ",Table1[[#This Row],[DATE SAMPLE DELIVERY]]))</f>
        <v xml:space="preserve">TC2486 #1 </v>
      </c>
      <c r="B648" s="112" t="str">
        <f>IF(Table1[[#This Row],[LIBRARY ID]]="","",CONCATENATE('Sample information'!B$16,"-",Table1[[#This Row],[LIBRARY ID]]))</f>
        <v>TC2486-TC2486-1638</v>
      </c>
      <c r="C648" s="228" t="s">
        <v>142</v>
      </c>
      <c r="D648" s="228" t="s">
        <v>2384</v>
      </c>
      <c r="E648" s="228" t="s">
        <v>28</v>
      </c>
      <c r="F648" s="113" t="s">
        <v>1711</v>
      </c>
      <c r="G648" s="113">
        <v>13.536849999999999</v>
      </c>
      <c r="H648" s="113">
        <v>50</v>
      </c>
      <c r="I648" s="98"/>
      <c r="J648" s="228"/>
      <c r="K648" s="230" t="s">
        <v>2698</v>
      </c>
      <c r="L648" s="112" t="str">
        <f>IF((I648=Index!C$2),VLOOKUP(J648,Index!B$3:S$228,2),IF((I648=Index!D$2),VLOOKUP(J648,Index!B$3:S$228,3),IF((I648=Index!E$2),VLOOKUP(J648,Index!B$3:S$228,4),IF((I648=Index!F$2),VLOOKUP(J648,Index!B$3:S$228,5),IF((I648=Index!G$2),VLOOKUP(J648,Index!B$3:S$228,6),IF((I648=Index!H$2),VLOOKUP(J648,Index!B$3:S$228,7),IF((I648=Index!I$2),VLOOKUP(J648,Index!B$3:S$228,8),IF((I648=Index!J$2),VLOOKUP(J648,Index!B$3:S$228,9),IF((I648=Index!K$2),VLOOKUP(J648,Index!B$3:S$228,10),IF((I648=Index!L$2),VLOOKUP(J648,Index!B$3:S$228,11),IF((I648=Index!M$2),VLOOKUP(J648,Index!B$3:S$228,12),IF((I648=Index!N$2),VLOOKUP(J648,Index!B$3:S$228,13),IF((I648=Index!O$2),VLOOKUP(J648,Index!B$3:S$228,14),IF((I648=Index!P$2),VLOOKUP(J648,Index!B$3:S$228,15),IF((I648=Index!Q$2),VLOOKUP(J648,Index!B$3:S$228,16),IF((I648=Index!R$2),VLOOKUP(J648,Index!B$3:S$228,17),IF((I648=Index!S$2),VLOOKUP(J648,Index!B$3:S$228,18),IF((I648=""),CONCATENATE("Custom (",K648,")"),IF((I648="No index"),CONCATENATE("Custom (",Index!T640,")"),"")))))))))))))))))))</f>
        <v>Custom (CTCTCTAC-TTCTAGCT)</v>
      </c>
      <c r="M648" s="32" t="s">
        <v>5</v>
      </c>
      <c r="N648" s="10" t="s">
        <v>88</v>
      </c>
      <c r="O648" s="136">
        <f>IF(Table1[[#This Row],[VOLUME]]="","",Table1[[#This Row],[VOLUME]])</f>
        <v>50</v>
      </c>
      <c r="P648" s="110" t="str">
        <f>IF(Table1[[#This Row],[SNP&amp;SEQ SAMPLE ID]]="","",CONCATENATE('Sample information'!$B$16,"_PL1_org_",Table1[[#This Row],[DATE SAMPLE DELIVERY]]))</f>
        <v>TC2486_PL1_org_</v>
      </c>
      <c r="Q648" s="32" t="str">
        <f>IF(Table1[[#This Row],[SNP&amp;SEQ SAMPLE ID]]="","",IF('Sample information'!$B$21="","",'Sample information'!$B$21))</f>
        <v>danio rerio (zebrafish)</v>
      </c>
      <c r="R648" s="10"/>
      <c r="S648" s="32"/>
      <c r="T648" s="55"/>
      <c r="U648" s="25"/>
      <c r="W648" s="30"/>
      <c r="Y648" s="91"/>
      <c r="Z648" s="32"/>
      <c r="AA648" s="28"/>
      <c r="AB648" s="55"/>
      <c r="AC648" s="28" t="str">
        <f>IF(Table1[[#This Row],[DATE SAMPLE DELIVERY]]="","",(CONCATENATE(20,LEFT(Table1[[#This Row],[DATE SAMPLE DELIVERY]],2),"-",(MID(Table1[[#This Row],[DATE SAMPLE DELIVERY]],3,2)),"-",(RIGHT(Table1[[#This Row],[DATE SAMPLE DELIVERY]],2)))))</f>
        <v/>
      </c>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row>
    <row r="649" spans="1:54" s="4" customFormat="1" x14ac:dyDescent="0.2">
      <c r="A649" s="112" t="str">
        <f>IF(D649="","",CONCATENATE('Sample information'!B$16," #1"," ",Table1[[#This Row],[DATE SAMPLE DELIVERY]]))</f>
        <v xml:space="preserve">TC2486 #1 </v>
      </c>
      <c r="B649" s="112" t="str">
        <f>IF(Table1[[#This Row],[LIBRARY ID]]="","",CONCATENATE('Sample information'!B$16,"-",Table1[[#This Row],[LIBRARY ID]]))</f>
        <v>TC2486-TC2486-1639</v>
      </c>
      <c r="C649" s="228" t="s">
        <v>142</v>
      </c>
      <c r="D649" s="228" t="s">
        <v>2385</v>
      </c>
      <c r="E649" s="228" t="s">
        <v>28</v>
      </c>
      <c r="F649" s="113" t="s">
        <v>1711</v>
      </c>
      <c r="G649" s="113">
        <v>13.536849999999999</v>
      </c>
      <c r="H649" s="113">
        <v>50</v>
      </c>
      <c r="I649" s="98"/>
      <c r="J649" s="228"/>
      <c r="K649" s="230" t="s">
        <v>2699</v>
      </c>
      <c r="L649" s="112" t="str">
        <f>IF((I649=Index!C$2),VLOOKUP(J649,Index!B$3:S$228,2),IF((I649=Index!D$2),VLOOKUP(J649,Index!B$3:S$228,3),IF((I649=Index!E$2),VLOOKUP(J649,Index!B$3:S$228,4),IF((I649=Index!F$2),VLOOKUP(J649,Index!B$3:S$228,5),IF((I649=Index!G$2),VLOOKUP(J649,Index!B$3:S$228,6),IF((I649=Index!H$2),VLOOKUP(J649,Index!B$3:S$228,7),IF((I649=Index!I$2),VLOOKUP(J649,Index!B$3:S$228,8),IF((I649=Index!J$2),VLOOKUP(J649,Index!B$3:S$228,9),IF((I649=Index!K$2),VLOOKUP(J649,Index!B$3:S$228,10),IF((I649=Index!L$2),VLOOKUP(J649,Index!B$3:S$228,11),IF((I649=Index!M$2),VLOOKUP(J649,Index!B$3:S$228,12),IF((I649=Index!N$2),VLOOKUP(J649,Index!B$3:S$228,13),IF((I649=Index!O$2),VLOOKUP(J649,Index!B$3:S$228,14),IF((I649=Index!P$2),VLOOKUP(J649,Index!B$3:S$228,15),IF((I649=Index!Q$2),VLOOKUP(J649,Index!B$3:S$228,16),IF((I649=Index!R$2),VLOOKUP(J649,Index!B$3:S$228,17),IF((I649=Index!S$2),VLOOKUP(J649,Index!B$3:S$228,18),IF((I649=""),CONCATENATE("Custom (",K649,")"),IF((I649="No index"),CONCATENATE("Custom (",Index!T641,")"),"")))))))))))))))))))</f>
        <v>Custom (CTCTCTAC-CCTAGAGT)</v>
      </c>
      <c r="M649" s="32" t="s">
        <v>5</v>
      </c>
      <c r="N649" s="10" t="s">
        <v>89</v>
      </c>
      <c r="O649" s="136">
        <f>IF(Table1[[#This Row],[VOLUME]]="","",Table1[[#This Row],[VOLUME]])</f>
        <v>50</v>
      </c>
      <c r="P649" s="110" t="str">
        <f>IF(Table1[[#This Row],[SNP&amp;SEQ SAMPLE ID]]="","",CONCATENATE('Sample information'!$B$16,"_PL1_org_",Table1[[#This Row],[DATE SAMPLE DELIVERY]]))</f>
        <v>TC2486_PL1_org_</v>
      </c>
      <c r="Q649" s="32" t="str">
        <f>IF(Table1[[#This Row],[SNP&amp;SEQ SAMPLE ID]]="","",IF('Sample information'!$B$21="","",'Sample information'!$B$21))</f>
        <v>danio rerio (zebrafish)</v>
      </c>
      <c r="R649" s="10"/>
      <c r="S649" s="32"/>
      <c r="T649" s="55"/>
      <c r="U649" s="25"/>
      <c r="W649" s="30"/>
      <c r="Y649" s="91"/>
      <c r="Z649" s="32"/>
      <c r="AA649" s="28"/>
      <c r="AB649" s="55"/>
      <c r="AC649" s="28" t="str">
        <f>IF(Table1[[#This Row],[DATE SAMPLE DELIVERY]]="","",(CONCATENATE(20,LEFT(Table1[[#This Row],[DATE SAMPLE DELIVERY]],2),"-",(MID(Table1[[#This Row],[DATE SAMPLE DELIVERY]],3,2)),"-",(RIGHT(Table1[[#This Row],[DATE SAMPLE DELIVERY]],2)))))</f>
        <v/>
      </c>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row>
    <row r="650" spans="1:54" s="4" customFormat="1" x14ac:dyDescent="0.2">
      <c r="A650" s="112" t="str">
        <f>IF(D650="","",CONCATENATE('Sample information'!B$16," #1"," ",Table1[[#This Row],[DATE SAMPLE DELIVERY]]))</f>
        <v xml:space="preserve">TC2486 #1 </v>
      </c>
      <c r="B650" s="112" t="str">
        <f>IF(Table1[[#This Row],[LIBRARY ID]]="","",CONCATENATE('Sample information'!B$16,"-",Table1[[#This Row],[LIBRARY ID]]))</f>
        <v>TC2486-TC2486-1640</v>
      </c>
      <c r="C650" s="228" t="s">
        <v>142</v>
      </c>
      <c r="D650" s="228" t="s">
        <v>2386</v>
      </c>
      <c r="E650" s="228" t="s">
        <v>28</v>
      </c>
      <c r="F650" s="113" t="s">
        <v>1711</v>
      </c>
      <c r="G650" s="113">
        <v>13.536849999999999</v>
      </c>
      <c r="H650" s="113">
        <v>50</v>
      </c>
      <c r="I650" s="98"/>
      <c r="J650" s="228"/>
      <c r="K650" s="230" t="s">
        <v>2700</v>
      </c>
      <c r="L650" s="112" t="str">
        <f>IF((I650=Index!C$2),VLOOKUP(J650,Index!B$3:S$228,2),IF((I650=Index!D$2),VLOOKUP(J650,Index!B$3:S$228,3),IF((I650=Index!E$2),VLOOKUP(J650,Index!B$3:S$228,4),IF((I650=Index!F$2),VLOOKUP(J650,Index!B$3:S$228,5),IF((I650=Index!G$2),VLOOKUP(J650,Index!B$3:S$228,6),IF((I650=Index!H$2),VLOOKUP(J650,Index!B$3:S$228,7),IF((I650=Index!I$2),VLOOKUP(J650,Index!B$3:S$228,8),IF((I650=Index!J$2),VLOOKUP(J650,Index!B$3:S$228,9),IF((I650=Index!K$2),VLOOKUP(J650,Index!B$3:S$228,10),IF((I650=Index!L$2),VLOOKUP(J650,Index!B$3:S$228,11),IF((I650=Index!M$2),VLOOKUP(J650,Index!B$3:S$228,12),IF((I650=Index!N$2),VLOOKUP(J650,Index!B$3:S$228,13),IF((I650=Index!O$2),VLOOKUP(J650,Index!B$3:S$228,14),IF((I650=Index!P$2),VLOOKUP(J650,Index!B$3:S$228,15),IF((I650=Index!Q$2),VLOOKUP(J650,Index!B$3:S$228,16),IF((I650=Index!R$2),VLOOKUP(J650,Index!B$3:S$228,17),IF((I650=Index!S$2),VLOOKUP(J650,Index!B$3:S$228,18),IF((I650=""),CONCATENATE("Custom (",K650,")"),IF((I650="No index"),CONCATENATE("Custom (",Index!T642,")"),"")))))))))))))))))))</f>
        <v>Custom (CTCTCTAC-CTATTAAG)</v>
      </c>
      <c r="M650" s="32" t="s">
        <v>5</v>
      </c>
      <c r="N650" s="10" t="s">
        <v>90</v>
      </c>
      <c r="O650" s="136">
        <f>IF(Table1[[#This Row],[VOLUME]]="","",Table1[[#This Row],[VOLUME]])</f>
        <v>50</v>
      </c>
      <c r="P650" s="110" t="str">
        <f>IF(Table1[[#This Row],[SNP&amp;SEQ SAMPLE ID]]="","",CONCATENATE('Sample information'!$B$16,"_PL1_org_",Table1[[#This Row],[DATE SAMPLE DELIVERY]]))</f>
        <v>TC2486_PL1_org_</v>
      </c>
      <c r="Q650" s="32" t="str">
        <f>IF(Table1[[#This Row],[SNP&amp;SEQ SAMPLE ID]]="","",IF('Sample information'!$B$21="","",'Sample information'!$B$21))</f>
        <v>danio rerio (zebrafish)</v>
      </c>
      <c r="R650" s="10"/>
      <c r="S650" s="32"/>
      <c r="T650" s="55"/>
      <c r="U650" s="25"/>
      <c r="W650" s="30"/>
      <c r="Y650" s="91"/>
      <c r="Z650" s="32"/>
      <c r="AA650" s="28"/>
      <c r="AB650" s="55"/>
      <c r="AC650" s="28" t="str">
        <f>IF(Table1[[#This Row],[DATE SAMPLE DELIVERY]]="","",(CONCATENATE(20,LEFT(Table1[[#This Row],[DATE SAMPLE DELIVERY]],2),"-",(MID(Table1[[#This Row],[DATE SAMPLE DELIVERY]],3,2)),"-",(RIGHT(Table1[[#This Row],[DATE SAMPLE DELIVERY]],2)))))</f>
        <v/>
      </c>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row>
    <row r="651" spans="1:54" s="4" customFormat="1" x14ac:dyDescent="0.2">
      <c r="A651" s="112" t="str">
        <f>IF(D651="","",CONCATENATE('Sample information'!B$16," #1"," ",Table1[[#This Row],[DATE SAMPLE DELIVERY]]))</f>
        <v xml:space="preserve">TC2486 #1 </v>
      </c>
      <c r="B651" s="112" t="str">
        <f>IF(Table1[[#This Row],[LIBRARY ID]]="","",CONCATENATE('Sample information'!B$16,"-",Table1[[#This Row],[LIBRARY ID]]))</f>
        <v>TC2486-TC2486-1641</v>
      </c>
      <c r="C651" s="228" t="s">
        <v>142</v>
      </c>
      <c r="D651" s="228" t="s">
        <v>2387</v>
      </c>
      <c r="E651" s="228" t="s">
        <v>28</v>
      </c>
      <c r="F651" s="113" t="s">
        <v>1711</v>
      </c>
      <c r="G651" s="113">
        <v>13.536849999999999</v>
      </c>
      <c r="H651" s="113">
        <v>50</v>
      </c>
      <c r="I651" s="98"/>
      <c r="J651" s="228"/>
      <c r="K651" s="230" t="s">
        <v>2701</v>
      </c>
      <c r="L651" s="112" t="str">
        <f>IF((I651=Index!C$2),VLOOKUP(J651,Index!B$3:S$228,2),IF((I651=Index!D$2),VLOOKUP(J651,Index!B$3:S$228,3),IF((I651=Index!E$2),VLOOKUP(J651,Index!B$3:S$228,4),IF((I651=Index!F$2),VLOOKUP(J651,Index!B$3:S$228,5),IF((I651=Index!G$2),VLOOKUP(J651,Index!B$3:S$228,6),IF((I651=Index!H$2),VLOOKUP(J651,Index!B$3:S$228,7),IF((I651=Index!I$2),VLOOKUP(J651,Index!B$3:S$228,8),IF((I651=Index!J$2),VLOOKUP(J651,Index!B$3:S$228,9),IF((I651=Index!K$2),VLOOKUP(J651,Index!B$3:S$228,10),IF((I651=Index!L$2),VLOOKUP(J651,Index!B$3:S$228,11),IF((I651=Index!M$2),VLOOKUP(J651,Index!B$3:S$228,12),IF((I651=Index!N$2),VLOOKUP(J651,Index!B$3:S$228,13),IF((I651=Index!O$2),VLOOKUP(J651,Index!B$3:S$228,14),IF((I651=Index!P$2),VLOOKUP(J651,Index!B$3:S$228,15),IF((I651=Index!Q$2),VLOOKUP(J651,Index!B$3:S$228,16),IF((I651=Index!R$2),VLOOKUP(J651,Index!B$3:S$228,17),IF((I651=Index!S$2),VLOOKUP(J651,Index!B$3:S$228,18),IF((I651=""),CONCATENATE("Custom (",K651,")"),IF((I651="No index"),CONCATENATE("Custom (",Index!T643,")"),"")))))))))))))))))))</f>
        <v>Custom (CTCTCTAC-AAGGCTAT)</v>
      </c>
      <c r="M651" s="32" t="s">
        <v>5</v>
      </c>
      <c r="N651" s="10" t="s">
        <v>91</v>
      </c>
      <c r="O651" s="136">
        <f>IF(Table1[[#This Row],[VOLUME]]="","",Table1[[#This Row],[VOLUME]])</f>
        <v>50</v>
      </c>
      <c r="P651" s="110" t="str">
        <f>IF(Table1[[#This Row],[SNP&amp;SEQ SAMPLE ID]]="","",CONCATENATE('Sample information'!$B$16,"_PL1_org_",Table1[[#This Row],[DATE SAMPLE DELIVERY]]))</f>
        <v>TC2486_PL1_org_</v>
      </c>
      <c r="Q651" s="32" t="str">
        <f>IF(Table1[[#This Row],[SNP&amp;SEQ SAMPLE ID]]="","",IF('Sample information'!$B$21="","",'Sample information'!$B$21))</f>
        <v>danio rerio (zebrafish)</v>
      </c>
      <c r="R651" s="10"/>
      <c r="S651" s="32"/>
      <c r="T651" s="55"/>
      <c r="U651" s="25"/>
      <c r="W651" s="30"/>
      <c r="Y651" s="91"/>
      <c r="Z651" s="32"/>
      <c r="AA651" s="28"/>
      <c r="AB651" s="55"/>
      <c r="AC651" s="28" t="str">
        <f>IF(Table1[[#This Row],[DATE SAMPLE DELIVERY]]="","",(CONCATENATE(20,LEFT(Table1[[#This Row],[DATE SAMPLE DELIVERY]],2),"-",(MID(Table1[[#This Row],[DATE SAMPLE DELIVERY]],3,2)),"-",(RIGHT(Table1[[#This Row],[DATE SAMPLE DELIVERY]],2)))))</f>
        <v/>
      </c>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row>
    <row r="652" spans="1:54" s="4" customFormat="1" x14ac:dyDescent="0.2">
      <c r="A652" s="112" t="str">
        <f>IF(D652="","",CONCATENATE('Sample information'!B$16," #1"," ",Table1[[#This Row],[DATE SAMPLE DELIVERY]]))</f>
        <v xml:space="preserve">TC2486 #1 </v>
      </c>
      <c r="B652" s="112" t="str">
        <f>IF(Table1[[#This Row],[LIBRARY ID]]="","",CONCATENATE('Sample information'!B$16,"-",Table1[[#This Row],[LIBRARY ID]]))</f>
        <v>TC2486-TC2486-1642</v>
      </c>
      <c r="C652" s="228" t="s">
        <v>142</v>
      </c>
      <c r="D652" s="228" t="s">
        <v>2388</v>
      </c>
      <c r="E652" s="228" t="s">
        <v>28</v>
      </c>
      <c r="F652" s="113" t="s">
        <v>1711</v>
      </c>
      <c r="G652" s="113">
        <v>13.536849999999999</v>
      </c>
      <c r="H652" s="113">
        <v>50</v>
      </c>
      <c r="I652" s="98"/>
      <c r="J652" s="228"/>
      <c r="K652" s="230" t="s">
        <v>2702</v>
      </c>
      <c r="L652" s="112" t="str">
        <f>IF((I652=Index!C$2),VLOOKUP(J652,Index!B$3:S$228,2),IF((I652=Index!D$2),VLOOKUP(J652,Index!B$3:S$228,3),IF((I652=Index!E$2),VLOOKUP(J652,Index!B$3:S$228,4),IF((I652=Index!F$2),VLOOKUP(J652,Index!B$3:S$228,5),IF((I652=Index!G$2),VLOOKUP(J652,Index!B$3:S$228,6),IF((I652=Index!H$2),VLOOKUP(J652,Index!B$3:S$228,7),IF((I652=Index!I$2),VLOOKUP(J652,Index!B$3:S$228,8),IF((I652=Index!J$2),VLOOKUP(J652,Index!B$3:S$228,9),IF((I652=Index!K$2),VLOOKUP(J652,Index!B$3:S$228,10),IF((I652=Index!L$2),VLOOKUP(J652,Index!B$3:S$228,11),IF((I652=Index!M$2),VLOOKUP(J652,Index!B$3:S$228,12),IF((I652=Index!N$2),VLOOKUP(J652,Index!B$3:S$228,13),IF((I652=Index!O$2),VLOOKUP(J652,Index!B$3:S$228,14),IF((I652=Index!P$2),VLOOKUP(J652,Index!B$3:S$228,15),IF((I652=Index!Q$2),VLOOKUP(J652,Index!B$3:S$228,16),IF((I652=Index!R$2),VLOOKUP(J652,Index!B$3:S$228,17),IF((I652=Index!S$2),VLOOKUP(J652,Index!B$3:S$228,18),IF((I652=""),CONCATENATE("Custom (",K652,")"),IF((I652="No index"),CONCATENATE("Custom (",Index!T644,")"),"")))))))))))))))))))</f>
        <v>Custom (CTCTCTAC-GAGCCTTA)</v>
      </c>
      <c r="M652" s="32" t="s">
        <v>5</v>
      </c>
      <c r="N652" s="10" t="s">
        <v>92</v>
      </c>
      <c r="O652" s="136">
        <f>IF(Table1[[#This Row],[VOLUME]]="","",Table1[[#This Row],[VOLUME]])</f>
        <v>50</v>
      </c>
      <c r="P652" s="110" t="str">
        <f>IF(Table1[[#This Row],[SNP&amp;SEQ SAMPLE ID]]="","",CONCATENATE('Sample information'!$B$16,"_PL1_org_",Table1[[#This Row],[DATE SAMPLE DELIVERY]]))</f>
        <v>TC2486_PL1_org_</v>
      </c>
      <c r="Q652" s="32" t="str">
        <f>IF(Table1[[#This Row],[SNP&amp;SEQ SAMPLE ID]]="","",IF('Sample information'!$B$21="","",'Sample information'!$B$21))</f>
        <v>danio rerio (zebrafish)</v>
      </c>
      <c r="R652" s="10"/>
      <c r="S652" s="32"/>
      <c r="T652" s="55"/>
      <c r="U652" s="25"/>
      <c r="W652" s="30"/>
      <c r="Y652" s="91"/>
      <c r="Z652" s="32"/>
      <c r="AA652" s="28"/>
      <c r="AB652" s="55"/>
      <c r="AC652" s="28" t="str">
        <f>IF(Table1[[#This Row],[DATE SAMPLE DELIVERY]]="","",(CONCATENATE(20,LEFT(Table1[[#This Row],[DATE SAMPLE DELIVERY]],2),"-",(MID(Table1[[#This Row],[DATE SAMPLE DELIVERY]],3,2)),"-",(RIGHT(Table1[[#This Row],[DATE SAMPLE DELIVERY]],2)))))</f>
        <v/>
      </c>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row>
    <row r="653" spans="1:54" s="4" customFormat="1" x14ac:dyDescent="0.2">
      <c r="A653" s="112" t="str">
        <f>IF(D653="","",CONCATENATE('Sample information'!B$16," #1"," ",Table1[[#This Row],[DATE SAMPLE DELIVERY]]))</f>
        <v xml:space="preserve">TC2486 #1 </v>
      </c>
      <c r="B653" s="112" t="str">
        <f>IF(Table1[[#This Row],[LIBRARY ID]]="","",CONCATENATE('Sample information'!B$16,"-",Table1[[#This Row],[LIBRARY ID]]))</f>
        <v>TC2486-TC2486-1643</v>
      </c>
      <c r="C653" s="228" t="s">
        <v>142</v>
      </c>
      <c r="D653" s="228" t="s">
        <v>2389</v>
      </c>
      <c r="E653" s="228" t="s">
        <v>28</v>
      </c>
      <c r="F653" s="113" t="s">
        <v>1711</v>
      </c>
      <c r="G653" s="113">
        <v>13.536849999999999</v>
      </c>
      <c r="H653" s="113">
        <v>50</v>
      </c>
      <c r="I653" s="98"/>
      <c r="J653" s="228"/>
      <c r="K653" s="230" t="s">
        <v>2703</v>
      </c>
      <c r="L653" s="112" t="str">
        <f>IF((I653=Index!C$2),VLOOKUP(J653,Index!B$3:S$228,2),IF((I653=Index!D$2),VLOOKUP(J653,Index!B$3:S$228,3),IF((I653=Index!E$2),VLOOKUP(J653,Index!B$3:S$228,4),IF((I653=Index!F$2),VLOOKUP(J653,Index!B$3:S$228,5),IF((I653=Index!G$2),VLOOKUP(J653,Index!B$3:S$228,6),IF((I653=Index!H$2),VLOOKUP(J653,Index!B$3:S$228,7),IF((I653=Index!I$2),VLOOKUP(J653,Index!B$3:S$228,8),IF((I653=Index!J$2),VLOOKUP(J653,Index!B$3:S$228,9),IF((I653=Index!K$2),VLOOKUP(J653,Index!B$3:S$228,10),IF((I653=Index!L$2),VLOOKUP(J653,Index!B$3:S$228,11),IF((I653=Index!M$2),VLOOKUP(J653,Index!B$3:S$228,12),IF((I653=Index!N$2),VLOOKUP(J653,Index!B$3:S$228,13),IF((I653=Index!O$2),VLOOKUP(J653,Index!B$3:S$228,14),IF((I653=Index!P$2),VLOOKUP(J653,Index!B$3:S$228,15),IF((I653=Index!Q$2),VLOOKUP(J653,Index!B$3:S$228,16),IF((I653=Index!R$2),VLOOKUP(J653,Index!B$3:S$228,17),IF((I653=Index!S$2),VLOOKUP(J653,Index!B$3:S$228,18),IF((I653=""),CONCATENATE("Custom (",K653,")"),IF((I653="No index"),CONCATENATE("Custom (",Index!T645,")"),"")))))))))))))))))))</f>
        <v>Custom (CTCTCTAC-TTATGCGA)</v>
      </c>
      <c r="M653" s="32" t="s">
        <v>5</v>
      </c>
      <c r="N653" s="10" t="s">
        <v>93</v>
      </c>
      <c r="O653" s="136">
        <f>IF(Table1[[#This Row],[VOLUME]]="","",Table1[[#This Row],[VOLUME]])</f>
        <v>50</v>
      </c>
      <c r="P653" s="110" t="str">
        <f>IF(Table1[[#This Row],[SNP&amp;SEQ SAMPLE ID]]="","",CONCATENATE('Sample information'!$B$16,"_PL1_org_",Table1[[#This Row],[DATE SAMPLE DELIVERY]]))</f>
        <v>TC2486_PL1_org_</v>
      </c>
      <c r="Q653" s="32" t="str">
        <f>IF(Table1[[#This Row],[SNP&amp;SEQ SAMPLE ID]]="","",IF('Sample information'!$B$21="","",'Sample information'!$B$21))</f>
        <v>danio rerio (zebrafish)</v>
      </c>
      <c r="R653" s="10"/>
      <c r="S653" s="32"/>
      <c r="T653" s="55"/>
      <c r="U653" s="25"/>
      <c r="W653" s="30"/>
      <c r="Y653" s="91"/>
      <c r="Z653" s="32"/>
      <c r="AA653" s="28"/>
      <c r="AB653" s="55"/>
      <c r="AC653" s="28" t="str">
        <f>IF(Table1[[#This Row],[DATE SAMPLE DELIVERY]]="","",(CONCATENATE(20,LEFT(Table1[[#This Row],[DATE SAMPLE DELIVERY]],2),"-",(MID(Table1[[#This Row],[DATE SAMPLE DELIVERY]],3,2)),"-",(RIGHT(Table1[[#This Row],[DATE SAMPLE DELIVERY]],2)))))</f>
        <v/>
      </c>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row>
    <row r="654" spans="1:54" s="4" customFormat="1" x14ac:dyDescent="0.2">
      <c r="A654" s="112" t="str">
        <f>IF(D654="","",CONCATENATE('Sample information'!B$16," #1"," ",Table1[[#This Row],[DATE SAMPLE DELIVERY]]))</f>
        <v xml:space="preserve">TC2486 #1 </v>
      </c>
      <c r="B654" s="112" t="str">
        <f>IF(Table1[[#This Row],[LIBRARY ID]]="","",CONCATENATE('Sample information'!B$16,"-",Table1[[#This Row],[LIBRARY ID]]))</f>
        <v>TC2486-TC2486-1644</v>
      </c>
      <c r="C654" s="228" t="s">
        <v>142</v>
      </c>
      <c r="D654" s="228" t="s">
        <v>2390</v>
      </c>
      <c r="E654" s="228" t="s">
        <v>28</v>
      </c>
      <c r="F654" s="113" t="s">
        <v>1711</v>
      </c>
      <c r="G654" s="113">
        <v>13.536849999999999</v>
      </c>
      <c r="H654" s="113">
        <v>50</v>
      </c>
      <c r="I654" s="98"/>
      <c r="J654" s="228"/>
      <c r="K654" s="230" t="s">
        <v>2704</v>
      </c>
      <c r="L654" s="112" t="str">
        <f>IF((I654=Index!C$2),VLOOKUP(J654,Index!B$3:S$228,2),IF((I654=Index!D$2),VLOOKUP(J654,Index!B$3:S$228,3),IF((I654=Index!E$2),VLOOKUP(J654,Index!B$3:S$228,4),IF((I654=Index!F$2),VLOOKUP(J654,Index!B$3:S$228,5),IF((I654=Index!G$2),VLOOKUP(J654,Index!B$3:S$228,6),IF((I654=Index!H$2),VLOOKUP(J654,Index!B$3:S$228,7),IF((I654=Index!I$2),VLOOKUP(J654,Index!B$3:S$228,8),IF((I654=Index!J$2),VLOOKUP(J654,Index!B$3:S$228,9),IF((I654=Index!K$2),VLOOKUP(J654,Index!B$3:S$228,10),IF((I654=Index!L$2),VLOOKUP(J654,Index!B$3:S$228,11),IF((I654=Index!M$2),VLOOKUP(J654,Index!B$3:S$228,12),IF((I654=Index!N$2),VLOOKUP(J654,Index!B$3:S$228,13),IF((I654=Index!O$2),VLOOKUP(J654,Index!B$3:S$228,14),IF((I654=Index!P$2),VLOOKUP(J654,Index!B$3:S$228,15),IF((I654=Index!Q$2),VLOOKUP(J654,Index!B$3:S$228,16),IF((I654=Index!R$2),VLOOKUP(J654,Index!B$3:S$228,17),IF((I654=Index!S$2),VLOOKUP(J654,Index!B$3:S$228,18),IF((I654=""),CONCATENATE("Custom (",K654,")"),IF((I654="No index"),CONCATENATE("Custom (",Index!T646,")"),"")))))))))))))))))))</f>
        <v>Custom (CGAGGCTG-CGTCTAAT)</v>
      </c>
      <c r="M654" s="32" t="s">
        <v>5</v>
      </c>
      <c r="N654" s="10" t="s">
        <v>94</v>
      </c>
      <c r="O654" s="136">
        <f>IF(Table1[[#This Row],[VOLUME]]="","",Table1[[#This Row],[VOLUME]])</f>
        <v>50</v>
      </c>
      <c r="P654" s="110" t="str">
        <f>IF(Table1[[#This Row],[SNP&amp;SEQ SAMPLE ID]]="","",CONCATENATE('Sample information'!$B$16,"_PL1_org_",Table1[[#This Row],[DATE SAMPLE DELIVERY]]))</f>
        <v>TC2486_PL1_org_</v>
      </c>
      <c r="Q654" s="32" t="str">
        <f>IF(Table1[[#This Row],[SNP&amp;SEQ SAMPLE ID]]="","",IF('Sample information'!$B$21="","",'Sample information'!$B$21))</f>
        <v>danio rerio (zebrafish)</v>
      </c>
      <c r="R654" s="10"/>
      <c r="S654" s="32"/>
      <c r="T654" s="55"/>
      <c r="U654" s="25"/>
      <c r="W654" s="30"/>
      <c r="Y654" s="91"/>
      <c r="Z654" s="32"/>
      <c r="AA654" s="28"/>
      <c r="AB654" s="55"/>
      <c r="AC654" s="28" t="str">
        <f>IF(Table1[[#This Row],[DATE SAMPLE DELIVERY]]="","",(CONCATENATE(20,LEFT(Table1[[#This Row],[DATE SAMPLE DELIVERY]],2),"-",(MID(Table1[[#This Row],[DATE SAMPLE DELIVERY]],3,2)),"-",(RIGHT(Table1[[#This Row],[DATE SAMPLE DELIVERY]],2)))))</f>
        <v/>
      </c>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row>
    <row r="655" spans="1:54" s="4" customFormat="1" x14ac:dyDescent="0.2">
      <c r="A655" s="112" t="str">
        <f>IF(D655="","",CONCATENATE('Sample information'!B$16," #1"," ",Table1[[#This Row],[DATE SAMPLE DELIVERY]]))</f>
        <v xml:space="preserve">TC2486 #1 </v>
      </c>
      <c r="B655" s="112" t="str">
        <f>IF(Table1[[#This Row],[LIBRARY ID]]="","",CONCATENATE('Sample information'!B$16,"-",Table1[[#This Row],[LIBRARY ID]]))</f>
        <v>TC2486-TC2486-1645</v>
      </c>
      <c r="C655" s="228" t="s">
        <v>142</v>
      </c>
      <c r="D655" s="228" t="s">
        <v>2391</v>
      </c>
      <c r="E655" s="228" t="s">
        <v>28</v>
      </c>
      <c r="F655" s="113" t="s">
        <v>1711</v>
      </c>
      <c r="G655" s="113">
        <v>13.536849999999999</v>
      </c>
      <c r="H655" s="113">
        <v>50</v>
      </c>
      <c r="I655" s="98"/>
      <c r="J655" s="228"/>
      <c r="K655" s="230" t="s">
        <v>2705</v>
      </c>
      <c r="L655" s="112" t="str">
        <f>IF((I655=Index!C$2),VLOOKUP(J655,Index!B$3:S$228,2),IF((I655=Index!D$2),VLOOKUP(J655,Index!B$3:S$228,3),IF((I655=Index!E$2),VLOOKUP(J655,Index!B$3:S$228,4),IF((I655=Index!F$2),VLOOKUP(J655,Index!B$3:S$228,5),IF((I655=Index!G$2),VLOOKUP(J655,Index!B$3:S$228,6),IF((I655=Index!H$2),VLOOKUP(J655,Index!B$3:S$228,7),IF((I655=Index!I$2),VLOOKUP(J655,Index!B$3:S$228,8),IF((I655=Index!J$2),VLOOKUP(J655,Index!B$3:S$228,9),IF((I655=Index!K$2),VLOOKUP(J655,Index!B$3:S$228,10),IF((I655=Index!L$2),VLOOKUP(J655,Index!B$3:S$228,11),IF((I655=Index!M$2),VLOOKUP(J655,Index!B$3:S$228,12),IF((I655=Index!N$2),VLOOKUP(J655,Index!B$3:S$228,13),IF((I655=Index!O$2),VLOOKUP(J655,Index!B$3:S$228,14),IF((I655=Index!P$2),VLOOKUP(J655,Index!B$3:S$228,15),IF((I655=Index!Q$2),VLOOKUP(J655,Index!B$3:S$228,16),IF((I655=Index!R$2),VLOOKUP(J655,Index!B$3:S$228,17),IF((I655=Index!S$2),VLOOKUP(J655,Index!B$3:S$228,18),IF((I655=""),CONCATENATE("Custom (",K655,")"),IF((I655="No index"),CONCATENATE("Custom (",Index!T647,")"),"")))))))))))))))))))</f>
        <v>Custom (CGAGGCTG-TCTCTCCG)</v>
      </c>
      <c r="M655" s="32" t="s">
        <v>5</v>
      </c>
      <c r="N655" s="10" t="s">
        <v>95</v>
      </c>
      <c r="O655" s="136">
        <f>IF(Table1[[#This Row],[VOLUME]]="","",Table1[[#This Row],[VOLUME]])</f>
        <v>50</v>
      </c>
      <c r="P655" s="110" t="str">
        <f>IF(Table1[[#This Row],[SNP&amp;SEQ SAMPLE ID]]="","",CONCATENATE('Sample information'!$B$16,"_PL1_org_",Table1[[#This Row],[DATE SAMPLE DELIVERY]]))</f>
        <v>TC2486_PL1_org_</v>
      </c>
      <c r="Q655" s="32" t="str">
        <f>IF(Table1[[#This Row],[SNP&amp;SEQ SAMPLE ID]]="","",IF('Sample information'!$B$21="","",'Sample information'!$B$21))</f>
        <v>danio rerio (zebrafish)</v>
      </c>
      <c r="R655" s="10"/>
      <c r="S655" s="32"/>
      <c r="T655" s="55"/>
      <c r="U655" s="25"/>
      <c r="W655" s="30"/>
      <c r="Y655" s="91"/>
      <c r="Z655" s="32"/>
      <c r="AA655" s="28"/>
      <c r="AB655" s="55"/>
      <c r="AC655" s="28" t="str">
        <f>IF(Table1[[#This Row],[DATE SAMPLE DELIVERY]]="","",(CONCATENATE(20,LEFT(Table1[[#This Row],[DATE SAMPLE DELIVERY]],2),"-",(MID(Table1[[#This Row],[DATE SAMPLE DELIVERY]],3,2)),"-",(RIGHT(Table1[[#This Row],[DATE SAMPLE DELIVERY]],2)))))</f>
        <v/>
      </c>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row>
    <row r="656" spans="1:54" s="4" customFormat="1" x14ac:dyDescent="0.2">
      <c r="A656" s="112" t="str">
        <f>IF(D656="","",CONCATENATE('Sample information'!B$16," #1"," ",Table1[[#This Row],[DATE SAMPLE DELIVERY]]))</f>
        <v xml:space="preserve">TC2486 #1 </v>
      </c>
      <c r="B656" s="112" t="str">
        <f>IF(Table1[[#This Row],[LIBRARY ID]]="","",CONCATENATE('Sample information'!B$16,"-",Table1[[#This Row],[LIBRARY ID]]))</f>
        <v>TC2486-TC2486-1646</v>
      </c>
      <c r="C656" s="228" t="s">
        <v>142</v>
      </c>
      <c r="D656" s="228" t="s">
        <v>2392</v>
      </c>
      <c r="E656" s="228" t="s">
        <v>28</v>
      </c>
      <c r="F656" s="113" t="s">
        <v>1711</v>
      </c>
      <c r="G656" s="113">
        <v>13.536849999999999</v>
      </c>
      <c r="H656" s="113">
        <v>50</v>
      </c>
      <c r="I656" s="98"/>
      <c r="J656" s="228"/>
      <c r="K656" s="230" t="s">
        <v>2706</v>
      </c>
      <c r="L656" s="112" t="str">
        <f>IF((I656=Index!C$2),VLOOKUP(J656,Index!B$3:S$228,2),IF((I656=Index!D$2),VLOOKUP(J656,Index!B$3:S$228,3),IF((I656=Index!E$2),VLOOKUP(J656,Index!B$3:S$228,4),IF((I656=Index!F$2),VLOOKUP(J656,Index!B$3:S$228,5),IF((I656=Index!G$2),VLOOKUP(J656,Index!B$3:S$228,6),IF((I656=Index!H$2),VLOOKUP(J656,Index!B$3:S$228,7),IF((I656=Index!I$2),VLOOKUP(J656,Index!B$3:S$228,8),IF((I656=Index!J$2),VLOOKUP(J656,Index!B$3:S$228,9),IF((I656=Index!K$2),VLOOKUP(J656,Index!B$3:S$228,10),IF((I656=Index!L$2),VLOOKUP(J656,Index!B$3:S$228,11),IF((I656=Index!M$2),VLOOKUP(J656,Index!B$3:S$228,12),IF((I656=Index!N$2),VLOOKUP(J656,Index!B$3:S$228,13),IF((I656=Index!O$2),VLOOKUP(J656,Index!B$3:S$228,14),IF((I656=Index!P$2),VLOOKUP(J656,Index!B$3:S$228,15),IF((I656=Index!Q$2),VLOOKUP(J656,Index!B$3:S$228,16),IF((I656=Index!R$2),VLOOKUP(J656,Index!B$3:S$228,17),IF((I656=Index!S$2),VLOOKUP(J656,Index!B$3:S$228,18),IF((I656=""),CONCATENATE("Custom (",K656,")"),IF((I656="No index"),CONCATENATE("Custom (",Index!T648,")"),"")))))))))))))))))))</f>
        <v>Custom (CGAGGCTG-TCGACTAG)</v>
      </c>
      <c r="M656" s="32" t="s">
        <v>5</v>
      </c>
      <c r="N656" s="10" t="s">
        <v>96</v>
      </c>
      <c r="O656" s="136">
        <f>IF(Table1[[#This Row],[VOLUME]]="","",Table1[[#This Row],[VOLUME]])</f>
        <v>50</v>
      </c>
      <c r="P656" s="110" t="str">
        <f>IF(Table1[[#This Row],[SNP&amp;SEQ SAMPLE ID]]="","",CONCATENATE('Sample information'!$B$16,"_PL1_org_",Table1[[#This Row],[DATE SAMPLE DELIVERY]]))</f>
        <v>TC2486_PL1_org_</v>
      </c>
      <c r="Q656" s="32" t="str">
        <f>IF(Table1[[#This Row],[SNP&amp;SEQ SAMPLE ID]]="","",IF('Sample information'!$B$21="","",'Sample information'!$B$21))</f>
        <v>danio rerio (zebrafish)</v>
      </c>
      <c r="R656" s="10"/>
      <c r="S656" s="32"/>
      <c r="T656" s="55"/>
      <c r="U656" s="25"/>
      <c r="W656" s="30"/>
      <c r="Y656" s="91"/>
      <c r="Z656" s="32"/>
      <c r="AA656" s="28"/>
      <c r="AB656" s="55"/>
      <c r="AC656" s="28" t="str">
        <f>IF(Table1[[#This Row],[DATE SAMPLE DELIVERY]]="","",(CONCATENATE(20,LEFT(Table1[[#This Row],[DATE SAMPLE DELIVERY]],2),"-",(MID(Table1[[#This Row],[DATE SAMPLE DELIVERY]],3,2)),"-",(RIGHT(Table1[[#This Row],[DATE SAMPLE DELIVERY]],2)))))</f>
        <v/>
      </c>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row>
    <row r="657" spans="1:54" s="4" customFormat="1" x14ac:dyDescent="0.2">
      <c r="A657" s="112" t="str">
        <f>IF(D657="","",CONCATENATE('Sample information'!B$16," #1"," ",Table1[[#This Row],[DATE SAMPLE DELIVERY]]))</f>
        <v xml:space="preserve">TC2486 #1 </v>
      </c>
      <c r="B657" s="112" t="str">
        <f>IF(Table1[[#This Row],[LIBRARY ID]]="","",CONCATENATE('Sample information'!B$16,"-",Table1[[#This Row],[LIBRARY ID]]))</f>
        <v>TC2486-TC2486-1647</v>
      </c>
      <c r="C657" s="228" t="s">
        <v>142</v>
      </c>
      <c r="D657" s="228" t="s">
        <v>2393</v>
      </c>
      <c r="E657" s="228" t="s">
        <v>28</v>
      </c>
      <c r="F657" s="113" t="s">
        <v>1711</v>
      </c>
      <c r="G657" s="113">
        <v>13.536849999999999</v>
      </c>
      <c r="H657" s="113">
        <v>50</v>
      </c>
      <c r="I657" s="98"/>
      <c r="J657" s="228"/>
      <c r="K657" s="230" t="s">
        <v>2707</v>
      </c>
      <c r="L657" s="112" t="str">
        <f>IF((I657=Index!C$2),VLOOKUP(J657,Index!B$3:S$228,2),IF((I657=Index!D$2),VLOOKUP(J657,Index!B$3:S$228,3),IF((I657=Index!E$2),VLOOKUP(J657,Index!B$3:S$228,4),IF((I657=Index!F$2),VLOOKUP(J657,Index!B$3:S$228,5),IF((I657=Index!G$2),VLOOKUP(J657,Index!B$3:S$228,6),IF((I657=Index!H$2),VLOOKUP(J657,Index!B$3:S$228,7),IF((I657=Index!I$2),VLOOKUP(J657,Index!B$3:S$228,8),IF((I657=Index!J$2),VLOOKUP(J657,Index!B$3:S$228,9),IF((I657=Index!K$2),VLOOKUP(J657,Index!B$3:S$228,10),IF((I657=Index!L$2),VLOOKUP(J657,Index!B$3:S$228,11),IF((I657=Index!M$2),VLOOKUP(J657,Index!B$3:S$228,12),IF((I657=Index!N$2),VLOOKUP(J657,Index!B$3:S$228,13),IF((I657=Index!O$2),VLOOKUP(J657,Index!B$3:S$228,14),IF((I657=Index!P$2),VLOOKUP(J657,Index!B$3:S$228,15),IF((I657=Index!Q$2),VLOOKUP(J657,Index!B$3:S$228,16),IF((I657=Index!R$2),VLOOKUP(J657,Index!B$3:S$228,17),IF((I657=Index!S$2),VLOOKUP(J657,Index!B$3:S$228,18),IF((I657=""),CONCATENATE("Custom (",K657,")"),IF((I657="No index"),CONCATENATE("Custom (",Index!T649,")"),"")))))))))))))))))))</f>
        <v>Custom (CGAGGCTG-TTCTAGCT)</v>
      </c>
      <c r="M657" s="32" t="s">
        <v>5</v>
      </c>
      <c r="N657" s="10" t="s">
        <v>97</v>
      </c>
      <c r="O657" s="136">
        <f>IF(Table1[[#This Row],[VOLUME]]="","",Table1[[#This Row],[VOLUME]])</f>
        <v>50</v>
      </c>
      <c r="P657" s="110" t="str">
        <f>IF(Table1[[#This Row],[SNP&amp;SEQ SAMPLE ID]]="","",CONCATENATE('Sample information'!$B$16,"_PL1_org_",Table1[[#This Row],[DATE SAMPLE DELIVERY]]))</f>
        <v>TC2486_PL1_org_</v>
      </c>
      <c r="Q657" s="32" t="str">
        <f>IF(Table1[[#This Row],[SNP&amp;SEQ SAMPLE ID]]="","",IF('Sample information'!$B$21="","",'Sample information'!$B$21))</f>
        <v>danio rerio (zebrafish)</v>
      </c>
      <c r="R657" s="10"/>
      <c r="S657" s="32"/>
      <c r="T657" s="55"/>
      <c r="U657" s="25"/>
      <c r="W657" s="30"/>
      <c r="Y657" s="91"/>
      <c r="Z657" s="32"/>
      <c r="AA657" s="28"/>
      <c r="AB657" s="55"/>
      <c r="AC657" s="28" t="str">
        <f>IF(Table1[[#This Row],[DATE SAMPLE DELIVERY]]="","",(CONCATENATE(20,LEFT(Table1[[#This Row],[DATE SAMPLE DELIVERY]],2),"-",(MID(Table1[[#This Row],[DATE SAMPLE DELIVERY]],3,2)),"-",(RIGHT(Table1[[#This Row],[DATE SAMPLE DELIVERY]],2)))))</f>
        <v/>
      </c>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row>
    <row r="658" spans="1:54" s="4" customFormat="1" x14ac:dyDescent="0.2">
      <c r="A658" s="112" t="str">
        <f>IF(D658="","",CONCATENATE('Sample information'!B$16," #1"," ",Table1[[#This Row],[DATE SAMPLE DELIVERY]]))</f>
        <v xml:space="preserve">TC2486 #1 </v>
      </c>
      <c r="B658" s="112" t="str">
        <f>IF(Table1[[#This Row],[LIBRARY ID]]="","",CONCATENATE('Sample information'!B$16,"-",Table1[[#This Row],[LIBRARY ID]]))</f>
        <v>TC2486-TC2486-1648</v>
      </c>
      <c r="C658" s="228" t="s">
        <v>142</v>
      </c>
      <c r="D658" s="228" t="s">
        <v>2394</v>
      </c>
      <c r="E658" s="228" t="s">
        <v>28</v>
      </c>
      <c r="F658" s="113" t="s">
        <v>1711</v>
      </c>
      <c r="G658" s="113">
        <v>13.536849999999999</v>
      </c>
      <c r="H658" s="113">
        <v>50</v>
      </c>
      <c r="I658" s="98"/>
      <c r="J658" s="228"/>
      <c r="K658" s="230" t="s">
        <v>2708</v>
      </c>
      <c r="L658" s="112" t="str">
        <f>IF((I658=Index!C$2),VLOOKUP(J658,Index!B$3:S$228,2),IF((I658=Index!D$2),VLOOKUP(J658,Index!B$3:S$228,3),IF((I658=Index!E$2),VLOOKUP(J658,Index!B$3:S$228,4),IF((I658=Index!F$2),VLOOKUP(J658,Index!B$3:S$228,5),IF((I658=Index!G$2),VLOOKUP(J658,Index!B$3:S$228,6),IF((I658=Index!H$2),VLOOKUP(J658,Index!B$3:S$228,7),IF((I658=Index!I$2),VLOOKUP(J658,Index!B$3:S$228,8),IF((I658=Index!J$2),VLOOKUP(J658,Index!B$3:S$228,9),IF((I658=Index!K$2),VLOOKUP(J658,Index!B$3:S$228,10),IF((I658=Index!L$2),VLOOKUP(J658,Index!B$3:S$228,11),IF((I658=Index!M$2),VLOOKUP(J658,Index!B$3:S$228,12),IF((I658=Index!N$2),VLOOKUP(J658,Index!B$3:S$228,13),IF((I658=Index!O$2),VLOOKUP(J658,Index!B$3:S$228,14),IF((I658=Index!P$2),VLOOKUP(J658,Index!B$3:S$228,15),IF((I658=Index!Q$2),VLOOKUP(J658,Index!B$3:S$228,16),IF((I658=Index!R$2),VLOOKUP(J658,Index!B$3:S$228,17),IF((I658=Index!S$2),VLOOKUP(J658,Index!B$3:S$228,18),IF((I658=""),CONCATENATE("Custom (",K658,")"),IF((I658="No index"),CONCATENATE("Custom (",Index!T650,")"),"")))))))))))))))))))</f>
        <v>Custom (CGAGGCTG-CCTAGAGT)</v>
      </c>
      <c r="M658" s="32" t="s">
        <v>5</v>
      </c>
      <c r="N658" s="10" t="s">
        <v>98</v>
      </c>
      <c r="O658" s="136">
        <f>IF(Table1[[#This Row],[VOLUME]]="","",Table1[[#This Row],[VOLUME]])</f>
        <v>50</v>
      </c>
      <c r="P658" s="110" t="str">
        <f>IF(Table1[[#This Row],[SNP&amp;SEQ SAMPLE ID]]="","",CONCATENATE('Sample information'!$B$16,"_PL1_org_",Table1[[#This Row],[DATE SAMPLE DELIVERY]]))</f>
        <v>TC2486_PL1_org_</v>
      </c>
      <c r="Q658" s="32" t="str">
        <f>IF(Table1[[#This Row],[SNP&amp;SEQ SAMPLE ID]]="","",IF('Sample information'!$B$21="","",'Sample information'!$B$21))</f>
        <v>danio rerio (zebrafish)</v>
      </c>
      <c r="R658" s="10"/>
      <c r="S658" s="32"/>
      <c r="T658" s="55"/>
      <c r="U658" s="25"/>
      <c r="W658" s="30"/>
      <c r="Y658" s="91"/>
      <c r="Z658" s="32"/>
      <c r="AA658" s="28"/>
      <c r="AB658" s="55"/>
      <c r="AC658" s="28" t="str">
        <f>IF(Table1[[#This Row],[DATE SAMPLE DELIVERY]]="","",(CONCATENATE(20,LEFT(Table1[[#This Row],[DATE SAMPLE DELIVERY]],2),"-",(MID(Table1[[#This Row],[DATE SAMPLE DELIVERY]],3,2)),"-",(RIGHT(Table1[[#This Row],[DATE SAMPLE DELIVERY]],2)))))</f>
        <v/>
      </c>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row>
    <row r="659" spans="1:54" s="4" customFormat="1" x14ac:dyDescent="0.2">
      <c r="A659" s="112" t="str">
        <f>IF(D659="","",CONCATENATE('Sample information'!B$16," #1"," ",Table1[[#This Row],[DATE SAMPLE DELIVERY]]))</f>
        <v xml:space="preserve">TC2486 #1 </v>
      </c>
      <c r="B659" s="112" t="str">
        <f>IF(Table1[[#This Row],[LIBRARY ID]]="","",CONCATENATE('Sample information'!B$16,"-",Table1[[#This Row],[LIBRARY ID]]))</f>
        <v>TC2486-TC2486-1649</v>
      </c>
      <c r="C659" s="228" t="s">
        <v>142</v>
      </c>
      <c r="D659" s="228" t="s">
        <v>2395</v>
      </c>
      <c r="E659" s="228" t="s">
        <v>28</v>
      </c>
      <c r="F659" s="113" t="s">
        <v>1711</v>
      </c>
      <c r="G659" s="113">
        <v>13.536849999999999</v>
      </c>
      <c r="H659" s="113">
        <v>50</v>
      </c>
      <c r="I659" s="98"/>
      <c r="J659" s="228"/>
      <c r="K659" s="230" t="s">
        <v>2709</v>
      </c>
      <c r="L659" s="112" t="str">
        <f>IF((I659=Index!C$2),VLOOKUP(J659,Index!B$3:S$228,2),IF((I659=Index!D$2),VLOOKUP(J659,Index!B$3:S$228,3),IF((I659=Index!E$2),VLOOKUP(J659,Index!B$3:S$228,4),IF((I659=Index!F$2),VLOOKUP(J659,Index!B$3:S$228,5),IF((I659=Index!G$2),VLOOKUP(J659,Index!B$3:S$228,6),IF((I659=Index!H$2),VLOOKUP(J659,Index!B$3:S$228,7),IF((I659=Index!I$2),VLOOKUP(J659,Index!B$3:S$228,8),IF((I659=Index!J$2),VLOOKUP(J659,Index!B$3:S$228,9),IF((I659=Index!K$2),VLOOKUP(J659,Index!B$3:S$228,10),IF((I659=Index!L$2),VLOOKUP(J659,Index!B$3:S$228,11),IF((I659=Index!M$2),VLOOKUP(J659,Index!B$3:S$228,12),IF((I659=Index!N$2),VLOOKUP(J659,Index!B$3:S$228,13),IF((I659=Index!O$2),VLOOKUP(J659,Index!B$3:S$228,14),IF((I659=Index!P$2),VLOOKUP(J659,Index!B$3:S$228,15),IF((I659=Index!Q$2),VLOOKUP(J659,Index!B$3:S$228,16),IF((I659=Index!R$2),VLOOKUP(J659,Index!B$3:S$228,17),IF((I659=Index!S$2),VLOOKUP(J659,Index!B$3:S$228,18),IF((I659=""),CONCATENATE("Custom (",K659,")"),IF((I659="No index"),CONCATENATE("Custom (",Index!T651,")"),"")))))))))))))))))))</f>
        <v>Custom (CGAGGCTG-CTATTAAG)</v>
      </c>
      <c r="M659" s="32" t="s">
        <v>5</v>
      </c>
      <c r="N659" s="10" t="s">
        <v>99</v>
      </c>
      <c r="O659" s="136">
        <f>IF(Table1[[#This Row],[VOLUME]]="","",Table1[[#This Row],[VOLUME]])</f>
        <v>50</v>
      </c>
      <c r="P659" s="110" t="str">
        <f>IF(Table1[[#This Row],[SNP&amp;SEQ SAMPLE ID]]="","",CONCATENATE('Sample information'!$B$16,"_PL1_org_",Table1[[#This Row],[DATE SAMPLE DELIVERY]]))</f>
        <v>TC2486_PL1_org_</v>
      </c>
      <c r="Q659" s="32" t="str">
        <f>IF(Table1[[#This Row],[SNP&amp;SEQ SAMPLE ID]]="","",IF('Sample information'!$B$21="","",'Sample information'!$B$21))</f>
        <v>danio rerio (zebrafish)</v>
      </c>
      <c r="R659" s="10"/>
      <c r="S659" s="32"/>
      <c r="T659" s="55"/>
      <c r="U659" s="25"/>
      <c r="W659" s="30"/>
      <c r="Y659" s="91"/>
      <c r="Z659" s="32"/>
      <c r="AA659" s="28"/>
      <c r="AB659" s="55"/>
      <c r="AC659" s="28" t="str">
        <f>IF(Table1[[#This Row],[DATE SAMPLE DELIVERY]]="","",(CONCATENATE(20,LEFT(Table1[[#This Row],[DATE SAMPLE DELIVERY]],2),"-",(MID(Table1[[#This Row],[DATE SAMPLE DELIVERY]],3,2)),"-",(RIGHT(Table1[[#This Row],[DATE SAMPLE DELIVERY]],2)))))</f>
        <v/>
      </c>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row>
    <row r="660" spans="1:54" s="4" customFormat="1" x14ac:dyDescent="0.2">
      <c r="A660" s="112" t="str">
        <f>IF(D660="","",CONCATENATE('Sample information'!B$16," #1"," ",Table1[[#This Row],[DATE SAMPLE DELIVERY]]))</f>
        <v xml:space="preserve">TC2486 #1 </v>
      </c>
      <c r="B660" s="112" t="str">
        <f>IF(Table1[[#This Row],[LIBRARY ID]]="","",CONCATENATE('Sample information'!B$16,"-",Table1[[#This Row],[LIBRARY ID]]))</f>
        <v>TC2486-TC2486-1650</v>
      </c>
      <c r="C660" s="228" t="s">
        <v>142</v>
      </c>
      <c r="D660" s="228" t="s">
        <v>2396</v>
      </c>
      <c r="E660" s="228" t="s">
        <v>28</v>
      </c>
      <c r="F660" s="113" t="s">
        <v>1711</v>
      </c>
      <c r="G660" s="113">
        <v>13.536849999999999</v>
      </c>
      <c r="H660" s="113">
        <v>50</v>
      </c>
      <c r="I660" s="98"/>
      <c r="J660" s="228"/>
      <c r="K660" s="230" t="s">
        <v>2710</v>
      </c>
      <c r="L660" s="112" t="str">
        <f>IF((I660=Index!C$2),VLOOKUP(J660,Index!B$3:S$228,2),IF((I660=Index!D$2),VLOOKUP(J660,Index!B$3:S$228,3),IF((I660=Index!E$2),VLOOKUP(J660,Index!B$3:S$228,4),IF((I660=Index!F$2),VLOOKUP(J660,Index!B$3:S$228,5),IF((I660=Index!G$2),VLOOKUP(J660,Index!B$3:S$228,6),IF((I660=Index!H$2),VLOOKUP(J660,Index!B$3:S$228,7),IF((I660=Index!I$2),VLOOKUP(J660,Index!B$3:S$228,8),IF((I660=Index!J$2),VLOOKUP(J660,Index!B$3:S$228,9),IF((I660=Index!K$2),VLOOKUP(J660,Index!B$3:S$228,10),IF((I660=Index!L$2),VLOOKUP(J660,Index!B$3:S$228,11),IF((I660=Index!M$2),VLOOKUP(J660,Index!B$3:S$228,12),IF((I660=Index!N$2),VLOOKUP(J660,Index!B$3:S$228,13),IF((I660=Index!O$2),VLOOKUP(J660,Index!B$3:S$228,14),IF((I660=Index!P$2),VLOOKUP(J660,Index!B$3:S$228,15),IF((I660=Index!Q$2),VLOOKUP(J660,Index!B$3:S$228,16),IF((I660=Index!R$2),VLOOKUP(J660,Index!B$3:S$228,17),IF((I660=Index!S$2),VLOOKUP(J660,Index!B$3:S$228,18),IF((I660=""),CONCATENATE("Custom (",K660,")"),IF((I660="No index"),CONCATENATE("Custom (",Index!T652,")"),"")))))))))))))))))))</f>
        <v>Custom (CGAGGCTG-AAGGCTAT)</v>
      </c>
      <c r="M660" s="32" t="s">
        <v>5</v>
      </c>
      <c r="N660" s="10" t="s">
        <v>100</v>
      </c>
      <c r="O660" s="136">
        <f>IF(Table1[[#This Row],[VOLUME]]="","",Table1[[#This Row],[VOLUME]])</f>
        <v>50</v>
      </c>
      <c r="P660" s="110" t="str">
        <f>IF(Table1[[#This Row],[SNP&amp;SEQ SAMPLE ID]]="","",CONCATENATE('Sample information'!$B$16,"_PL1_org_",Table1[[#This Row],[DATE SAMPLE DELIVERY]]))</f>
        <v>TC2486_PL1_org_</v>
      </c>
      <c r="Q660" s="32" t="str">
        <f>IF(Table1[[#This Row],[SNP&amp;SEQ SAMPLE ID]]="","",IF('Sample information'!$B$21="","",'Sample information'!$B$21))</f>
        <v>danio rerio (zebrafish)</v>
      </c>
      <c r="R660" s="10"/>
      <c r="S660" s="32"/>
      <c r="T660" s="55"/>
      <c r="U660" s="25"/>
      <c r="W660" s="30"/>
      <c r="Y660" s="91"/>
      <c r="Z660" s="32"/>
      <c r="AA660" s="28"/>
      <c r="AB660" s="55"/>
      <c r="AC660" s="28" t="str">
        <f>IF(Table1[[#This Row],[DATE SAMPLE DELIVERY]]="","",(CONCATENATE(20,LEFT(Table1[[#This Row],[DATE SAMPLE DELIVERY]],2),"-",(MID(Table1[[#This Row],[DATE SAMPLE DELIVERY]],3,2)),"-",(RIGHT(Table1[[#This Row],[DATE SAMPLE DELIVERY]],2)))))</f>
        <v/>
      </c>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row>
    <row r="661" spans="1:54" s="4" customFormat="1" x14ac:dyDescent="0.2">
      <c r="A661" s="112" t="str">
        <f>IF(D661="","",CONCATENATE('Sample information'!B$16," #1"," ",Table1[[#This Row],[DATE SAMPLE DELIVERY]]))</f>
        <v xml:space="preserve">TC2486 #1 </v>
      </c>
      <c r="B661" s="112" t="str">
        <f>IF(Table1[[#This Row],[LIBRARY ID]]="","",CONCATENATE('Sample information'!B$16,"-",Table1[[#This Row],[LIBRARY ID]]))</f>
        <v>TC2486-TC2486-1651</v>
      </c>
      <c r="C661" s="228" t="s">
        <v>142</v>
      </c>
      <c r="D661" s="228" t="s">
        <v>2397</v>
      </c>
      <c r="E661" s="228" t="s">
        <v>28</v>
      </c>
      <c r="F661" s="113" t="s">
        <v>1711</v>
      </c>
      <c r="G661" s="113">
        <v>13.536849999999999</v>
      </c>
      <c r="H661" s="113">
        <v>50</v>
      </c>
      <c r="I661" s="98"/>
      <c r="J661" s="228"/>
      <c r="K661" s="230" t="s">
        <v>2711</v>
      </c>
      <c r="L661" s="112" t="str">
        <f>IF((I661=Index!C$2),VLOOKUP(J661,Index!B$3:S$228,2),IF((I661=Index!D$2),VLOOKUP(J661,Index!B$3:S$228,3),IF((I661=Index!E$2),VLOOKUP(J661,Index!B$3:S$228,4),IF((I661=Index!F$2),VLOOKUP(J661,Index!B$3:S$228,5),IF((I661=Index!G$2),VLOOKUP(J661,Index!B$3:S$228,6),IF((I661=Index!H$2),VLOOKUP(J661,Index!B$3:S$228,7),IF((I661=Index!I$2),VLOOKUP(J661,Index!B$3:S$228,8),IF((I661=Index!J$2),VLOOKUP(J661,Index!B$3:S$228,9),IF((I661=Index!K$2),VLOOKUP(J661,Index!B$3:S$228,10),IF((I661=Index!L$2),VLOOKUP(J661,Index!B$3:S$228,11),IF((I661=Index!M$2),VLOOKUP(J661,Index!B$3:S$228,12),IF((I661=Index!N$2),VLOOKUP(J661,Index!B$3:S$228,13),IF((I661=Index!O$2),VLOOKUP(J661,Index!B$3:S$228,14),IF((I661=Index!P$2),VLOOKUP(J661,Index!B$3:S$228,15),IF((I661=Index!Q$2),VLOOKUP(J661,Index!B$3:S$228,16),IF((I661=Index!R$2),VLOOKUP(J661,Index!B$3:S$228,17),IF((I661=Index!S$2),VLOOKUP(J661,Index!B$3:S$228,18),IF((I661=""),CONCATENATE("Custom (",K661,")"),IF((I661="No index"),CONCATENATE("Custom (",Index!T653,")"),"")))))))))))))))))))</f>
        <v>Custom (CGAGGCTG-GAGCCTTA)</v>
      </c>
      <c r="M661" s="32" t="s">
        <v>5</v>
      </c>
      <c r="N661" s="10" t="s">
        <v>101</v>
      </c>
      <c r="O661" s="136">
        <f>IF(Table1[[#This Row],[VOLUME]]="","",Table1[[#This Row],[VOLUME]])</f>
        <v>50</v>
      </c>
      <c r="P661" s="110" t="str">
        <f>IF(Table1[[#This Row],[SNP&amp;SEQ SAMPLE ID]]="","",CONCATENATE('Sample information'!$B$16,"_PL1_org_",Table1[[#This Row],[DATE SAMPLE DELIVERY]]))</f>
        <v>TC2486_PL1_org_</v>
      </c>
      <c r="Q661" s="32" t="str">
        <f>IF(Table1[[#This Row],[SNP&amp;SEQ SAMPLE ID]]="","",IF('Sample information'!$B$21="","",'Sample information'!$B$21))</f>
        <v>danio rerio (zebrafish)</v>
      </c>
      <c r="R661" s="10"/>
      <c r="S661" s="32"/>
      <c r="T661" s="55"/>
      <c r="U661" s="25"/>
      <c r="W661" s="30"/>
      <c r="Y661" s="91"/>
      <c r="Z661" s="32"/>
      <c r="AA661" s="28"/>
      <c r="AB661" s="55"/>
      <c r="AC661" s="28" t="str">
        <f>IF(Table1[[#This Row],[DATE SAMPLE DELIVERY]]="","",(CONCATENATE(20,LEFT(Table1[[#This Row],[DATE SAMPLE DELIVERY]],2),"-",(MID(Table1[[#This Row],[DATE SAMPLE DELIVERY]],3,2)),"-",(RIGHT(Table1[[#This Row],[DATE SAMPLE DELIVERY]],2)))))</f>
        <v/>
      </c>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row>
    <row r="662" spans="1:54" s="4" customFormat="1" x14ac:dyDescent="0.2">
      <c r="A662" s="112" t="str">
        <f>IF(D662="","",CONCATENATE('Sample information'!B$16," #1"," ",Table1[[#This Row],[DATE SAMPLE DELIVERY]]))</f>
        <v xml:space="preserve">TC2486 #1 </v>
      </c>
      <c r="B662" s="112" t="str">
        <f>IF(Table1[[#This Row],[LIBRARY ID]]="","",CONCATENATE('Sample information'!B$16,"-",Table1[[#This Row],[LIBRARY ID]]))</f>
        <v>TC2486-TC2486-1652</v>
      </c>
      <c r="C662" s="228" t="s">
        <v>142</v>
      </c>
      <c r="D662" s="228" t="s">
        <v>2398</v>
      </c>
      <c r="E662" s="228" t="s">
        <v>28</v>
      </c>
      <c r="F662" s="113" t="s">
        <v>1711</v>
      </c>
      <c r="G662" s="113">
        <v>13.536849999999999</v>
      </c>
      <c r="H662" s="113">
        <v>50</v>
      </c>
      <c r="I662" s="98"/>
      <c r="J662" s="228"/>
      <c r="K662" s="230" t="s">
        <v>2712</v>
      </c>
      <c r="L662" s="112" t="str">
        <f>IF((I662=Index!C$2),VLOOKUP(J662,Index!B$3:S$228,2),IF((I662=Index!D$2),VLOOKUP(J662,Index!B$3:S$228,3),IF((I662=Index!E$2),VLOOKUP(J662,Index!B$3:S$228,4),IF((I662=Index!F$2),VLOOKUP(J662,Index!B$3:S$228,5),IF((I662=Index!G$2),VLOOKUP(J662,Index!B$3:S$228,6),IF((I662=Index!H$2),VLOOKUP(J662,Index!B$3:S$228,7),IF((I662=Index!I$2),VLOOKUP(J662,Index!B$3:S$228,8),IF((I662=Index!J$2),VLOOKUP(J662,Index!B$3:S$228,9),IF((I662=Index!K$2),VLOOKUP(J662,Index!B$3:S$228,10),IF((I662=Index!L$2),VLOOKUP(J662,Index!B$3:S$228,11),IF((I662=Index!M$2),VLOOKUP(J662,Index!B$3:S$228,12),IF((I662=Index!N$2),VLOOKUP(J662,Index!B$3:S$228,13),IF((I662=Index!O$2),VLOOKUP(J662,Index!B$3:S$228,14),IF((I662=Index!P$2),VLOOKUP(J662,Index!B$3:S$228,15),IF((I662=Index!Q$2),VLOOKUP(J662,Index!B$3:S$228,16),IF((I662=Index!R$2),VLOOKUP(J662,Index!B$3:S$228,17),IF((I662=Index!S$2),VLOOKUP(J662,Index!B$3:S$228,18),IF((I662=""),CONCATENATE("Custom (",K662,")"),IF((I662="No index"),CONCATENATE("Custom (",Index!T654,")"),"")))))))))))))))))))</f>
        <v>Custom (CGAGGCTG-TTATGCGA)</v>
      </c>
      <c r="M662" s="32" t="s">
        <v>5</v>
      </c>
      <c r="N662" s="10" t="s">
        <v>102</v>
      </c>
      <c r="O662" s="136">
        <f>IF(Table1[[#This Row],[VOLUME]]="","",Table1[[#This Row],[VOLUME]])</f>
        <v>50</v>
      </c>
      <c r="P662" s="110" t="str">
        <f>IF(Table1[[#This Row],[SNP&amp;SEQ SAMPLE ID]]="","",CONCATENATE('Sample information'!$B$16,"_PL1_org_",Table1[[#This Row],[DATE SAMPLE DELIVERY]]))</f>
        <v>TC2486_PL1_org_</v>
      </c>
      <c r="Q662" s="32" t="str">
        <f>IF(Table1[[#This Row],[SNP&amp;SEQ SAMPLE ID]]="","",IF('Sample information'!$B$21="","",'Sample information'!$B$21))</f>
        <v>danio rerio (zebrafish)</v>
      </c>
      <c r="R662" s="10"/>
      <c r="S662" s="32"/>
      <c r="T662" s="55"/>
      <c r="U662" s="25"/>
      <c r="W662" s="30"/>
      <c r="Y662" s="91"/>
      <c r="Z662" s="32"/>
      <c r="AA662" s="28"/>
      <c r="AB662" s="55"/>
      <c r="AC662" s="28" t="str">
        <f>IF(Table1[[#This Row],[DATE SAMPLE DELIVERY]]="","",(CONCATENATE(20,LEFT(Table1[[#This Row],[DATE SAMPLE DELIVERY]],2),"-",(MID(Table1[[#This Row],[DATE SAMPLE DELIVERY]],3,2)),"-",(RIGHT(Table1[[#This Row],[DATE SAMPLE DELIVERY]],2)))))</f>
        <v/>
      </c>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row>
    <row r="663" spans="1:54" s="4" customFormat="1" x14ac:dyDescent="0.2">
      <c r="A663" s="112" t="str">
        <f>IF(D663="","",CONCATENATE('Sample information'!B$16," #1"," ",Table1[[#This Row],[DATE SAMPLE DELIVERY]]))</f>
        <v xml:space="preserve">TC2486 #1 </v>
      </c>
      <c r="B663" s="112" t="str">
        <f>IF(Table1[[#This Row],[LIBRARY ID]]="","",CONCATENATE('Sample information'!B$16,"-",Table1[[#This Row],[LIBRARY ID]]))</f>
        <v>TC2486-TC2486-1653</v>
      </c>
      <c r="C663" s="228" t="s">
        <v>142</v>
      </c>
      <c r="D663" s="228" t="s">
        <v>2399</v>
      </c>
      <c r="E663" s="228" t="s">
        <v>28</v>
      </c>
      <c r="F663" s="113" t="s">
        <v>1711</v>
      </c>
      <c r="G663" s="113">
        <v>13.536849999999999</v>
      </c>
      <c r="H663" s="113">
        <v>50</v>
      </c>
      <c r="I663" s="98"/>
      <c r="J663" s="228"/>
      <c r="K663" s="230" t="s">
        <v>2713</v>
      </c>
      <c r="L663" s="112" t="str">
        <f>IF((I663=Index!C$2),VLOOKUP(J663,Index!B$3:S$228,2),IF((I663=Index!D$2),VLOOKUP(J663,Index!B$3:S$228,3),IF((I663=Index!E$2),VLOOKUP(J663,Index!B$3:S$228,4),IF((I663=Index!F$2),VLOOKUP(J663,Index!B$3:S$228,5),IF((I663=Index!G$2),VLOOKUP(J663,Index!B$3:S$228,6),IF((I663=Index!H$2),VLOOKUP(J663,Index!B$3:S$228,7),IF((I663=Index!I$2),VLOOKUP(J663,Index!B$3:S$228,8),IF((I663=Index!J$2),VLOOKUP(J663,Index!B$3:S$228,9),IF((I663=Index!K$2),VLOOKUP(J663,Index!B$3:S$228,10),IF((I663=Index!L$2),VLOOKUP(J663,Index!B$3:S$228,11),IF((I663=Index!M$2),VLOOKUP(J663,Index!B$3:S$228,12),IF((I663=Index!N$2),VLOOKUP(J663,Index!B$3:S$228,13),IF((I663=Index!O$2),VLOOKUP(J663,Index!B$3:S$228,14),IF((I663=Index!P$2),VLOOKUP(J663,Index!B$3:S$228,15),IF((I663=Index!Q$2),VLOOKUP(J663,Index!B$3:S$228,16),IF((I663=Index!R$2),VLOOKUP(J663,Index!B$3:S$228,17),IF((I663=Index!S$2),VLOOKUP(J663,Index!B$3:S$228,18),IF((I663=""),CONCATENATE("Custom (",K663,")"),IF((I663="No index"),CONCATENATE("Custom (",Index!T655,")"),"")))))))))))))))))))</f>
        <v>Custom (AAGAGGCA-CGTCTAAT)</v>
      </c>
      <c r="M663" s="32" t="s">
        <v>5</v>
      </c>
      <c r="N663" s="10" t="s">
        <v>103</v>
      </c>
      <c r="O663" s="136">
        <f>IF(Table1[[#This Row],[VOLUME]]="","",Table1[[#This Row],[VOLUME]])</f>
        <v>50</v>
      </c>
      <c r="P663" s="110" t="str">
        <f>IF(Table1[[#This Row],[SNP&amp;SEQ SAMPLE ID]]="","",CONCATENATE('Sample information'!$B$16,"_PL1_org_",Table1[[#This Row],[DATE SAMPLE DELIVERY]]))</f>
        <v>TC2486_PL1_org_</v>
      </c>
      <c r="Q663" s="32" t="str">
        <f>IF(Table1[[#This Row],[SNP&amp;SEQ SAMPLE ID]]="","",IF('Sample information'!$B$21="","",'Sample information'!$B$21))</f>
        <v>danio rerio (zebrafish)</v>
      </c>
      <c r="R663" s="10"/>
      <c r="S663" s="32"/>
      <c r="T663" s="55"/>
      <c r="U663" s="25"/>
      <c r="W663" s="30"/>
      <c r="Y663" s="91"/>
      <c r="Z663" s="32"/>
      <c r="AA663" s="28"/>
      <c r="AB663" s="55"/>
      <c r="AC663" s="28" t="str">
        <f>IF(Table1[[#This Row],[DATE SAMPLE DELIVERY]]="","",(CONCATENATE(20,LEFT(Table1[[#This Row],[DATE SAMPLE DELIVERY]],2),"-",(MID(Table1[[#This Row],[DATE SAMPLE DELIVERY]],3,2)),"-",(RIGHT(Table1[[#This Row],[DATE SAMPLE DELIVERY]],2)))))</f>
        <v/>
      </c>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row>
    <row r="664" spans="1:54" s="4" customFormat="1" x14ac:dyDescent="0.2">
      <c r="A664" s="112" t="str">
        <f>IF(D664="","",CONCATENATE('Sample information'!B$16," #1"," ",Table1[[#This Row],[DATE SAMPLE DELIVERY]]))</f>
        <v xml:space="preserve">TC2486 #1 </v>
      </c>
      <c r="B664" s="112" t="str">
        <f>IF(Table1[[#This Row],[LIBRARY ID]]="","",CONCATENATE('Sample information'!B$16,"-",Table1[[#This Row],[LIBRARY ID]]))</f>
        <v>TC2486-TC2486-1654</v>
      </c>
      <c r="C664" s="228" t="s">
        <v>142</v>
      </c>
      <c r="D664" s="228" t="s">
        <v>2400</v>
      </c>
      <c r="E664" s="228" t="s">
        <v>28</v>
      </c>
      <c r="F664" s="113" t="s">
        <v>1711</v>
      </c>
      <c r="G664" s="113">
        <v>13.536849999999999</v>
      </c>
      <c r="H664" s="113">
        <v>50</v>
      </c>
      <c r="I664" s="98"/>
      <c r="J664" s="228"/>
      <c r="K664" s="230" t="s">
        <v>2714</v>
      </c>
      <c r="L664" s="112" t="str">
        <f>IF((I664=Index!C$2),VLOOKUP(J664,Index!B$3:S$228,2),IF((I664=Index!D$2),VLOOKUP(J664,Index!B$3:S$228,3),IF((I664=Index!E$2),VLOOKUP(J664,Index!B$3:S$228,4),IF((I664=Index!F$2),VLOOKUP(J664,Index!B$3:S$228,5),IF((I664=Index!G$2),VLOOKUP(J664,Index!B$3:S$228,6),IF((I664=Index!H$2),VLOOKUP(J664,Index!B$3:S$228,7),IF((I664=Index!I$2),VLOOKUP(J664,Index!B$3:S$228,8),IF((I664=Index!J$2),VLOOKUP(J664,Index!B$3:S$228,9),IF((I664=Index!K$2),VLOOKUP(J664,Index!B$3:S$228,10),IF((I664=Index!L$2),VLOOKUP(J664,Index!B$3:S$228,11),IF((I664=Index!M$2),VLOOKUP(J664,Index!B$3:S$228,12),IF((I664=Index!N$2),VLOOKUP(J664,Index!B$3:S$228,13),IF((I664=Index!O$2),VLOOKUP(J664,Index!B$3:S$228,14),IF((I664=Index!P$2),VLOOKUP(J664,Index!B$3:S$228,15),IF((I664=Index!Q$2),VLOOKUP(J664,Index!B$3:S$228,16),IF((I664=Index!R$2),VLOOKUP(J664,Index!B$3:S$228,17),IF((I664=Index!S$2),VLOOKUP(J664,Index!B$3:S$228,18),IF((I664=""),CONCATENATE("Custom (",K664,")"),IF((I664="No index"),CONCATENATE("Custom (",Index!T656,")"),"")))))))))))))))))))</f>
        <v>Custom (AAGAGGCA-TCTCTCCG)</v>
      </c>
      <c r="M664" s="32" t="s">
        <v>5</v>
      </c>
      <c r="N664" s="10" t="s">
        <v>104</v>
      </c>
      <c r="O664" s="136">
        <f>IF(Table1[[#This Row],[VOLUME]]="","",Table1[[#This Row],[VOLUME]])</f>
        <v>50</v>
      </c>
      <c r="P664" s="110" t="str">
        <f>IF(Table1[[#This Row],[SNP&amp;SEQ SAMPLE ID]]="","",CONCATENATE('Sample information'!$B$16,"_PL1_org_",Table1[[#This Row],[DATE SAMPLE DELIVERY]]))</f>
        <v>TC2486_PL1_org_</v>
      </c>
      <c r="Q664" s="32" t="str">
        <f>IF(Table1[[#This Row],[SNP&amp;SEQ SAMPLE ID]]="","",IF('Sample information'!$B$21="","",'Sample information'!$B$21))</f>
        <v>danio rerio (zebrafish)</v>
      </c>
      <c r="R664" s="10"/>
      <c r="S664" s="32"/>
      <c r="T664" s="55"/>
      <c r="U664" s="25"/>
      <c r="W664" s="30"/>
      <c r="Y664" s="91"/>
      <c r="Z664" s="32"/>
      <c r="AA664" s="28"/>
      <c r="AB664" s="55"/>
      <c r="AC664" s="28" t="str">
        <f>IF(Table1[[#This Row],[DATE SAMPLE DELIVERY]]="","",(CONCATENATE(20,LEFT(Table1[[#This Row],[DATE SAMPLE DELIVERY]],2),"-",(MID(Table1[[#This Row],[DATE SAMPLE DELIVERY]],3,2)),"-",(RIGHT(Table1[[#This Row],[DATE SAMPLE DELIVERY]],2)))))</f>
        <v/>
      </c>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row>
    <row r="665" spans="1:54" s="4" customFormat="1" x14ac:dyDescent="0.2">
      <c r="A665" s="112" t="str">
        <f>IF(D665="","",CONCATENATE('Sample information'!B$16," #1"," ",Table1[[#This Row],[DATE SAMPLE DELIVERY]]))</f>
        <v xml:space="preserve">TC2486 #1 </v>
      </c>
      <c r="B665" s="112" t="str">
        <f>IF(Table1[[#This Row],[LIBRARY ID]]="","",CONCATENATE('Sample information'!B$16,"-",Table1[[#This Row],[LIBRARY ID]]))</f>
        <v>TC2486-TC2486-1655</v>
      </c>
      <c r="C665" s="228" t="s">
        <v>142</v>
      </c>
      <c r="D665" s="228" t="s">
        <v>2401</v>
      </c>
      <c r="E665" s="228" t="s">
        <v>28</v>
      </c>
      <c r="F665" s="113" t="s">
        <v>1711</v>
      </c>
      <c r="G665" s="113">
        <v>13.536849999999999</v>
      </c>
      <c r="H665" s="113">
        <v>50</v>
      </c>
      <c r="I665" s="98"/>
      <c r="J665" s="228"/>
      <c r="K665" s="230" t="s">
        <v>2715</v>
      </c>
      <c r="L665" s="112" t="str">
        <f>IF((I665=Index!C$2),VLOOKUP(J665,Index!B$3:S$228,2),IF((I665=Index!D$2),VLOOKUP(J665,Index!B$3:S$228,3),IF((I665=Index!E$2),VLOOKUP(J665,Index!B$3:S$228,4),IF((I665=Index!F$2),VLOOKUP(J665,Index!B$3:S$228,5),IF((I665=Index!G$2),VLOOKUP(J665,Index!B$3:S$228,6),IF((I665=Index!H$2),VLOOKUP(J665,Index!B$3:S$228,7),IF((I665=Index!I$2),VLOOKUP(J665,Index!B$3:S$228,8),IF((I665=Index!J$2),VLOOKUP(J665,Index!B$3:S$228,9),IF((I665=Index!K$2),VLOOKUP(J665,Index!B$3:S$228,10),IF((I665=Index!L$2),VLOOKUP(J665,Index!B$3:S$228,11),IF((I665=Index!M$2),VLOOKUP(J665,Index!B$3:S$228,12),IF((I665=Index!N$2),VLOOKUP(J665,Index!B$3:S$228,13),IF((I665=Index!O$2),VLOOKUP(J665,Index!B$3:S$228,14),IF((I665=Index!P$2),VLOOKUP(J665,Index!B$3:S$228,15),IF((I665=Index!Q$2),VLOOKUP(J665,Index!B$3:S$228,16),IF((I665=Index!R$2),VLOOKUP(J665,Index!B$3:S$228,17),IF((I665=Index!S$2),VLOOKUP(J665,Index!B$3:S$228,18),IF((I665=""),CONCATENATE("Custom (",K665,")"),IF((I665="No index"),CONCATENATE("Custom (",Index!T657,")"),"")))))))))))))))))))</f>
        <v>Custom (AAGAGGCA-TCGACTAG)</v>
      </c>
      <c r="M665" s="32" t="s">
        <v>5</v>
      </c>
      <c r="N665" s="10" t="s">
        <v>105</v>
      </c>
      <c r="O665" s="136">
        <f>IF(Table1[[#This Row],[VOLUME]]="","",Table1[[#This Row],[VOLUME]])</f>
        <v>50</v>
      </c>
      <c r="P665" s="110" t="str">
        <f>IF(Table1[[#This Row],[SNP&amp;SEQ SAMPLE ID]]="","",CONCATENATE('Sample information'!$B$16,"_PL1_org_",Table1[[#This Row],[DATE SAMPLE DELIVERY]]))</f>
        <v>TC2486_PL1_org_</v>
      </c>
      <c r="Q665" s="32" t="str">
        <f>IF(Table1[[#This Row],[SNP&amp;SEQ SAMPLE ID]]="","",IF('Sample information'!$B$21="","",'Sample information'!$B$21))</f>
        <v>danio rerio (zebrafish)</v>
      </c>
      <c r="R665" s="10"/>
      <c r="S665" s="32"/>
      <c r="T665" s="55"/>
      <c r="U665" s="25"/>
      <c r="W665" s="30"/>
      <c r="Y665" s="91"/>
      <c r="Z665" s="32"/>
      <c r="AA665" s="28"/>
      <c r="AB665" s="55"/>
      <c r="AC665" s="28" t="str">
        <f>IF(Table1[[#This Row],[DATE SAMPLE DELIVERY]]="","",(CONCATENATE(20,LEFT(Table1[[#This Row],[DATE SAMPLE DELIVERY]],2),"-",(MID(Table1[[#This Row],[DATE SAMPLE DELIVERY]],3,2)),"-",(RIGHT(Table1[[#This Row],[DATE SAMPLE DELIVERY]],2)))))</f>
        <v/>
      </c>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row>
    <row r="666" spans="1:54" s="4" customFormat="1" x14ac:dyDescent="0.2">
      <c r="A666" s="112" t="str">
        <f>IF(D666="","",CONCATENATE('Sample information'!B$16," #1"," ",Table1[[#This Row],[DATE SAMPLE DELIVERY]]))</f>
        <v xml:space="preserve">TC2486 #1 </v>
      </c>
      <c r="B666" s="112" t="str">
        <f>IF(Table1[[#This Row],[LIBRARY ID]]="","",CONCATENATE('Sample information'!B$16,"-",Table1[[#This Row],[LIBRARY ID]]))</f>
        <v>TC2486-TC2486-1656</v>
      </c>
      <c r="C666" s="228" t="s">
        <v>142</v>
      </c>
      <c r="D666" s="228" t="s">
        <v>2402</v>
      </c>
      <c r="E666" s="228" t="s">
        <v>28</v>
      </c>
      <c r="F666" s="113" t="s">
        <v>1711</v>
      </c>
      <c r="G666" s="113">
        <v>13.536849999999999</v>
      </c>
      <c r="H666" s="113">
        <v>50</v>
      </c>
      <c r="I666" s="98"/>
      <c r="J666" s="228"/>
      <c r="K666" s="230" t="s">
        <v>2716</v>
      </c>
      <c r="L666" s="112" t="str">
        <f>IF((I666=Index!C$2),VLOOKUP(J666,Index!B$3:S$228,2),IF((I666=Index!D$2),VLOOKUP(J666,Index!B$3:S$228,3),IF((I666=Index!E$2),VLOOKUP(J666,Index!B$3:S$228,4),IF((I666=Index!F$2),VLOOKUP(J666,Index!B$3:S$228,5),IF((I666=Index!G$2),VLOOKUP(J666,Index!B$3:S$228,6),IF((I666=Index!H$2),VLOOKUP(J666,Index!B$3:S$228,7),IF((I666=Index!I$2),VLOOKUP(J666,Index!B$3:S$228,8),IF((I666=Index!J$2),VLOOKUP(J666,Index!B$3:S$228,9),IF((I666=Index!K$2),VLOOKUP(J666,Index!B$3:S$228,10),IF((I666=Index!L$2),VLOOKUP(J666,Index!B$3:S$228,11),IF((I666=Index!M$2),VLOOKUP(J666,Index!B$3:S$228,12),IF((I666=Index!N$2),VLOOKUP(J666,Index!B$3:S$228,13),IF((I666=Index!O$2),VLOOKUP(J666,Index!B$3:S$228,14),IF((I666=Index!P$2),VLOOKUP(J666,Index!B$3:S$228,15),IF((I666=Index!Q$2),VLOOKUP(J666,Index!B$3:S$228,16),IF((I666=Index!R$2),VLOOKUP(J666,Index!B$3:S$228,17),IF((I666=Index!S$2),VLOOKUP(J666,Index!B$3:S$228,18),IF((I666=""),CONCATENATE("Custom (",K666,")"),IF((I666="No index"),CONCATENATE("Custom (",Index!T658,")"),"")))))))))))))))))))</f>
        <v>Custom (AAGAGGCA-TTCTAGCT)</v>
      </c>
      <c r="M666" s="32" t="s">
        <v>5</v>
      </c>
      <c r="N666" s="10" t="s">
        <v>106</v>
      </c>
      <c r="O666" s="136">
        <f>IF(Table1[[#This Row],[VOLUME]]="","",Table1[[#This Row],[VOLUME]])</f>
        <v>50</v>
      </c>
      <c r="P666" s="110" t="str">
        <f>IF(Table1[[#This Row],[SNP&amp;SEQ SAMPLE ID]]="","",CONCATENATE('Sample information'!$B$16,"_PL1_org_",Table1[[#This Row],[DATE SAMPLE DELIVERY]]))</f>
        <v>TC2486_PL1_org_</v>
      </c>
      <c r="Q666" s="32" t="str">
        <f>IF(Table1[[#This Row],[SNP&amp;SEQ SAMPLE ID]]="","",IF('Sample information'!$B$21="","",'Sample information'!$B$21))</f>
        <v>danio rerio (zebrafish)</v>
      </c>
      <c r="R666" s="10"/>
      <c r="S666" s="32"/>
      <c r="T666" s="55"/>
      <c r="U666" s="25"/>
      <c r="W666" s="30"/>
      <c r="Y666" s="91"/>
      <c r="Z666" s="32"/>
      <c r="AA666" s="28"/>
      <c r="AB666" s="55"/>
      <c r="AC666" s="28" t="str">
        <f>IF(Table1[[#This Row],[DATE SAMPLE DELIVERY]]="","",(CONCATENATE(20,LEFT(Table1[[#This Row],[DATE SAMPLE DELIVERY]],2),"-",(MID(Table1[[#This Row],[DATE SAMPLE DELIVERY]],3,2)),"-",(RIGHT(Table1[[#This Row],[DATE SAMPLE DELIVERY]],2)))))</f>
        <v/>
      </c>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row>
    <row r="667" spans="1:54" s="4" customFormat="1" x14ac:dyDescent="0.2">
      <c r="A667" s="112" t="str">
        <f>IF(D667="","",CONCATENATE('Sample information'!B$16," #1"," ",Table1[[#This Row],[DATE SAMPLE DELIVERY]]))</f>
        <v xml:space="preserve">TC2486 #1 </v>
      </c>
      <c r="B667" s="112" t="str">
        <f>IF(Table1[[#This Row],[LIBRARY ID]]="","",CONCATENATE('Sample information'!B$16,"-",Table1[[#This Row],[LIBRARY ID]]))</f>
        <v>TC2486-TC2486-1657</v>
      </c>
      <c r="C667" s="228" t="s">
        <v>142</v>
      </c>
      <c r="D667" s="228" t="s">
        <v>2403</v>
      </c>
      <c r="E667" s="228" t="s">
        <v>28</v>
      </c>
      <c r="F667" s="113" t="s">
        <v>1711</v>
      </c>
      <c r="G667" s="113">
        <v>13.536849999999999</v>
      </c>
      <c r="H667" s="113">
        <v>50</v>
      </c>
      <c r="I667" s="98"/>
      <c r="J667" s="228"/>
      <c r="K667" s="230" t="s">
        <v>2717</v>
      </c>
      <c r="L667" s="112" t="str">
        <f>IF((I667=Index!C$2),VLOOKUP(J667,Index!B$3:S$228,2),IF((I667=Index!D$2),VLOOKUP(J667,Index!B$3:S$228,3),IF((I667=Index!E$2),VLOOKUP(J667,Index!B$3:S$228,4),IF((I667=Index!F$2),VLOOKUP(J667,Index!B$3:S$228,5),IF((I667=Index!G$2),VLOOKUP(J667,Index!B$3:S$228,6),IF((I667=Index!H$2),VLOOKUP(J667,Index!B$3:S$228,7),IF((I667=Index!I$2),VLOOKUP(J667,Index!B$3:S$228,8),IF((I667=Index!J$2),VLOOKUP(J667,Index!B$3:S$228,9),IF((I667=Index!K$2),VLOOKUP(J667,Index!B$3:S$228,10),IF((I667=Index!L$2),VLOOKUP(J667,Index!B$3:S$228,11),IF((I667=Index!M$2),VLOOKUP(J667,Index!B$3:S$228,12),IF((I667=Index!N$2),VLOOKUP(J667,Index!B$3:S$228,13),IF((I667=Index!O$2),VLOOKUP(J667,Index!B$3:S$228,14),IF((I667=Index!P$2),VLOOKUP(J667,Index!B$3:S$228,15),IF((I667=Index!Q$2),VLOOKUP(J667,Index!B$3:S$228,16),IF((I667=Index!R$2),VLOOKUP(J667,Index!B$3:S$228,17),IF((I667=Index!S$2),VLOOKUP(J667,Index!B$3:S$228,18),IF((I667=""),CONCATENATE("Custom (",K667,")"),IF((I667="No index"),CONCATENATE("Custom (",Index!T659,")"),"")))))))))))))))))))</f>
        <v>Custom (AAGAGGCA-CCTAGAGT)</v>
      </c>
      <c r="M667" s="32" t="s">
        <v>5</v>
      </c>
      <c r="N667" s="10" t="s">
        <v>107</v>
      </c>
      <c r="O667" s="136">
        <f>IF(Table1[[#This Row],[VOLUME]]="","",Table1[[#This Row],[VOLUME]])</f>
        <v>50</v>
      </c>
      <c r="P667" s="110" t="str">
        <f>IF(Table1[[#This Row],[SNP&amp;SEQ SAMPLE ID]]="","",CONCATENATE('Sample information'!$B$16,"_PL1_org_",Table1[[#This Row],[DATE SAMPLE DELIVERY]]))</f>
        <v>TC2486_PL1_org_</v>
      </c>
      <c r="Q667" s="32" t="str">
        <f>IF(Table1[[#This Row],[SNP&amp;SEQ SAMPLE ID]]="","",IF('Sample information'!$B$21="","",'Sample information'!$B$21))</f>
        <v>danio rerio (zebrafish)</v>
      </c>
      <c r="R667" s="10"/>
      <c r="S667" s="32"/>
      <c r="T667" s="55"/>
      <c r="U667" s="25"/>
      <c r="W667" s="30"/>
      <c r="Y667" s="91"/>
      <c r="Z667" s="32"/>
      <c r="AA667" s="28"/>
      <c r="AB667" s="55"/>
      <c r="AC667" s="28" t="str">
        <f>IF(Table1[[#This Row],[DATE SAMPLE DELIVERY]]="","",(CONCATENATE(20,LEFT(Table1[[#This Row],[DATE SAMPLE DELIVERY]],2),"-",(MID(Table1[[#This Row],[DATE SAMPLE DELIVERY]],3,2)),"-",(RIGHT(Table1[[#This Row],[DATE SAMPLE DELIVERY]],2)))))</f>
        <v/>
      </c>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row>
    <row r="668" spans="1:54" s="4" customFormat="1" x14ac:dyDescent="0.2">
      <c r="A668" s="112" t="str">
        <f>IF(D668="","",CONCATENATE('Sample information'!B$16," #1"," ",Table1[[#This Row],[DATE SAMPLE DELIVERY]]))</f>
        <v xml:space="preserve">TC2486 #1 </v>
      </c>
      <c r="B668" s="112" t="str">
        <f>IF(Table1[[#This Row],[LIBRARY ID]]="","",CONCATENATE('Sample information'!B$16,"-",Table1[[#This Row],[LIBRARY ID]]))</f>
        <v>TC2486-TC2486-1658</v>
      </c>
      <c r="C668" s="228" t="s">
        <v>142</v>
      </c>
      <c r="D668" s="228" t="s">
        <v>2404</v>
      </c>
      <c r="E668" s="228" t="s">
        <v>28</v>
      </c>
      <c r="F668" s="113" t="s">
        <v>1711</v>
      </c>
      <c r="G668" s="113">
        <v>13.536849999999999</v>
      </c>
      <c r="H668" s="113">
        <v>50</v>
      </c>
      <c r="I668" s="98"/>
      <c r="J668" s="228"/>
      <c r="K668" s="230" t="s">
        <v>2718</v>
      </c>
      <c r="L668" s="112" t="str">
        <f>IF((I668=Index!C$2),VLOOKUP(J668,Index!B$3:S$228,2),IF((I668=Index!D$2),VLOOKUP(J668,Index!B$3:S$228,3),IF((I668=Index!E$2),VLOOKUP(J668,Index!B$3:S$228,4),IF((I668=Index!F$2),VLOOKUP(J668,Index!B$3:S$228,5),IF((I668=Index!G$2),VLOOKUP(J668,Index!B$3:S$228,6),IF((I668=Index!H$2),VLOOKUP(J668,Index!B$3:S$228,7),IF((I668=Index!I$2),VLOOKUP(J668,Index!B$3:S$228,8),IF((I668=Index!J$2),VLOOKUP(J668,Index!B$3:S$228,9),IF((I668=Index!K$2),VLOOKUP(J668,Index!B$3:S$228,10),IF((I668=Index!L$2),VLOOKUP(J668,Index!B$3:S$228,11),IF((I668=Index!M$2),VLOOKUP(J668,Index!B$3:S$228,12),IF((I668=Index!N$2),VLOOKUP(J668,Index!B$3:S$228,13),IF((I668=Index!O$2),VLOOKUP(J668,Index!B$3:S$228,14),IF((I668=Index!P$2),VLOOKUP(J668,Index!B$3:S$228,15),IF((I668=Index!Q$2),VLOOKUP(J668,Index!B$3:S$228,16),IF((I668=Index!R$2),VLOOKUP(J668,Index!B$3:S$228,17),IF((I668=Index!S$2),VLOOKUP(J668,Index!B$3:S$228,18),IF((I668=""),CONCATENATE("Custom (",K668,")"),IF((I668="No index"),CONCATENATE("Custom (",Index!T660,")"),"")))))))))))))))))))</f>
        <v>Custom (AAGAGGCA-CTATTAAG)</v>
      </c>
      <c r="M668" s="32" t="s">
        <v>5</v>
      </c>
      <c r="N668" s="10" t="s">
        <v>108</v>
      </c>
      <c r="O668" s="136">
        <f>IF(Table1[[#This Row],[VOLUME]]="","",Table1[[#This Row],[VOLUME]])</f>
        <v>50</v>
      </c>
      <c r="P668" s="110" t="str">
        <f>IF(Table1[[#This Row],[SNP&amp;SEQ SAMPLE ID]]="","",CONCATENATE('Sample information'!$B$16,"_PL1_org_",Table1[[#This Row],[DATE SAMPLE DELIVERY]]))</f>
        <v>TC2486_PL1_org_</v>
      </c>
      <c r="Q668" s="32" t="str">
        <f>IF(Table1[[#This Row],[SNP&amp;SEQ SAMPLE ID]]="","",IF('Sample information'!$B$21="","",'Sample information'!$B$21))</f>
        <v>danio rerio (zebrafish)</v>
      </c>
      <c r="R668" s="10"/>
      <c r="S668" s="32"/>
      <c r="T668" s="55"/>
      <c r="U668" s="25"/>
      <c r="W668" s="30"/>
      <c r="Y668" s="91"/>
      <c r="Z668" s="32"/>
      <c r="AA668" s="28"/>
      <c r="AB668" s="55"/>
      <c r="AC668" s="28" t="str">
        <f>IF(Table1[[#This Row],[DATE SAMPLE DELIVERY]]="","",(CONCATENATE(20,LEFT(Table1[[#This Row],[DATE SAMPLE DELIVERY]],2),"-",(MID(Table1[[#This Row],[DATE SAMPLE DELIVERY]],3,2)),"-",(RIGHT(Table1[[#This Row],[DATE SAMPLE DELIVERY]],2)))))</f>
        <v/>
      </c>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row>
    <row r="669" spans="1:54" s="4" customFormat="1" x14ac:dyDescent="0.2">
      <c r="A669" s="112" t="str">
        <f>IF(D669="","",CONCATENATE('Sample information'!B$16," #1"," ",Table1[[#This Row],[DATE SAMPLE DELIVERY]]))</f>
        <v xml:space="preserve">TC2486 #1 </v>
      </c>
      <c r="B669" s="112" t="str">
        <f>IF(Table1[[#This Row],[LIBRARY ID]]="","",CONCATENATE('Sample information'!B$16,"-",Table1[[#This Row],[LIBRARY ID]]))</f>
        <v>TC2486-TC2486-1659</v>
      </c>
      <c r="C669" s="228" t="s">
        <v>142</v>
      </c>
      <c r="D669" s="228" t="s">
        <v>2405</v>
      </c>
      <c r="E669" s="228" t="s">
        <v>28</v>
      </c>
      <c r="F669" s="113" t="s">
        <v>1711</v>
      </c>
      <c r="G669" s="113">
        <v>13.536849999999999</v>
      </c>
      <c r="H669" s="113">
        <v>50</v>
      </c>
      <c r="I669" s="98"/>
      <c r="J669" s="228"/>
      <c r="K669" s="230" t="s">
        <v>2719</v>
      </c>
      <c r="L669" s="112" t="str">
        <f>IF((I669=Index!C$2),VLOOKUP(J669,Index!B$3:S$228,2),IF((I669=Index!D$2),VLOOKUP(J669,Index!B$3:S$228,3),IF((I669=Index!E$2),VLOOKUP(J669,Index!B$3:S$228,4),IF((I669=Index!F$2),VLOOKUP(J669,Index!B$3:S$228,5),IF((I669=Index!G$2),VLOOKUP(J669,Index!B$3:S$228,6),IF((I669=Index!H$2),VLOOKUP(J669,Index!B$3:S$228,7),IF((I669=Index!I$2),VLOOKUP(J669,Index!B$3:S$228,8),IF((I669=Index!J$2),VLOOKUP(J669,Index!B$3:S$228,9),IF((I669=Index!K$2),VLOOKUP(J669,Index!B$3:S$228,10),IF((I669=Index!L$2),VLOOKUP(J669,Index!B$3:S$228,11),IF((I669=Index!M$2),VLOOKUP(J669,Index!B$3:S$228,12),IF((I669=Index!N$2),VLOOKUP(J669,Index!B$3:S$228,13),IF((I669=Index!O$2),VLOOKUP(J669,Index!B$3:S$228,14),IF((I669=Index!P$2),VLOOKUP(J669,Index!B$3:S$228,15),IF((I669=Index!Q$2),VLOOKUP(J669,Index!B$3:S$228,16),IF((I669=Index!R$2),VLOOKUP(J669,Index!B$3:S$228,17),IF((I669=Index!S$2),VLOOKUP(J669,Index!B$3:S$228,18),IF((I669=""),CONCATENATE("Custom (",K669,")"),IF((I669="No index"),CONCATENATE("Custom (",Index!T661,")"),"")))))))))))))))))))</f>
        <v>Custom (AAGAGGCA-AAGGCTAT)</v>
      </c>
      <c r="M669" s="32" t="s">
        <v>5</v>
      </c>
      <c r="N669" s="10" t="s">
        <v>109</v>
      </c>
      <c r="O669" s="136">
        <f>IF(Table1[[#This Row],[VOLUME]]="","",Table1[[#This Row],[VOLUME]])</f>
        <v>50</v>
      </c>
      <c r="P669" s="110" t="str">
        <f>IF(Table1[[#This Row],[SNP&amp;SEQ SAMPLE ID]]="","",CONCATENATE('Sample information'!$B$16,"_PL1_org_",Table1[[#This Row],[DATE SAMPLE DELIVERY]]))</f>
        <v>TC2486_PL1_org_</v>
      </c>
      <c r="Q669" s="32" t="str">
        <f>IF(Table1[[#This Row],[SNP&amp;SEQ SAMPLE ID]]="","",IF('Sample information'!$B$21="","",'Sample information'!$B$21))</f>
        <v>danio rerio (zebrafish)</v>
      </c>
      <c r="R669" s="10"/>
      <c r="S669" s="32"/>
      <c r="T669" s="55"/>
      <c r="U669" s="25"/>
      <c r="W669" s="30"/>
      <c r="Y669" s="91"/>
      <c r="Z669" s="32"/>
      <c r="AA669" s="28"/>
      <c r="AB669" s="55"/>
      <c r="AC669" s="28" t="str">
        <f>IF(Table1[[#This Row],[DATE SAMPLE DELIVERY]]="","",(CONCATENATE(20,LEFT(Table1[[#This Row],[DATE SAMPLE DELIVERY]],2),"-",(MID(Table1[[#This Row],[DATE SAMPLE DELIVERY]],3,2)),"-",(RIGHT(Table1[[#This Row],[DATE SAMPLE DELIVERY]],2)))))</f>
        <v/>
      </c>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row>
    <row r="670" spans="1:54" s="4" customFormat="1" x14ac:dyDescent="0.2">
      <c r="A670" s="112" t="str">
        <f>IF(D670="","",CONCATENATE('Sample information'!B$16," #1"," ",Table1[[#This Row],[DATE SAMPLE DELIVERY]]))</f>
        <v xml:space="preserve">TC2486 #1 </v>
      </c>
      <c r="B670" s="112" t="str">
        <f>IF(Table1[[#This Row],[LIBRARY ID]]="","",CONCATENATE('Sample information'!B$16,"-",Table1[[#This Row],[LIBRARY ID]]))</f>
        <v>TC2486-TC2486-1660</v>
      </c>
      <c r="C670" s="228" t="s">
        <v>142</v>
      </c>
      <c r="D670" s="228" t="s">
        <v>2406</v>
      </c>
      <c r="E670" s="228" t="s">
        <v>28</v>
      </c>
      <c r="F670" s="113" t="s">
        <v>1711</v>
      </c>
      <c r="G670" s="113">
        <v>13.536849999999999</v>
      </c>
      <c r="H670" s="113">
        <v>50</v>
      </c>
      <c r="I670" s="98"/>
      <c r="J670" s="228"/>
      <c r="K670" s="230" t="s">
        <v>2720</v>
      </c>
      <c r="L670" s="112" t="str">
        <f>IF((I670=Index!C$2),VLOOKUP(J670,Index!B$3:S$228,2),IF((I670=Index!D$2),VLOOKUP(J670,Index!B$3:S$228,3),IF((I670=Index!E$2),VLOOKUP(J670,Index!B$3:S$228,4),IF((I670=Index!F$2),VLOOKUP(J670,Index!B$3:S$228,5),IF((I670=Index!G$2),VLOOKUP(J670,Index!B$3:S$228,6),IF((I670=Index!H$2),VLOOKUP(J670,Index!B$3:S$228,7),IF((I670=Index!I$2),VLOOKUP(J670,Index!B$3:S$228,8),IF((I670=Index!J$2),VLOOKUP(J670,Index!B$3:S$228,9),IF((I670=Index!K$2),VLOOKUP(J670,Index!B$3:S$228,10),IF((I670=Index!L$2),VLOOKUP(J670,Index!B$3:S$228,11),IF((I670=Index!M$2),VLOOKUP(J670,Index!B$3:S$228,12),IF((I670=Index!N$2),VLOOKUP(J670,Index!B$3:S$228,13),IF((I670=Index!O$2),VLOOKUP(J670,Index!B$3:S$228,14),IF((I670=Index!P$2),VLOOKUP(J670,Index!B$3:S$228,15),IF((I670=Index!Q$2),VLOOKUP(J670,Index!B$3:S$228,16),IF((I670=Index!R$2),VLOOKUP(J670,Index!B$3:S$228,17),IF((I670=Index!S$2),VLOOKUP(J670,Index!B$3:S$228,18),IF((I670=""),CONCATENATE("Custom (",K670,")"),IF((I670="No index"),CONCATENATE("Custom (",Index!T662,")"),"")))))))))))))))))))</f>
        <v>Custom (AAGAGGCA-GAGCCTTA)</v>
      </c>
      <c r="M670" s="32" t="s">
        <v>5</v>
      </c>
      <c r="N670" s="10" t="s">
        <v>110</v>
      </c>
      <c r="O670" s="136">
        <f>IF(Table1[[#This Row],[VOLUME]]="","",Table1[[#This Row],[VOLUME]])</f>
        <v>50</v>
      </c>
      <c r="P670" s="110" t="str">
        <f>IF(Table1[[#This Row],[SNP&amp;SEQ SAMPLE ID]]="","",CONCATENATE('Sample information'!$B$16,"_PL1_org_",Table1[[#This Row],[DATE SAMPLE DELIVERY]]))</f>
        <v>TC2486_PL1_org_</v>
      </c>
      <c r="Q670" s="32" t="str">
        <f>IF(Table1[[#This Row],[SNP&amp;SEQ SAMPLE ID]]="","",IF('Sample information'!$B$21="","",'Sample information'!$B$21))</f>
        <v>danio rerio (zebrafish)</v>
      </c>
      <c r="R670" s="10"/>
      <c r="S670" s="32"/>
      <c r="T670" s="55"/>
      <c r="U670" s="25"/>
      <c r="W670" s="30"/>
      <c r="Y670" s="91"/>
      <c r="Z670" s="32"/>
      <c r="AA670" s="28"/>
      <c r="AB670" s="55"/>
      <c r="AC670" s="28" t="str">
        <f>IF(Table1[[#This Row],[DATE SAMPLE DELIVERY]]="","",(CONCATENATE(20,LEFT(Table1[[#This Row],[DATE SAMPLE DELIVERY]],2),"-",(MID(Table1[[#This Row],[DATE SAMPLE DELIVERY]],3,2)),"-",(RIGHT(Table1[[#This Row],[DATE SAMPLE DELIVERY]],2)))))</f>
        <v/>
      </c>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row>
    <row r="671" spans="1:54" s="4" customFormat="1" x14ac:dyDescent="0.2">
      <c r="A671" s="112" t="str">
        <f>IF(D671="","",CONCATENATE('Sample information'!B$16," #1"," ",Table1[[#This Row],[DATE SAMPLE DELIVERY]]))</f>
        <v xml:space="preserve">TC2486 #1 </v>
      </c>
      <c r="B671" s="112" t="str">
        <f>IF(Table1[[#This Row],[LIBRARY ID]]="","",CONCATENATE('Sample information'!B$16,"-",Table1[[#This Row],[LIBRARY ID]]))</f>
        <v>TC2486-TC2486-1661</v>
      </c>
      <c r="C671" s="228" t="s">
        <v>142</v>
      </c>
      <c r="D671" s="228" t="s">
        <v>2407</v>
      </c>
      <c r="E671" s="228" t="s">
        <v>28</v>
      </c>
      <c r="F671" s="113" t="s">
        <v>1711</v>
      </c>
      <c r="G671" s="113">
        <v>13.536849999999999</v>
      </c>
      <c r="H671" s="113">
        <v>50</v>
      </c>
      <c r="I671" s="98"/>
      <c r="J671" s="228"/>
      <c r="K671" s="230" t="s">
        <v>2721</v>
      </c>
      <c r="L671" s="112" t="str">
        <f>IF((I671=Index!C$2),VLOOKUP(J671,Index!B$3:S$228,2),IF((I671=Index!D$2),VLOOKUP(J671,Index!B$3:S$228,3),IF((I671=Index!E$2),VLOOKUP(J671,Index!B$3:S$228,4),IF((I671=Index!F$2),VLOOKUP(J671,Index!B$3:S$228,5),IF((I671=Index!G$2),VLOOKUP(J671,Index!B$3:S$228,6),IF((I671=Index!H$2),VLOOKUP(J671,Index!B$3:S$228,7),IF((I671=Index!I$2),VLOOKUP(J671,Index!B$3:S$228,8),IF((I671=Index!J$2),VLOOKUP(J671,Index!B$3:S$228,9),IF((I671=Index!K$2),VLOOKUP(J671,Index!B$3:S$228,10),IF((I671=Index!L$2),VLOOKUP(J671,Index!B$3:S$228,11),IF((I671=Index!M$2),VLOOKUP(J671,Index!B$3:S$228,12),IF((I671=Index!N$2),VLOOKUP(J671,Index!B$3:S$228,13),IF((I671=Index!O$2),VLOOKUP(J671,Index!B$3:S$228,14),IF((I671=Index!P$2),VLOOKUP(J671,Index!B$3:S$228,15),IF((I671=Index!Q$2),VLOOKUP(J671,Index!B$3:S$228,16),IF((I671=Index!R$2),VLOOKUP(J671,Index!B$3:S$228,17),IF((I671=Index!S$2),VLOOKUP(J671,Index!B$3:S$228,18),IF((I671=""),CONCATENATE("Custom (",K671,")"),IF((I671="No index"),CONCATENATE("Custom (",Index!T663,")"),"")))))))))))))))))))</f>
        <v>Custom (AAGAGGCA-TTATGCGA)</v>
      </c>
      <c r="M671" s="32" t="s">
        <v>5</v>
      </c>
      <c r="N671" s="10" t="s">
        <v>111</v>
      </c>
      <c r="O671" s="136">
        <f>IF(Table1[[#This Row],[VOLUME]]="","",Table1[[#This Row],[VOLUME]])</f>
        <v>50</v>
      </c>
      <c r="P671" s="110" t="str">
        <f>IF(Table1[[#This Row],[SNP&amp;SEQ SAMPLE ID]]="","",CONCATENATE('Sample information'!$B$16,"_PL1_org_",Table1[[#This Row],[DATE SAMPLE DELIVERY]]))</f>
        <v>TC2486_PL1_org_</v>
      </c>
      <c r="Q671" s="32" t="str">
        <f>IF(Table1[[#This Row],[SNP&amp;SEQ SAMPLE ID]]="","",IF('Sample information'!$B$21="","",'Sample information'!$B$21))</f>
        <v>danio rerio (zebrafish)</v>
      </c>
      <c r="R671" s="10"/>
      <c r="S671" s="32"/>
      <c r="T671" s="55"/>
      <c r="U671" s="25"/>
      <c r="W671" s="30"/>
      <c r="Y671" s="91"/>
      <c r="Z671" s="32"/>
      <c r="AA671" s="28"/>
      <c r="AB671" s="55"/>
      <c r="AC671" s="28" t="str">
        <f>IF(Table1[[#This Row],[DATE SAMPLE DELIVERY]]="","",(CONCATENATE(20,LEFT(Table1[[#This Row],[DATE SAMPLE DELIVERY]],2),"-",(MID(Table1[[#This Row],[DATE SAMPLE DELIVERY]],3,2)),"-",(RIGHT(Table1[[#This Row],[DATE SAMPLE DELIVERY]],2)))))</f>
        <v/>
      </c>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row>
    <row r="672" spans="1:54" s="4" customFormat="1" x14ac:dyDescent="0.2">
      <c r="A672" s="112" t="str">
        <f>IF(D672="","",CONCATENATE('Sample information'!B$16," #1"," ",Table1[[#This Row],[DATE SAMPLE DELIVERY]]))</f>
        <v xml:space="preserve">TC2486 #1 </v>
      </c>
      <c r="B672" s="112" t="str">
        <f>IF(Table1[[#This Row],[LIBRARY ID]]="","",CONCATENATE('Sample information'!B$16,"-",Table1[[#This Row],[LIBRARY ID]]))</f>
        <v>TC2486-TC2486-1662</v>
      </c>
      <c r="C672" s="228" t="s">
        <v>142</v>
      </c>
      <c r="D672" s="228" t="s">
        <v>2408</v>
      </c>
      <c r="E672" s="228" t="s">
        <v>28</v>
      </c>
      <c r="F672" s="113" t="s">
        <v>1711</v>
      </c>
      <c r="G672" s="113">
        <v>13.536849999999999</v>
      </c>
      <c r="H672" s="113">
        <v>50</v>
      </c>
      <c r="I672" s="98"/>
      <c r="J672" s="228"/>
      <c r="K672" s="230" t="s">
        <v>2722</v>
      </c>
      <c r="L672" s="112" t="str">
        <f>IF((I672=Index!C$2),VLOOKUP(J672,Index!B$3:S$228,2),IF((I672=Index!D$2),VLOOKUP(J672,Index!B$3:S$228,3),IF((I672=Index!E$2),VLOOKUP(J672,Index!B$3:S$228,4),IF((I672=Index!F$2),VLOOKUP(J672,Index!B$3:S$228,5),IF((I672=Index!G$2),VLOOKUP(J672,Index!B$3:S$228,6),IF((I672=Index!H$2),VLOOKUP(J672,Index!B$3:S$228,7),IF((I672=Index!I$2),VLOOKUP(J672,Index!B$3:S$228,8),IF((I672=Index!J$2),VLOOKUP(J672,Index!B$3:S$228,9),IF((I672=Index!K$2),VLOOKUP(J672,Index!B$3:S$228,10),IF((I672=Index!L$2),VLOOKUP(J672,Index!B$3:S$228,11),IF((I672=Index!M$2),VLOOKUP(J672,Index!B$3:S$228,12),IF((I672=Index!N$2),VLOOKUP(J672,Index!B$3:S$228,13),IF((I672=Index!O$2),VLOOKUP(J672,Index!B$3:S$228,14),IF((I672=Index!P$2),VLOOKUP(J672,Index!B$3:S$228,15),IF((I672=Index!Q$2),VLOOKUP(J672,Index!B$3:S$228,16),IF((I672=Index!R$2),VLOOKUP(J672,Index!B$3:S$228,17),IF((I672=Index!S$2),VLOOKUP(J672,Index!B$3:S$228,18),IF((I672=""),CONCATENATE("Custom (",K672,")"),IF((I672="No index"),CONCATENATE("Custom (",Index!T664,")"),"")))))))))))))))))))</f>
        <v>Custom (GTAGAGGA-CGTCTAAT)</v>
      </c>
      <c r="M672" s="32" t="s">
        <v>5</v>
      </c>
      <c r="N672" s="10" t="s">
        <v>112</v>
      </c>
      <c r="O672" s="136">
        <f>IF(Table1[[#This Row],[VOLUME]]="","",Table1[[#This Row],[VOLUME]])</f>
        <v>50</v>
      </c>
      <c r="P672" s="110" t="str">
        <f>IF(Table1[[#This Row],[SNP&amp;SEQ SAMPLE ID]]="","",CONCATENATE('Sample information'!$B$16,"_PL1_org_",Table1[[#This Row],[DATE SAMPLE DELIVERY]]))</f>
        <v>TC2486_PL1_org_</v>
      </c>
      <c r="Q672" s="32" t="str">
        <f>IF(Table1[[#This Row],[SNP&amp;SEQ SAMPLE ID]]="","",IF('Sample information'!$B$21="","",'Sample information'!$B$21))</f>
        <v>danio rerio (zebrafish)</v>
      </c>
      <c r="R672" s="10"/>
      <c r="S672" s="32"/>
      <c r="T672" s="55"/>
      <c r="U672" s="25"/>
      <c r="W672" s="30"/>
      <c r="Y672" s="91"/>
      <c r="Z672" s="32"/>
      <c r="AA672" s="28"/>
      <c r="AB672" s="55"/>
      <c r="AC672" s="28" t="str">
        <f>IF(Table1[[#This Row],[DATE SAMPLE DELIVERY]]="","",(CONCATENATE(20,LEFT(Table1[[#This Row],[DATE SAMPLE DELIVERY]],2),"-",(MID(Table1[[#This Row],[DATE SAMPLE DELIVERY]],3,2)),"-",(RIGHT(Table1[[#This Row],[DATE SAMPLE DELIVERY]],2)))))</f>
        <v/>
      </c>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row>
    <row r="673" spans="1:54" s="4" customFormat="1" x14ac:dyDescent="0.2">
      <c r="A673" s="112" t="str">
        <f>IF(D673="","",CONCATENATE('Sample information'!B$16," #1"," ",Table1[[#This Row],[DATE SAMPLE DELIVERY]]))</f>
        <v xml:space="preserve">TC2486 #1 </v>
      </c>
      <c r="B673" s="112" t="str">
        <f>IF(Table1[[#This Row],[LIBRARY ID]]="","",CONCATENATE('Sample information'!B$16,"-",Table1[[#This Row],[LIBRARY ID]]))</f>
        <v>TC2486-TC2486-1663</v>
      </c>
      <c r="C673" s="228" t="s">
        <v>142</v>
      </c>
      <c r="D673" s="228" t="s">
        <v>2409</v>
      </c>
      <c r="E673" s="228" t="s">
        <v>28</v>
      </c>
      <c r="F673" s="113" t="s">
        <v>1711</v>
      </c>
      <c r="G673" s="113">
        <v>13.536849999999999</v>
      </c>
      <c r="H673" s="113">
        <v>50</v>
      </c>
      <c r="I673" s="98"/>
      <c r="J673" s="228"/>
      <c r="K673" s="230" t="s">
        <v>2723</v>
      </c>
      <c r="L673" s="112" t="str">
        <f>IF((I673=Index!C$2),VLOOKUP(J673,Index!B$3:S$228,2),IF((I673=Index!D$2),VLOOKUP(J673,Index!B$3:S$228,3),IF((I673=Index!E$2),VLOOKUP(J673,Index!B$3:S$228,4),IF((I673=Index!F$2),VLOOKUP(J673,Index!B$3:S$228,5),IF((I673=Index!G$2),VLOOKUP(J673,Index!B$3:S$228,6),IF((I673=Index!H$2),VLOOKUP(J673,Index!B$3:S$228,7),IF((I673=Index!I$2),VLOOKUP(J673,Index!B$3:S$228,8),IF((I673=Index!J$2),VLOOKUP(J673,Index!B$3:S$228,9),IF((I673=Index!K$2),VLOOKUP(J673,Index!B$3:S$228,10),IF((I673=Index!L$2),VLOOKUP(J673,Index!B$3:S$228,11),IF((I673=Index!M$2),VLOOKUP(J673,Index!B$3:S$228,12),IF((I673=Index!N$2),VLOOKUP(J673,Index!B$3:S$228,13),IF((I673=Index!O$2),VLOOKUP(J673,Index!B$3:S$228,14),IF((I673=Index!P$2),VLOOKUP(J673,Index!B$3:S$228,15),IF((I673=Index!Q$2),VLOOKUP(J673,Index!B$3:S$228,16),IF((I673=Index!R$2),VLOOKUP(J673,Index!B$3:S$228,17),IF((I673=Index!S$2),VLOOKUP(J673,Index!B$3:S$228,18),IF((I673=""),CONCATENATE("Custom (",K673,")"),IF((I673="No index"),CONCATENATE("Custom (",Index!T665,")"),"")))))))))))))))))))</f>
        <v>Custom (GTAGAGGA-TCTCTCCG)</v>
      </c>
      <c r="M673" s="32" t="s">
        <v>5</v>
      </c>
      <c r="N673" s="10" t="s">
        <v>113</v>
      </c>
      <c r="O673" s="136">
        <f>IF(Table1[[#This Row],[VOLUME]]="","",Table1[[#This Row],[VOLUME]])</f>
        <v>50</v>
      </c>
      <c r="P673" s="110" t="str">
        <f>IF(Table1[[#This Row],[SNP&amp;SEQ SAMPLE ID]]="","",CONCATENATE('Sample information'!$B$16,"_PL1_org_",Table1[[#This Row],[DATE SAMPLE DELIVERY]]))</f>
        <v>TC2486_PL1_org_</v>
      </c>
      <c r="Q673" s="32" t="str">
        <f>IF(Table1[[#This Row],[SNP&amp;SEQ SAMPLE ID]]="","",IF('Sample information'!$B$21="","",'Sample information'!$B$21))</f>
        <v>danio rerio (zebrafish)</v>
      </c>
      <c r="R673" s="10"/>
      <c r="S673" s="32"/>
      <c r="T673" s="55"/>
      <c r="U673" s="25"/>
      <c r="W673" s="30"/>
      <c r="Y673" s="91"/>
      <c r="Z673" s="32"/>
      <c r="AA673" s="28"/>
      <c r="AB673" s="55"/>
      <c r="AC673" s="28" t="str">
        <f>IF(Table1[[#This Row],[DATE SAMPLE DELIVERY]]="","",(CONCATENATE(20,LEFT(Table1[[#This Row],[DATE SAMPLE DELIVERY]],2),"-",(MID(Table1[[#This Row],[DATE SAMPLE DELIVERY]],3,2)),"-",(RIGHT(Table1[[#This Row],[DATE SAMPLE DELIVERY]],2)))))</f>
        <v/>
      </c>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row>
    <row r="674" spans="1:54" s="4" customFormat="1" x14ac:dyDescent="0.2">
      <c r="A674" s="112" t="str">
        <f>IF(D674="","",CONCATENATE('Sample information'!B$16," #1"," ",Table1[[#This Row],[DATE SAMPLE DELIVERY]]))</f>
        <v xml:space="preserve">TC2486 #1 </v>
      </c>
      <c r="B674" s="112" t="str">
        <f>IF(Table1[[#This Row],[LIBRARY ID]]="","",CONCATENATE('Sample information'!B$16,"-",Table1[[#This Row],[LIBRARY ID]]))</f>
        <v>TC2486-TC2486-1664</v>
      </c>
      <c r="C674" s="228" t="s">
        <v>142</v>
      </c>
      <c r="D674" s="228" t="s">
        <v>2410</v>
      </c>
      <c r="E674" s="228" t="s">
        <v>28</v>
      </c>
      <c r="F674" s="113" t="s">
        <v>1711</v>
      </c>
      <c r="G674" s="113">
        <v>13.536849999999999</v>
      </c>
      <c r="H674" s="113">
        <v>50</v>
      </c>
      <c r="I674" s="98"/>
      <c r="J674" s="228"/>
      <c r="K674" s="230" t="s">
        <v>2724</v>
      </c>
      <c r="L674" s="112" t="str">
        <f>IF((I674=Index!C$2),VLOOKUP(J674,Index!B$3:S$228,2),IF((I674=Index!D$2),VLOOKUP(J674,Index!B$3:S$228,3),IF((I674=Index!E$2),VLOOKUP(J674,Index!B$3:S$228,4),IF((I674=Index!F$2),VLOOKUP(J674,Index!B$3:S$228,5),IF((I674=Index!G$2),VLOOKUP(J674,Index!B$3:S$228,6),IF((I674=Index!H$2),VLOOKUP(J674,Index!B$3:S$228,7),IF((I674=Index!I$2),VLOOKUP(J674,Index!B$3:S$228,8),IF((I674=Index!J$2),VLOOKUP(J674,Index!B$3:S$228,9),IF((I674=Index!K$2),VLOOKUP(J674,Index!B$3:S$228,10),IF((I674=Index!L$2),VLOOKUP(J674,Index!B$3:S$228,11),IF((I674=Index!M$2),VLOOKUP(J674,Index!B$3:S$228,12),IF((I674=Index!N$2),VLOOKUP(J674,Index!B$3:S$228,13),IF((I674=Index!O$2),VLOOKUP(J674,Index!B$3:S$228,14),IF((I674=Index!P$2),VLOOKUP(J674,Index!B$3:S$228,15),IF((I674=Index!Q$2),VLOOKUP(J674,Index!B$3:S$228,16),IF((I674=Index!R$2),VLOOKUP(J674,Index!B$3:S$228,17),IF((I674=Index!S$2),VLOOKUP(J674,Index!B$3:S$228,18),IF((I674=""),CONCATENATE("Custom (",K674,")"),IF((I674="No index"),CONCATENATE("Custom (",Index!T666,")"),"")))))))))))))))))))</f>
        <v>Custom (GTAGAGGA-TCGACTAG)</v>
      </c>
      <c r="M674" s="32" t="s">
        <v>5</v>
      </c>
      <c r="N674" s="10" t="s">
        <v>114</v>
      </c>
      <c r="O674" s="136">
        <f>IF(Table1[[#This Row],[VOLUME]]="","",Table1[[#This Row],[VOLUME]])</f>
        <v>50</v>
      </c>
      <c r="P674" s="110" t="str">
        <f>IF(Table1[[#This Row],[SNP&amp;SEQ SAMPLE ID]]="","",CONCATENATE('Sample information'!$B$16,"_PL1_org_",Table1[[#This Row],[DATE SAMPLE DELIVERY]]))</f>
        <v>TC2486_PL1_org_</v>
      </c>
      <c r="Q674" s="32" t="str">
        <f>IF(Table1[[#This Row],[SNP&amp;SEQ SAMPLE ID]]="","",IF('Sample information'!$B$21="","",'Sample information'!$B$21))</f>
        <v>danio rerio (zebrafish)</v>
      </c>
      <c r="R674" s="10"/>
      <c r="S674" s="32"/>
      <c r="T674" s="55"/>
      <c r="U674" s="25"/>
      <c r="W674" s="30"/>
      <c r="Y674" s="91"/>
      <c r="Z674" s="32"/>
      <c r="AA674" s="28"/>
      <c r="AB674" s="55"/>
      <c r="AC674" s="28" t="str">
        <f>IF(Table1[[#This Row],[DATE SAMPLE DELIVERY]]="","",(CONCATENATE(20,LEFT(Table1[[#This Row],[DATE SAMPLE DELIVERY]],2),"-",(MID(Table1[[#This Row],[DATE SAMPLE DELIVERY]],3,2)),"-",(RIGHT(Table1[[#This Row],[DATE SAMPLE DELIVERY]],2)))))</f>
        <v/>
      </c>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row>
    <row r="675" spans="1:54" s="4" customFormat="1" x14ac:dyDescent="0.2">
      <c r="A675" s="112" t="str">
        <f>IF(D675="","",CONCATENATE('Sample information'!B$16," #1"," ",Table1[[#This Row],[DATE SAMPLE DELIVERY]]))</f>
        <v xml:space="preserve">TC2486 #1 </v>
      </c>
      <c r="B675" s="112" t="str">
        <f>IF(Table1[[#This Row],[LIBRARY ID]]="","",CONCATENATE('Sample information'!B$16,"-",Table1[[#This Row],[LIBRARY ID]]))</f>
        <v>TC2486-TC2486-1665</v>
      </c>
      <c r="C675" s="228" t="s">
        <v>142</v>
      </c>
      <c r="D675" s="228" t="s">
        <v>2411</v>
      </c>
      <c r="E675" s="228" t="s">
        <v>28</v>
      </c>
      <c r="F675" s="113" t="s">
        <v>1711</v>
      </c>
      <c r="G675" s="113">
        <v>13.536849999999999</v>
      </c>
      <c r="H675" s="113">
        <v>50</v>
      </c>
      <c r="I675" s="98"/>
      <c r="J675" s="228"/>
      <c r="K675" s="230" t="s">
        <v>2725</v>
      </c>
      <c r="L675" s="112" t="str">
        <f>IF((I675=Index!C$2),VLOOKUP(J675,Index!B$3:S$228,2),IF((I675=Index!D$2),VLOOKUP(J675,Index!B$3:S$228,3),IF((I675=Index!E$2),VLOOKUP(J675,Index!B$3:S$228,4),IF((I675=Index!F$2),VLOOKUP(J675,Index!B$3:S$228,5),IF((I675=Index!G$2),VLOOKUP(J675,Index!B$3:S$228,6),IF((I675=Index!H$2),VLOOKUP(J675,Index!B$3:S$228,7),IF((I675=Index!I$2),VLOOKUP(J675,Index!B$3:S$228,8),IF((I675=Index!J$2),VLOOKUP(J675,Index!B$3:S$228,9),IF((I675=Index!K$2),VLOOKUP(J675,Index!B$3:S$228,10),IF((I675=Index!L$2),VLOOKUP(J675,Index!B$3:S$228,11),IF((I675=Index!M$2),VLOOKUP(J675,Index!B$3:S$228,12),IF((I675=Index!N$2),VLOOKUP(J675,Index!B$3:S$228,13),IF((I675=Index!O$2),VLOOKUP(J675,Index!B$3:S$228,14),IF((I675=Index!P$2),VLOOKUP(J675,Index!B$3:S$228,15),IF((I675=Index!Q$2),VLOOKUP(J675,Index!B$3:S$228,16),IF((I675=Index!R$2),VLOOKUP(J675,Index!B$3:S$228,17),IF((I675=Index!S$2),VLOOKUP(J675,Index!B$3:S$228,18),IF((I675=""),CONCATENATE("Custom (",K675,")"),IF((I675="No index"),CONCATENATE("Custom (",Index!T667,")"),"")))))))))))))))))))</f>
        <v>Custom (GTAGAGGA-TTCTAGCT)</v>
      </c>
      <c r="M675" s="32" t="s">
        <v>5</v>
      </c>
      <c r="N675" s="10" t="s">
        <v>115</v>
      </c>
      <c r="O675" s="136">
        <f>IF(Table1[[#This Row],[VOLUME]]="","",Table1[[#This Row],[VOLUME]])</f>
        <v>50</v>
      </c>
      <c r="P675" s="110" t="str">
        <f>IF(Table1[[#This Row],[SNP&amp;SEQ SAMPLE ID]]="","",CONCATENATE('Sample information'!$B$16,"_PL1_org_",Table1[[#This Row],[DATE SAMPLE DELIVERY]]))</f>
        <v>TC2486_PL1_org_</v>
      </c>
      <c r="Q675" s="32" t="str">
        <f>IF(Table1[[#This Row],[SNP&amp;SEQ SAMPLE ID]]="","",IF('Sample information'!$B$21="","",'Sample information'!$B$21))</f>
        <v>danio rerio (zebrafish)</v>
      </c>
      <c r="R675" s="10"/>
      <c r="S675" s="32"/>
      <c r="T675" s="55"/>
      <c r="U675" s="25"/>
      <c r="W675" s="30"/>
      <c r="Y675" s="91"/>
      <c r="Z675" s="32"/>
      <c r="AA675" s="28"/>
      <c r="AB675" s="55"/>
      <c r="AC675" s="28" t="str">
        <f>IF(Table1[[#This Row],[DATE SAMPLE DELIVERY]]="","",(CONCATENATE(20,LEFT(Table1[[#This Row],[DATE SAMPLE DELIVERY]],2),"-",(MID(Table1[[#This Row],[DATE SAMPLE DELIVERY]],3,2)),"-",(RIGHT(Table1[[#This Row],[DATE SAMPLE DELIVERY]],2)))))</f>
        <v/>
      </c>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row>
    <row r="676" spans="1:54" s="4" customFormat="1" x14ac:dyDescent="0.2">
      <c r="A676" s="112" t="str">
        <f>IF(D676="","",CONCATENATE('Sample information'!B$16," #1"," ",Table1[[#This Row],[DATE SAMPLE DELIVERY]]))</f>
        <v xml:space="preserve">TC2486 #1 </v>
      </c>
      <c r="B676" s="112" t="str">
        <f>IF(Table1[[#This Row],[LIBRARY ID]]="","",CONCATENATE('Sample information'!B$16,"-",Table1[[#This Row],[LIBRARY ID]]))</f>
        <v>TC2486-TC2486-1666</v>
      </c>
      <c r="C676" s="228" t="s">
        <v>142</v>
      </c>
      <c r="D676" s="228" t="s">
        <v>2412</v>
      </c>
      <c r="E676" s="228" t="s">
        <v>28</v>
      </c>
      <c r="F676" s="113" t="s">
        <v>1711</v>
      </c>
      <c r="G676" s="113">
        <v>13.536849999999999</v>
      </c>
      <c r="H676" s="113">
        <v>50</v>
      </c>
      <c r="I676" s="98"/>
      <c r="J676" s="228"/>
      <c r="K676" s="230" t="s">
        <v>2726</v>
      </c>
      <c r="L676" s="112" t="str">
        <f>IF((I676=Index!C$2),VLOOKUP(J676,Index!B$3:S$228,2),IF((I676=Index!D$2),VLOOKUP(J676,Index!B$3:S$228,3),IF((I676=Index!E$2),VLOOKUP(J676,Index!B$3:S$228,4),IF((I676=Index!F$2),VLOOKUP(J676,Index!B$3:S$228,5),IF((I676=Index!G$2),VLOOKUP(J676,Index!B$3:S$228,6),IF((I676=Index!H$2),VLOOKUP(J676,Index!B$3:S$228,7),IF((I676=Index!I$2),VLOOKUP(J676,Index!B$3:S$228,8),IF((I676=Index!J$2),VLOOKUP(J676,Index!B$3:S$228,9),IF((I676=Index!K$2),VLOOKUP(J676,Index!B$3:S$228,10),IF((I676=Index!L$2),VLOOKUP(J676,Index!B$3:S$228,11),IF((I676=Index!M$2),VLOOKUP(J676,Index!B$3:S$228,12),IF((I676=Index!N$2),VLOOKUP(J676,Index!B$3:S$228,13),IF((I676=Index!O$2),VLOOKUP(J676,Index!B$3:S$228,14),IF((I676=Index!P$2),VLOOKUP(J676,Index!B$3:S$228,15),IF((I676=Index!Q$2),VLOOKUP(J676,Index!B$3:S$228,16),IF((I676=Index!R$2),VLOOKUP(J676,Index!B$3:S$228,17),IF((I676=Index!S$2),VLOOKUP(J676,Index!B$3:S$228,18),IF((I676=""),CONCATENATE("Custom (",K676,")"),IF((I676="No index"),CONCATENATE("Custom (",Index!T668,")"),"")))))))))))))))))))</f>
        <v>Custom (GTAGAGGA-CCTAGAGT)</v>
      </c>
      <c r="M676" s="32" t="s">
        <v>5</v>
      </c>
      <c r="N676" s="10" t="s">
        <v>116</v>
      </c>
      <c r="O676" s="136">
        <f>IF(Table1[[#This Row],[VOLUME]]="","",Table1[[#This Row],[VOLUME]])</f>
        <v>50</v>
      </c>
      <c r="P676" s="110" t="str">
        <f>IF(Table1[[#This Row],[SNP&amp;SEQ SAMPLE ID]]="","",CONCATENATE('Sample information'!$B$16,"_PL1_org_",Table1[[#This Row],[DATE SAMPLE DELIVERY]]))</f>
        <v>TC2486_PL1_org_</v>
      </c>
      <c r="Q676" s="32" t="str">
        <f>IF(Table1[[#This Row],[SNP&amp;SEQ SAMPLE ID]]="","",IF('Sample information'!$B$21="","",'Sample information'!$B$21))</f>
        <v>danio rerio (zebrafish)</v>
      </c>
      <c r="R676" s="10"/>
      <c r="S676" s="32"/>
      <c r="T676" s="55"/>
      <c r="U676" s="25"/>
      <c r="W676" s="30"/>
      <c r="Y676" s="91"/>
      <c r="Z676" s="32"/>
      <c r="AA676" s="28"/>
      <c r="AB676" s="55"/>
      <c r="AC676" s="28" t="str">
        <f>IF(Table1[[#This Row],[DATE SAMPLE DELIVERY]]="","",(CONCATENATE(20,LEFT(Table1[[#This Row],[DATE SAMPLE DELIVERY]],2),"-",(MID(Table1[[#This Row],[DATE SAMPLE DELIVERY]],3,2)),"-",(RIGHT(Table1[[#This Row],[DATE SAMPLE DELIVERY]],2)))))</f>
        <v/>
      </c>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row>
    <row r="677" spans="1:54" s="4" customFormat="1" x14ac:dyDescent="0.2">
      <c r="A677" s="112" t="str">
        <f>IF(D677="","",CONCATENATE('Sample information'!B$16," #1"," ",Table1[[#This Row],[DATE SAMPLE DELIVERY]]))</f>
        <v xml:space="preserve">TC2486 #1 </v>
      </c>
      <c r="B677" s="112" t="str">
        <f>IF(Table1[[#This Row],[LIBRARY ID]]="","",CONCATENATE('Sample information'!B$16,"-",Table1[[#This Row],[LIBRARY ID]]))</f>
        <v>TC2486-TC2486-1667</v>
      </c>
      <c r="C677" s="228" t="s">
        <v>142</v>
      </c>
      <c r="D677" s="228" t="s">
        <v>2413</v>
      </c>
      <c r="E677" s="228" t="s">
        <v>28</v>
      </c>
      <c r="F677" s="113" t="s">
        <v>1711</v>
      </c>
      <c r="G677" s="113">
        <v>13.536849999999999</v>
      </c>
      <c r="H677" s="113">
        <v>50</v>
      </c>
      <c r="I677" s="98"/>
      <c r="J677" s="228"/>
      <c r="K677" s="230" t="s">
        <v>2727</v>
      </c>
      <c r="L677" s="112" t="str">
        <f>IF((I677=Index!C$2),VLOOKUP(J677,Index!B$3:S$228,2),IF((I677=Index!D$2),VLOOKUP(J677,Index!B$3:S$228,3),IF((I677=Index!E$2),VLOOKUP(J677,Index!B$3:S$228,4),IF((I677=Index!F$2),VLOOKUP(J677,Index!B$3:S$228,5),IF((I677=Index!G$2),VLOOKUP(J677,Index!B$3:S$228,6),IF((I677=Index!H$2),VLOOKUP(J677,Index!B$3:S$228,7),IF((I677=Index!I$2),VLOOKUP(J677,Index!B$3:S$228,8),IF((I677=Index!J$2),VLOOKUP(J677,Index!B$3:S$228,9),IF((I677=Index!K$2),VLOOKUP(J677,Index!B$3:S$228,10),IF((I677=Index!L$2),VLOOKUP(J677,Index!B$3:S$228,11),IF((I677=Index!M$2),VLOOKUP(J677,Index!B$3:S$228,12),IF((I677=Index!N$2),VLOOKUP(J677,Index!B$3:S$228,13),IF((I677=Index!O$2),VLOOKUP(J677,Index!B$3:S$228,14),IF((I677=Index!P$2),VLOOKUP(J677,Index!B$3:S$228,15),IF((I677=Index!Q$2),VLOOKUP(J677,Index!B$3:S$228,16),IF((I677=Index!R$2),VLOOKUP(J677,Index!B$3:S$228,17),IF((I677=Index!S$2),VLOOKUP(J677,Index!B$3:S$228,18),IF((I677=""),CONCATENATE("Custom (",K677,")"),IF((I677="No index"),CONCATENATE("Custom (",Index!T669,")"),"")))))))))))))))))))</f>
        <v>Custom (GTAGAGGA-CTATTAAG)</v>
      </c>
      <c r="M677" s="32" t="s">
        <v>5</v>
      </c>
      <c r="N677" s="10" t="s">
        <v>117</v>
      </c>
      <c r="O677" s="136">
        <f>IF(Table1[[#This Row],[VOLUME]]="","",Table1[[#This Row],[VOLUME]])</f>
        <v>50</v>
      </c>
      <c r="P677" s="110" t="str">
        <f>IF(Table1[[#This Row],[SNP&amp;SEQ SAMPLE ID]]="","",CONCATENATE('Sample information'!$B$16,"_PL1_org_",Table1[[#This Row],[DATE SAMPLE DELIVERY]]))</f>
        <v>TC2486_PL1_org_</v>
      </c>
      <c r="Q677" s="32" t="str">
        <f>IF(Table1[[#This Row],[SNP&amp;SEQ SAMPLE ID]]="","",IF('Sample information'!$B$21="","",'Sample information'!$B$21))</f>
        <v>danio rerio (zebrafish)</v>
      </c>
      <c r="R677" s="10"/>
      <c r="S677" s="32"/>
      <c r="T677" s="55"/>
      <c r="U677" s="25"/>
      <c r="W677" s="30"/>
      <c r="Y677" s="91"/>
      <c r="Z677" s="32"/>
      <c r="AA677" s="28"/>
      <c r="AB677" s="55"/>
      <c r="AC677" s="28" t="str">
        <f>IF(Table1[[#This Row],[DATE SAMPLE DELIVERY]]="","",(CONCATENATE(20,LEFT(Table1[[#This Row],[DATE SAMPLE DELIVERY]],2),"-",(MID(Table1[[#This Row],[DATE SAMPLE DELIVERY]],3,2)),"-",(RIGHT(Table1[[#This Row],[DATE SAMPLE DELIVERY]],2)))))</f>
        <v/>
      </c>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row>
    <row r="678" spans="1:54" s="4" customFormat="1" x14ac:dyDescent="0.2">
      <c r="A678" s="112" t="str">
        <f>IF(D678="","",CONCATENATE('Sample information'!B$16," #1"," ",Table1[[#This Row],[DATE SAMPLE DELIVERY]]))</f>
        <v xml:space="preserve">TC2486 #1 </v>
      </c>
      <c r="B678" s="112" t="str">
        <f>IF(Table1[[#This Row],[LIBRARY ID]]="","",CONCATENATE('Sample information'!B$16,"-",Table1[[#This Row],[LIBRARY ID]]))</f>
        <v>TC2486-TC2486-1668</v>
      </c>
      <c r="C678" s="228" t="s">
        <v>142</v>
      </c>
      <c r="D678" s="228" t="s">
        <v>2414</v>
      </c>
      <c r="E678" s="228" t="s">
        <v>28</v>
      </c>
      <c r="F678" s="113" t="s">
        <v>1711</v>
      </c>
      <c r="G678" s="113">
        <v>13.536849999999999</v>
      </c>
      <c r="H678" s="113">
        <v>50</v>
      </c>
      <c r="I678" s="98"/>
      <c r="J678" s="228"/>
      <c r="K678" s="230" t="s">
        <v>2728</v>
      </c>
      <c r="L678" s="112" t="str">
        <f>IF((I678=Index!C$2),VLOOKUP(J678,Index!B$3:S$228,2),IF((I678=Index!D$2),VLOOKUP(J678,Index!B$3:S$228,3),IF((I678=Index!E$2),VLOOKUP(J678,Index!B$3:S$228,4),IF((I678=Index!F$2),VLOOKUP(J678,Index!B$3:S$228,5),IF((I678=Index!G$2),VLOOKUP(J678,Index!B$3:S$228,6),IF((I678=Index!H$2),VLOOKUP(J678,Index!B$3:S$228,7),IF((I678=Index!I$2),VLOOKUP(J678,Index!B$3:S$228,8),IF((I678=Index!J$2),VLOOKUP(J678,Index!B$3:S$228,9),IF((I678=Index!K$2),VLOOKUP(J678,Index!B$3:S$228,10),IF((I678=Index!L$2),VLOOKUP(J678,Index!B$3:S$228,11),IF((I678=Index!M$2),VLOOKUP(J678,Index!B$3:S$228,12),IF((I678=Index!N$2),VLOOKUP(J678,Index!B$3:S$228,13),IF((I678=Index!O$2),VLOOKUP(J678,Index!B$3:S$228,14),IF((I678=Index!P$2),VLOOKUP(J678,Index!B$3:S$228,15),IF((I678=Index!Q$2),VLOOKUP(J678,Index!B$3:S$228,16),IF((I678=Index!R$2),VLOOKUP(J678,Index!B$3:S$228,17),IF((I678=Index!S$2),VLOOKUP(J678,Index!B$3:S$228,18),IF((I678=""),CONCATENATE("Custom (",K678,")"),IF((I678="No index"),CONCATENATE("Custom (",Index!T670,")"),"")))))))))))))))))))</f>
        <v>Custom (GTAGAGGA-AAGGCTAT)</v>
      </c>
      <c r="M678" s="32" t="s">
        <v>5</v>
      </c>
      <c r="N678" s="10" t="s">
        <v>118</v>
      </c>
      <c r="O678" s="136">
        <f>IF(Table1[[#This Row],[VOLUME]]="","",Table1[[#This Row],[VOLUME]])</f>
        <v>50</v>
      </c>
      <c r="P678" s="110" t="str">
        <f>IF(Table1[[#This Row],[SNP&amp;SEQ SAMPLE ID]]="","",CONCATENATE('Sample information'!$B$16,"_PL1_org_",Table1[[#This Row],[DATE SAMPLE DELIVERY]]))</f>
        <v>TC2486_PL1_org_</v>
      </c>
      <c r="Q678" s="32" t="str">
        <f>IF(Table1[[#This Row],[SNP&amp;SEQ SAMPLE ID]]="","",IF('Sample information'!$B$21="","",'Sample information'!$B$21))</f>
        <v>danio rerio (zebrafish)</v>
      </c>
      <c r="R678" s="10"/>
      <c r="S678" s="32"/>
      <c r="T678" s="55"/>
      <c r="U678" s="25"/>
      <c r="W678" s="30"/>
      <c r="Y678" s="91"/>
      <c r="Z678" s="32"/>
      <c r="AA678" s="28"/>
      <c r="AB678" s="55"/>
      <c r="AC678" s="28" t="str">
        <f>IF(Table1[[#This Row],[DATE SAMPLE DELIVERY]]="","",(CONCATENATE(20,LEFT(Table1[[#This Row],[DATE SAMPLE DELIVERY]],2),"-",(MID(Table1[[#This Row],[DATE SAMPLE DELIVERY]],3,2)),"-",(RIGHT(Table1[[#This Row],[DATE SAMPLE DELIVERY]],2)))))</f>
        <v/>
      </c>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row>
    <row r="679" spans="1:54" s="4" customFormat="1" x14ac:dyDescent="0.2">
      <c r="A679" s="112" t="str">
        <f>IF(D679="","",CONCATENATE('Sample information'!B$16," #1"," ",Table1[[#This Row],[DATE SAMPLE DELIVERY]]))</f>
        <v xml:space="preserve">TC2486 #1 </v>
      </c>
      <c r="B679" s="112" t="str">
        <f>IF(Table1[[#This Row],[LIBRARY ID]]="","",CONCATENATE('Sample information'!B$16,"-",Table1[[#This Row],[LIBRARY ID]]))</f>
        <v>TC2486-TC2486-1669</v>
      </c>
      <c r="C679" s="228" t="s">
        <v>142</v>
      </c>
      <c r="D679" s="228" t="s">
        <v>2415</v>
      </c>
      <c r="E679" s="228" t="s">
        <v>28</v>
      </c>
      <c r="F679" s="113" t="s">
        <v>1711</v>
      </c>
      <c r="G679" s="113">
        <v>13.536849999999999</v>
      </c>
      <c r="H679" s="113">
        <v>50</v>
      </c>
      <c r="I679" s="98"/>
      <c r="J679" s="228"/>
      <c r="K679" s="230" t="s">
        <v>2729</v>
      </c>
      <c r="L679" s="112" t="str">
        <f>IF((I679=Index!C$2),VLOOKUP(J679,Index!B$3:S$228,2),IF((I679=Index!D$2),VLOOKUP(J679,Index!B$3:S$228,3),IF((I679=Index!E$2),VLOOKUP(J679,Index!B$3:S$228,4),IF((I679=Index!F$2),VLOOKUP(J679,Index!B$3:S$228,5),IF((I679=Index!G$2),VLOOKUP(J679,Index!B$3:S$228,6),IF((I679=Index!H$2),VLOOKUP(J679,Index!B$3:S$228,7),IF((I679=Index!I$2),VLOOKUP(J679,Index!B$3:S$228,8),IF((I679=Index!J$2),VLOOKUP(J679,Index!B$3:S$228,9),IF((I679=Index!K$2),VLOOKUP(J679,Index!B$3:S$228,10),IF((I679=Index!L$2),VLOOKUP(J679,Index!B$3:S$228,11),IF((I679=Index!M$2),VLOOKUP(J679,Index!B$3:S$228,12),IF((I679=Index!N$2),VLOOKUP(J679,Index!B$3:S$228,13),IF((I679=Index!O$2),VLOOKUP(J679,Index!B$3:S$228,14),IF((I679=Index!P$2),VLOOKUP(J679,Index!B$3:S$228,15),IF((I679=Index!Q$2),VLOOKUP(J679,Index!B$3:S$228,16),IF((I679=Index!R$2),VLOOKUP(J679,Index!B$3:S$228,17),IF((I679=Index!S$2),VLOOKUP(J679,Index!B$3:S$228,18),IF((I679=""),CONCATENATE("Custom (",K679,")"),IF((I679="No index"),CONCATENATE("Custom (",Index!T671,")"),"")))))))))))))))))))</f>
        <v>Custom (GTAGAGGA-GAGCCTTA)</v>
      </c>
      <c r="M679" s="32" t="s">
        <v>5</v>
      </c>
      <c r="N679" s="10" t="s">
        <v>119</v>
      </c>
      <c r="O679" s="136">
        <f>IF(Table1[[#This Row],[VOLUME]]="","",Table1[[#This Row],[VOLUME]])</f>
        <v>50</v>
      </c>
      <c r="P679" s="110" t="str">
        <f>IF(Table1[[#This Row],[SNP&amp;SEQ SAMPLE ID]]="","",CONCATENATE('Sample information'!$B$16,"_PL1_org_",Table1[[#This Row],[DATE SAMPLE DELIVERY]]))</f>
        <v>TC2486_PL1_org_</v>
      </c>
      <c r="Q679" s="32" t="str">
        <f>IF(Table1[[#This Row],[SNP&amp;SEQ SAMPLE ID]]="","",IF('Sample information'!$B$21="","",'Sample information'!$B$21))</f>
        <v>danio rerio (zebrafish)</v>
      </c>
      <c r="R679" s="10"/>
      <c r="S679" s="32"/>
      <c r="T679" s="55"/>
      <c r="U679" s="25"/>
      <c r="W679" s="30"/>
      <c r="Y679" s="91"/>
      <c r="Z679" s="32"/>
      <c r="AA679" s="28"/>
      <c r="AB679" s="55"/>
      <c r="AC679" s="28" t="str">
        <f>IF(Table1[[#This Row],[DATE SAMPLE DELIVERY]]="","",(CONCATENATE(20,LEFT(Table1[[#This Row],[DATE SAMPLE DELIVERY]],2),"-",(MID(Table1[[#This Row],[DATE SAMPLE DELIVERY]],3,2)),"-",(RIGHT(Table1[[#This Row],[DATE SAMPLE DELIVERY]],2)))))</f>
        <v/>
      </c>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row>
    <row r="680" spans="1:54" s="4" customFormat="1" x14ac:dyDescent="0.2">
      <c r="A680" s="112" t="str">
        <f>IF(D680="","",CONCATENATE('Sample information'!B$16," #1"," ",Table1[[#This Row],[DATE SAMPLE DELIVERY]]))</f>
        <v xml:space="preserve">TC2486 #1 </v>
      </c>
      <c r="B680" s="112" t="str">
        <f>IF(Table1[[#This Row],[LIBRARY ID]]="","",CONCATENATE('Sample information'!B$16,"-",Table1[[#This Row],[LIBRARY ID]]))</f>
        <v>TC2486-TC2486-1670</v>
      </c>
      <c r="C680" s="228" t="s">
        <v>142</v>
      </c>
      <c r="D680" s="228" t="s">
        <v>2416</v>
      </c>
      <c r="E680" s="228" t="s">
        <v>28</v>
      </c>
      <c r="F680" s="113" t="s">
        <v>1711</v>
      </c>
      <c r="G680" s="113">
        <v>13.536849999999999</v>
      </c>
      <c r="H680" s="113">
        <v>50</v>
      </c>
      <c r="I680" s="98"/>
      <c r="J680" s="228"/>
      <c r="K680" s="230" t="s">
        <v>2730</v>
      </c>
      <c r="L680" s="112" t="str">
        <f>IF((I680=Index!C$2),VLOOKUP(J680,Index!B$3:S$228,2),IF((I680=Index!D$2),VLOOKUP(J680,Index!B$3:S$228,3),IF((I680=Index!E$2),VLOOKUP(J680,Index!B$3:S$228,4),IF((I680=Index!F$2),VLOOKUP(J680,Index!B$3:S$228,5),IF((I680=Index!G$2),VLOOKUP(J680,Index!B$3:S$228,6),IF((I680=Index!H$2),VLOOKUP(J680,Index!B$3:S$228,7),IF((I680=Index!I$2),VLOOKUP(J680,Index!B$3:S$228,8),IF((I680=Index!J$2),VLOOKUP(J680,Index!B$3:S$228,9),IF((I680=Index!K$2),VLOOKUP(J680,Index!B$3:S$228,10),IF((I680=Index!L$2),VLOOKUP(J680,Index!B$3:S$228,11),IF((I680=Index!M$2),VLOOKUP(J680,Index!B$3:S$228,12),IF((I680=Index!N$2),VLOOKUP(J680,Index!B$3:S$228,13),IF((I680=Index!O$2),VLOOKUP(J680,Index!B$3:S$228,14),IF((I680=Index!P$2),VLOOKUP(J680,Index!B$3:S$228,15),IF((I680=Index!Q$2),VLOOKUP(J680,Index!B$3:S$228,16),IF((I680=Index!R$2),VLOOKUP(J680,Index!B$3:S$228,17),IF((I680=Index!S$2),VLOOKUP(J680,Index!B$3:S$228,18),IF((I680=""),CONCATENATE("Custom (",K680,")"),IF((I680="No index"),CONCATENATE("Custom (",Index!T672,")"),"")))))))))))))))))))</f>
        <v>Custom (GTAGAGGA-TTATGCGA)</v>
      </c>
      <c r="M680" s="32" t="s">
        <v>5</v>
      </c>
      <c r="N680" s="10" t="s">
        <v>120</v>
      </c>
      <c r="O680" s="136">
        <f>IF(Table1[[#This Row],[VOLUME]]="","",Table1[[#This Row],[VOLUME]])</f>
        <v>50</v>
      </c>
      <c r="P680" s="110" t="str">
        <f>IF(Table1[[#This Row],[SNP&amp;SEQ SAMPLE ID]]="","",CONCATENATE('Sample information'!$B$16,"_PL1_org_",Table1[[#This Row],[DATE SAMPLE DELIVERY]]))</f>
        <v>TC2486_PL1_org_</v>
      </c>
      <c r="Q680" s="32" t="str">
        <f>IF(Table1[[#This Row],[SNP&amp;SEQ SAMPLE ID]]="","",IF('Sample information'!$B$21="","",'Sample information'!$B$21))</f>
        <v>danio rerio (zebrafish)</v>
      </c>
      <c r="R680" s="10"/>
      <c r="S680" s="32"/>
      <c r="T680" s="55"/>
      <c r="U680" s="25"/>
      <c r="W680" s="30"/>
      <c r="Y680" s="91"/>
      <c r="Z680" s="32"/>
      <c r="AA680" s="28"/>
      <c r="AB680" s="55"/>
      <c r="AC680" s="28" t="str">
        <f>IF(Table1[[#This Row],[DATE SAMPLE DELIVERY]]="","",(CONCATENATE(20,LEFT(Table1[[#This Row],[DATE SAMPLE DELIVERY]],2),"-",(MID(Table1[[#This Row],[DATE SAMPLE DELIVERY]],3,2)),"-",(RIGHT(Table1[[#This Row],[DATE SAMPLE DELIVERY]],2)))))</f>
        <v/>
      </c>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row>
    <row r="681" spans="1:54" s="4" customFormat="1" x14ac:dyDescent="0.2">
      <c r="A681" s="112" t="str">
        <f>IF(D681="","",CONCATENATE('Sample information'!B$16," #1"," ",Table1[[#This Row],[DATE SAMPLE DELIVERY]]))</f>
        <v xml:space="preserve">TC2486 #1 </v>
      </c>
      <c r="B681" s="112" t="str">
        <f>IF(Table1[[#This Row],[LIBRARY ID]]="","",CONCATENATE('Sample information'!B$16,"-",Table1[[#This Row],[LIBRARY ID]]))</f>
        <v>TC2486-TC2486-1671</v>
      </c>
      <c r="C681" s="228" t="s">
        <v>142</v>
      </c>
      <c r="D681" s="228" t="s">
        <v>2417</v>
      </c>
      <c r="E681" s="228" t="s">
        <v>28</v>
      </c>
      <c r="F681" s="113" t="s">
        <v>1711</v>
      </c>
      <c r="G681" s="113">
        <v>13.536849999999999</v>
      </c>
      <c r="H681" s="113">
        <v>50</v>
      </c>
      <c r="I681" s="98"/>
      <c r="J681" s="228"/>
      <c r="K681" s="230" t="s">
        <v>2731</v>
      </c>
      <c r="L681" s="112" t="str">
        <f>IF((I681=Index!C$2),VLOOKUP(J681,Index!B$3:S$228,2),IF((I681=Index!D$2),VLOOKUP(J681,Index!B$3:S$228,3),IF((I681=Index!E$2),VLOOKUP(J681,Index!B$3:S$228,4),IF((I681=Index!F$2),VLOOKUP(J681,Index!B$3:S$228,5),IF((I681=Index!G$2),VLOOKUP(J681,Index!B$3:S$228,6),IF((I681=Index!H$2),VLOOKUP(J681,Index!B$3:S$228,7),IF((I681=Index!I$2),VLOOKUP(J681,Index!B$3:S$228,8),IF((I681=Index!J$2),VLOOKUP(J681,Index!B$3:S$228,9),IF((I681=Index!K$2),VLOOKUP(J681,Index!B$3:S$228,10),IF((I681=Index!L$2),VLOOKUP(J681,Index!B$3:S$228,11),IF((I681=Index!M$2),VLOOKUP(J681,Index!B$3:S$228,12),IF((I681=Index!N$2),VLOOKUP(J681,Index!B$3:S$228,13),IF((I681=Index!O$2),VLOOKUP(J681,Index!B$3:S$228,14),IF((I681=Index!P$2),VLOOKUP(J681,Index!B$3:S$228,15),IF((I681=Index!Q$2),VLOOKUP(J681,Index!B$3:S$228,16),IF((I681=Index!R$2),VLOOKUP(J681,Index!B$3:S$228,17),IF((I681=Index!S$2),VLOOKUP(J681,Index!B$3:S$228,18),IF((I681=""),CONCATENATE("Custom (",K681,")"),IF((I681="No index"),CONCATENATE("Custom (",Index!T673,")"),"")))))))))))))))))))</f>
        <v>Custom (ACTCGCTA-CTCTCTAT)</v>
      </c>
      <c r="M681" s="32" t="s">
        <v>5</v>
      </c>
      <c r="N681" s="10" t="s">
        <v>121</v>
      </c>
      <c r="O681" s="136">
        <f>IF(Table1[[#This Row],[VOLUME]]="","",Table1[[#This Row],[VOLUME]])</f>
        <v>50</v>
      </c>
      <c r="P681" s="110" t="str">
        <f>IF(Table1[[#This Row],[SNP&amp;SEQ SAMPLE ID]]="","",CONCATENATE('Sample information'!$B$16,"_PL1_org_",Table1[[#This Row],[DATE SAMPLE DELIVERY]]))</f>
        <v>TC2486_PL1_org_</v>
      </c>
      <c r="Q681" s="32" t="str">
        <f>IF(Table1[[#This Row],[SNP&amp;SEQ SAMPLE ID]]="","",IF('Sample information'!$B$21="","",'Sample information'!$B$21))</f>
        <v>danio rerio (zebrafish)</v>
      </c>
      <c r="R681" s="10"/>
      <c r="S681" s="32"/>
      <c r="T681" s="55"/>
      <c r="U681" s="25"/>
      <c r="W681" s="30"/>
      <c r="Y681" s="91"/>
      <c r="Z681" s="32"/>
      <c r="AA681" s="28"/>
      <c r="AB681" s="55"/>
      <c r="AC681" s="28" t="str">
        <f>IF(Table1[[#This Row],[DATE SAMPLE DELIVERY]]="","",(CONCATENATE(20,LEFT(Table1[[#This Row],[DATE SAMPLE DELIVERY]],2),"-",(MID(Table1[[#This Row],[DATE SAMPLE DELIVERY]],3,2)),"-",(RIGHT(Table1[[#This Row],[DATE SAMPLE DELIVERY]],2)))))</f>
        <v/>
      </c>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row>
    <row r="682" spans="1:54" s="4" customFormat="1" x14ac:dyDescent="0.2">
      <c r="A682" s="112" t="str">
        <f>IF(D682="","",CONCATENATE('Sample information'!B$16," #1"," ",Table1[[#This Row],[DATE SAMPLE DELIVERY]]))</f>
        <v xml:space="preserve">TC2486 #1 </v>
      </c>
      <c r="B682" s="112" t="str">
        <f>IF(Table1[[#This Row],[LIBRARY ID]]="","",CONCATENATE('Sample information'!B$16,"-",Table1[[#This Row],[LIBRARY ID]]))</f>
        <v>TC2486-TC2486-1672</v>
      </c>
      <c r="C682" s="228" t="s">
        <v>142</v>
      </c>
      <c r="D682" s="228" t="s">
        <v>2418</v>
      </c>
      <c r="E682" s="228" t="s">
        <v>28</v>
      </c>
      <c r="F682" s="113" t="s">
        <v>1711</v>
      </c>
      <c r="G682" s="113">
        <v>13.536849999999999</v>
      </c>
      <c r="H682" s="113">
        <v>50</v>
      </c>
      <c r="I682" s="98"/>
      <c r="J682" s="228"/>
      <c r="K682" s="230" t="s">
        <v>2732</v>
      </c>
      <c r="L682" s="112" t="str">
        <f>IF((I682=Index!C$2),VLOOKUP(J682,Index!B$3:S$228,2),IF((I682=Index!D$2),VLOOKUP(J682,Index!B$3:S$228,3),IF((I682=Index!E$2),VLOOKUP(J682,Index!B$3:S$228,4),IF((I682=Index!F$2),VLOOKUP(J682,Index!B$3:S$228,5),IF((I682=Index!G$2),VLOOKUP(J682,Index!B$3:S$228,6),IF((I682=Index!H$2),VLOOKUP(J682,Index!B$3:S$228,7),IF((I682=Index!I$2),VLOOKUP(J682,Index!B$3:S$228,8),IF((I682=Index!J$2),VLOOKUP(J682,Index!B$3:S$228,9),IF((I682=Index!K$2),VLOOKUP(J682,Index!B$3:S$228,10),IF((I682=Index!L$2),VLOOKUP(J682,Index!B$3:S$228,11),IF((I682=Index!M$2),VLOOKUP(J682,Index!B$3:S$228,12),IF((I682=Index!N$2),VLOOKUP(J682,Index!B$3:S$228,13),IF((I682=Index!O$2),VLOOKUP(J682,Index!B$3:S$228,14),IF((I682=Index!P$2),VLOOKUP(J682,Index!B$3:S$228,15),IF((I682=Index!Q$2),VLOOKUP(J682,Index!B$3:S$228,16),IF((I682=Index!R$2),VLOOKUP(J682,Index!B$3:S$228,17),IF((I682=Index!S$2),VLOOKUP(J682,Index!B$3:S$228,18),IF((I682=""),CONCATENATE("Custom (",K682,")"),IF((I682="No index"),CONCATENATE("Custom (",Index!T674,")"),"")))))))))))))))))))</f>
        <v>Custom (ACTCGCTA-TATCCTCT)</v>
      </c>
      <c r="M682" s="32" t="s">
        <v>5</v>
      </c>
      <c r="N682" s="10" t="s">
        <v>122</v>
      </c>
      <c r="O682" s="136">
        <f>IF(Table1[[#This Row],[VOLUME]]="","",Table1[[#This Row],[VOLUME]])</f>
        <v>50</v>
      </c>
      <c r="P682" s="110" t="str">
        <f>IF(Table1[[#This Row],[SNP&amp;SEQ SAMPLE ID]]="","",CONCATENATE('Sample information'!$B$16,"_PL1_org_",Table1[[#This Row],[DATE SAMPLE DELIVERY]]))</f>
        <v>TC2486_PL1_org_</v>
      </c>
      <c r="Q682" s="32" t="str">
        <f>IF(Table1[[#This Row],[SNP&amp;SEQ SAMPLE ID]]="","",IF('Sample information'!$B$21="","",'Sample information'!$B$21))</f>
        <v>danio rerio (zebrafish)</v>
      </c>
      <c r="R682" s="10"/>
      <c r="S682" s="32"/>
      <c r="T682" s="55"/>
      <c r="U682" s="25"/>
      <c r="W682" s="30"/>
      <c r="Y682" s="91"/>
      <c r="Z682" s="32"/>
      <c r="AA682" s="28"/>
      <c r="AB682" s="55"/>
      <c r="AC682" s="28" t="str">
        <f>IF(Table1[[#This Row],[DATE SAMPLE DELIVERY]]="","",(CONCATENATE(20,LEFT(Table1[[#This Row],[DATE SAMPLE DELIVERY]],2),"-",(MID(Table1[[#This Row],[DATE SAMPLE DELIVERY]],3,2)),"-",(RIGHT(Table1[[#This Row],[DATE SAMPLE DELIVERY]],2)))))</f>
        <v/>
      </c>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row>
    <row r="683" spans="1:54" s="4" customFormat="1" x14ac:dyDescent="0.2">
      <c r="A683" s="112" t="str">
        <f>IF(D683="","",CONCATENATE('Sample information'!B$16," #1"," ",Table1[[#This Row],[DATE SAMPLE DELIVERY]]))</f>
        <v xml:space="preserve">TC2486 #1 </v>
      </c>
      <c r="B683" s="112" t="str">
        <f>IF(Table1[[#This Row],[LIBRARY ID]]="","",CONCATENATE('Sample information'!B$16,"-",Table1[[#This Row],[LIBRARY ID]]))</f>
        <v>TC2486-TC2486-1673</v>
      </c>
      <c r="C683" s="228" t="s">
        <v>142</v>
      </c>
      <c r="D683" s="228" t="s">
        <v>2419</v>
      </c>
      <c r="E683" s="228" t="s">
        <v>28</v>
      </c>
      <c r="F683" s="113" t="s">
        <v>1711</v>
      </c>
      <c r="G683" s="113">
        <v>13.536849999999999</v>
      </c>
      <c r="H683" s="113">
        <v>50</v>
      </c>
      <c r="I683" s="98"/>
      <c r="J683" s="228"/>
      <c r="K683" s="230" t="s">
        <v>2733</v>
      </c>
      <c r="L683" s="112" t="str">
        <f>IF((I683=Index!C$2),VLOOKUP(J683,Index!B$3:S$228,2),IF((I683=Index!D$2),VLOOKUP(J683,Index!B$3:S$228,3),IF((I683=Index!E$2),VLOOKUP(J683,Index!B$3:S$228,4),IF((I683=Index!F$2),VLOOKUP(J683,Index!B$3:S$228,5),IF((I683=Index!G$2),VLOOKUP(J683,Index!B$3:S$228,6),IF((I683=Index!H$2),VLOOKUP(J683,Index!B$3:S$228,7),IF((I683=Index!I$2),VLOOKUP(J683,Index!B$3:S$228,8),IF((I683=Index!J$2),VLOOKUP(J683,Index!B$3:S$228,9),IF((I683=Index!K$2),VLOOKUP(J683,Index!B$3:S$228,10),IF((I683=Index!L$2),VLOOKUP(J683,Index!B$3:S$228,11),IF((I683=Index!M$2),VLOOKUP(J683,Index!B$3:S$228,12),IF((I683=Index!N$2),VLOOKUP(J683,Index!B$3:S$228,13),IF((I683=Index!O$2),VLOOKUP(J683,Index!B$3:S$228,14),IF((I683=Index!P$2),VLOOKUP(J683,Index!B$3:S$228,15),IF((I683=Index!Q$2),VLOOKUP(J683,Index!B$3:S$228,16),IF((I683=Index!R$2),VLOOKUP(J683,Index!B$3:S$228,17),IF((I683=Index!S$2),VLOOKUP(J683,Index!B$3:S$228,18),IF((I683=""),CONCATENATE("Custom (",K683,")"),IF((I683="No index"),CONCATENATE("Custom (",Index!T675,")"),"")))))))))))))))))))</f>
        <v>Custom (ACTCGCTA-GTAAGGAG)</v>
      </c>
      <c r="M683" s="32" t="s">
        <v>5</v>
      </c>
      <c r="N683" s="10" t="s">
        <v>27</v>
      </c>
      <c r="O683" s="136">
        <f>IF(Table1[[#This Row],[VOLUME]]="","",Table1[[#This Row],[VOLUME]])</f>
        <v>50</v>
      </c>
      <c r="P683" s="110" t="str">
        <f>IF(Table1[[#This Row],[SNP&amp;SEQ SAMPLE ID]]="","",CONCATENATE('Sample information'!$B$16,"_PL1_org_",Table1[[#This Row],[DATE SAMPLE DELIVERY]]))</f>
        <v>TC2486_PL1_org_</v>
      </c>
      <c r="Q683" s="32" t="str">
        <f>IF(Table1[[#This Row],[SNP&amp;SEQ SAMPLE ID]]="","",IF('Sample information'!$B$21="","",'Sample information'!$B$21))</f>
        <v>danio rerio (zebrafish)</v>
      </c>
      <c r="R683" s="10"/>
      <c r="S683" s="32"/>
      <c r="T683" s="55"/>
      <c r="U683" s="25"/>
      <c r="W683" s="30"/>
      <c r="Y683" s="91"/>
      <c r="Z683" s="32"/>
      <c r="AA683" s="28"/>
      <c r="AB683" s="55"/>
      <c r="AC683" s="28" t="str">
        <f>IF(Table1[[#This Row],[DATE SAMPLE DELIVERY]]="","",(CONCATENATE(20,LEFT(Table1[[#This Row],[DATE SAMPLE DELIVERY]],2),"-",(MID(Table1[[#This Row],[DATE SAMPLE DELIVERY]],3,2)),"-",(RIGHT(Table1[[#This Row],[DATE SAMPLE DELIVERY]],2)))))</f>
        <v/>
      </c>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row>
    <row r="684" spans="1:54" s="4" customFormat="1" x14ac:dyDescent="0.2">
      <c r="A684" s="112" t="str">
        <f>IF(D684="","",CONCATENATE('Sample information'!B$16," #1"," ",Table1[[#This Row],[DATE SAMPLE DELIVERY]]))</f>
        <v xml:space="preserve">TC2486 #1 </v>
      </c>
      <c r="B684" s="112" t="str">
        <f>IF(Table1[[#This Row],[LIBRARY ID]]="","",CONCATENATE('Sample information'!B$16,"-",Table1[[#This Row],[LIBRARY ID]]))</f>
        <v>TC2486-TC2486-1674</v>
      </c>
      <c r="C684" s="228" t="s">
        <v>142</v>
      </c>
      <c r="D684" s="228" t="s">
        <v>2420</v>
      </c>
      <c r="E684" s="228" t="s">
        <v>28</v>
      </c>
      <c r="F684" s="113" t="s">
        <v>1711</v>
      </c>
      <c r="G684" s="113">
        <v>13.536849999999999</v>
      </c>
      <c r="H684" s="113">
        <v>50</v>
      </c>
      <c r="I684" s="98"/>
      <c r="J684" s="228"/>
      <c r="K684" s="230" t="s">
        <v>2734</v>
      </c>
      <c r="L684" s="112" t="str">
        <f>IF((I684=Index!C$2),VLOOKUP(J684,Index!B$3:S$228,2),IF((I684=Index!D$2),VLOOKUP(J684,Index!B$3:S$228,3),IF((I684=Index!E$2),VLOOKUP(J684,Index!B$3:S$228,4),IF((I684=Index!F$2),VLOOKUP(J684,Index!B$3:S$228,5),IF((I684=Index!G$2),VLOOKUP(J684,Index!B$3:S$228,6),IF((I684=Index!H$2),VLOOKUP(J684,Index!B$3:S$228,7),IF((I684=Index!I$2),VLOOKUP(J684,Index!B$3:S$228,8),IF((I684=Index!J$2),VLOOKUP(J684,Index!B$3:S$228,9),IF((I684=Index!K$2),VLOOKUP(J684,Index!B$3:S$228,10),IF((I684=Index!L$2),VLOOKUP(J684,Index!B$3:S$228,11),IF((I684=Index!M$2),VLOOKUP(J684,Index!B$3:S$228,12),IF((I684=Index!N$2),VLOOKUP(J684,Index!B$3:S$228,13),IF((I684=Index!O$2),VLOOKUP(J684,Index!B$3:S$228,14),IF((I684=Index!P$2),VLOOKUP(J684,Index!B$3:S$228,15),IF((I684=Index!Q$2),VLOOKUP(J684,Index!B$3:S$228,16),IF((I684=Index!R$2),VLOOKUP(J684,Index!B$3:S$228,17),IF((I684=Index!S$2),VLOOKUP(J684,Index!B$3:S$228,18),IF((I684=""),CONCATENATE("Custom (",K684,")"),IF((I684="No index"),CONCATENATE("Custom (",Index!T676,")"),"")))))))))))))))))))</f>
        <v>Custom (ACTCGCTA-ACTGCATA)</v>
      </c>
      <c r="M684" s="32" t="s">
        <v>5</v>
      </c>
      <c r="N684" s="10" t="s">
        <v>28</v>
      </c>
      <c r="O684" s="136">
        <f>IF(Table1[[#This Row],[VOLUME]]="","",Table1[[#This Row],[VOLUME]])</f>
        <v>50</v>
      </c>
      <c r="P684" s="110" t="str">
        <f>IF(Table1[[#This Row],[SNP&amp;SEQ SAMPLE ID]]="","",CONCATENATE('Sample information'!$B$16,"_PL1_org_",Table1[[#This Row],[DATE SAMPLE DELIVERY]]))</f>
        <v>TC2486_PL1_org_</v>
      </c>
      <c r="Q684" s="32" t="str">
        <f>IF(Table1[[#This Row],[SNP&amp;SEQ SAMPLE ID]]="","",IF('Sample information'!$B$21="","",'Sample information'!$B$21))</f>
        <v>danio rerio (zebrafish)</v>
      </c>
      <c r="R684" s="10"/>
      <c r="S684" s="32"/>
      <c r="T684" s="55"/>
      <c r="U684" s="25"/>
      <c r="W684" s="30"/>
      <c r="Y684" s="91"/>
      <c r="Z684" s="32"/>
      <c r="AA684" s="28"/>
      <c r="AB684" s="55"/>
      <c r="AC684" s="28" t="str">
        <f>IF(Table1[[#This Row],[DATE SAMPLE DELIVERY]]="","",(CONCATENATE(20,LEFT(Table1[[#This Row],[DATE SAMPLE DELIVERY]],2),"-",(MID(Table1[[#This Row],[DATE SAMPLE DELIVERY]],3,2)),"-",(RIGHT(Table1[[#This Row],[DATE SAMPLE DELIVERY]],2)))))</f>
        <v/>
      </c>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row>
    <row r="685" spans="1:54" s="4" customFormat="1" x14ac:dyDescent="0.2">
      <c r="A685" s="112" t="str">
        <f>IF(D685="","",CONCATENATE('Sample information'!B$16," #1"," ",Table1[[#This Row],[DATE SAMPLE DELIVERY]]))</f>
        <v xml:space="preserve">TC2486 #1 </v>
      </c>
      <c r="B685" s="112" t="str">
        <f>IF(Table1[[#This Row],[LIBRARY ID]]="","",CONCATENATE('Sample information'!B$16,"-",Table1[[#This Row],[LIBRARY ID]]))</f>
        <v>TC2486-TC2486-1675</v>
      </c>
      <c r="C685" s="228" t="s">
        <v>142</v>
      </c>
      <c r="D685" s="228" t="s">
        <v>2421</v>
      </c>
      <c r="E685" s="228" t="s">
        <v>28</v>
      </c>
      <c r="F685" s="113" t="s">
        <v>1711</v>
      </c>
      <c r="G685" s="113">
        <v>13.536849999999999</v>
      </c>
      <c r="H685" s="113">
        <v>50</v>
      </c>
      <c r="I685" s="98"/>
      <c r="J685" s="228"/>
      <c r="K685" s="230" t="s">
        <v>2735</v>
      </c>
      <c r="L685" s="112" t="str">
        <f>IF((I685=Index!C$2),VLOOKUP(J685,Index!B$3:S$228,2),IF((I685=Index!D$2),VLOOKUP(J685,Index!B$3:S$228,3),IF((I685=Index!E$2),VLOOKUP(J685,Index!B$3:S$228,4),IF((I685=Index!F$2),VLOOKUP(J685,Index!B$3:S$228,5),IF((I685=Index!G$2),VLOOKUP(J685,Index!B$3:S$228,6),IF((I685=Index!H$2),VLOOKUP(J685,Index!B$3:S$228,7),IF((I685=Index!I$2),VLOOKUP(J685,Index!B$3:S$228,8),IF((I685=Index!J$2),VLOOKUP(J685,Index!B$3:S$228,9),IF((I685=Index!K$2),VLOOKUP(J685,Index!B$3:S$228,10),IF((I685=Index!L$2),VLOOKUP(J685,Index!B$3:S$228,11),IF((I685=Index!M$2),VLOOKUP(J685,Index!B$3:S$228,12),IF((I685=Index!N$2),VLOOKUP(J685,Index!B$3:S$228,13),IF((I685=Index!O$2),VLOOKUP(J685,Index!B$3:S$228,14),IF((I685=Index!P$2),VLOOKUP(J685,Index!B$3:S$228,15),IF((I685=Index!Q$2),VLOOKUP(J685,Index!B$3:S$228,16),IF((I685=Index!R$2),VLOOKUP(J685,Index!B$3:S$228,17),IF((I685=Index!S$2),VLOOKUP(J685,Index!B$3:S$228,18),IF((I685=""),CONCATENATE("Custom (",K685,")"),IF((I685="No index"),CONCATENATE("Custom (",Index!T677,")"),"")))))))))))))))))))</f>
        <v>Custom (ACTCGCTA-AAGGAGTA)</v>
      </c>
      <c r="M685" s="32" t="s">
        <v>5</v>
      </c>
      <c r="N685" s="10" t="s">
        <v>29</v>
      </c>
      <c r="O685" s="136">
        <f>IF(Table1[[#This Row],[VOLUME]]="","",Table1[[#This Row],[VOLUME]])</f>
        <v>50</v>
      </c>
      <c r="P685" s="110" t="str">
        <f>IF(Table1[[#This Row],[SNP&amp;SEQ SAMPLE ID]]="","",CONCATENATE('Sample information'!$B$16,"_PL1_org_",Table1[[#This Row],[DATE SAMPLE DELIVERY]]))</f>
        <v>TC2486_PL1_org_</v>
      </c>
      <c r="Q685" s="32" t="str">
        <f>IF(Table1[[#This Row],[SNP&amp;SEQ SAMPLE ID]]="","",IF('Sample information'!$B$21="","",'Sample information'!$B$21))</f>
        <v>danio rerio (zebrafish)</v>
      </c>
      <c r="R685" s="10"/>
      <c r="S685" s="32"/>
      <c r="T685" s="55"/>
      <c r="U685" s="25"/>
      <c r="W685" s="30"/>
      <c r="Y685" s="91"/>
      <c r="Z685" s="32"/>
      <c r="AA685" s="28"/>
      <c r="AB685" s="55"/>
      <c r="AC685" s="28" t="str">
        <f>IF(Table1[[#This Row],[DATE SAMPLE DELIVERY]]="","",(CONCATENATE(20,LEFT(Table1[[#This Row],[DATE SAMPLE DELIVERY]],2),"-",(MID(Table1[[#This Row],[DATE SAMPLE DELIVERY]],3,2)),"-",(RIGHT(Table1[[#This Row],[DATE SAMPLE DELIVERY]],2)))))</f>
        <v/>
      </c>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row>
    <row r="686" spans="1:54" s="4" customFormat="1" x14ac:dyDescent="0.2">
      <c r="A686" s="112" t="str">
        <f>IF(D686="","",CONCATENATE('Sample information'!B$16," #1"," ",Table1[[#This Row],[DATE SAMPLE DELIVERY]]))</f>
        <v xml:space="preserve">TC2486 #1 </v>
      </c>
      <c r="B686" s="112" t="str">
        <f>IF(Table1[[#This Row],[LIBRARY ID]]="","",CONCATENATE('Sample information'!B$16,"-",Table1[[#This Row],[LIBRARY ID]]))</f>
        <v>TC2486-TC2486-1676</v>
      </c>
      <c r="C686" s="228" t="s">
        <v>142</v>
      </c>
      <c r="D686" s="228" t="s">
        <v>2422</v>
      </c>
      <c r="E686" s="228" t="s">
        <v>28</v>
      </c>
      <c r="F686" s="113" t="s">
        <v>1711</v>
      </c>
      <c r="G686" s="113">
        <v>13.536849999999999</v>
      </c>
      <c r="H686" s="113">
        <v>50</v>
      </c>
      <c r="I686" s="98"/>
      <c r="J686" s="228"/>
      <c r="K686" s="230" t="s">
        <v>2736</v>
      </c>
      <c r="L686" s="112" t="str">
        <f>IF((I686=Index!C$2),VLOOKUP(J686,Index!B$3:S$228,2),IF((I686=Index!D$2),VLOOKUP(J686,Index!B$3:S$228,3),IF((I686=Index!E$2),VLOOKUP(J686,Index!B$3:S$228,4),IF((I686=Index!F$2),VLOOKUP(J686,Index!B$3:S$228,5),IF((I686=Index!G$2),VLOOKUP(J686,Index!B$3:S$228,6),IF((I686=Index!H$2),VLOOKUP(J686,Index!B$3:S$228,7),IF((I686=Index!I$2),VLOOKUP(J686,Index!B$3:S$228,8),IF((I686=Index!J$2),VLOOKUP(J686,Index!B$3:S$228,9),IF((I686=Index!K$2),VLOOKUP(J686,Index!B$3:S$228,10),IF((I686=Index!L$2),VLOOKUP(J686,Index!B$3:S$228,11),IF((I686=Index!M$2),VLOOKUP(J686,Index!B$3:S$228,12),IF((I686=Index!N$2),VLOOKUP(J686,Index!B$3:S$228,13),IF((I686=Index!O$2),VLOOKUP(J686,Index!B$3:S$228,14),IF((I686=Index!P$2),VLOOKUP(J686,Index!B$3:S$228,15),IF((I686=Index!Q$2),VLOOKUP(J686,Index!B$3:S$228,16),IF((I686=Index!R$2),VLOOKUP(J686,Index!B$3:S$228,17),IF((I686=Index!S$2),VLOOKUP(J686,Index!B$3:S$228,18),IF((I686=""),CONCATENATE("Custom (",K686,")"),IF((I686="No index"),CONCATENATE("Custom (",Index!T678,")"),"")))))))))))))))))))</f>
        <v>Custom (ACTCGCTA-CTAAGCCT)</v>
      </c>
      <c r="M686" s="32" t="s">
        <v>5</v>
      </c>
      <c r="N686" s="10" t="s">
        <v>30</v>
      </c>
      <c r="O686" s="136">
        <f>IF(Table1[[#This Row],[VOLUME]]="","",Table1[[#This Row],[VOLUME]])</f>
        <v>50</v>
      </c>
      <c r="P686" s="110" t="str">
        <f>IF(Table1[[#This Row],[SNP&amp;SEQ SAMPLE ID]]="","",CONCATENATE('Sample information'!$B$16,"_PL1_org_",Table1[[#This Row],[DATE SAMPLE DELIVERY]]))</f>
        <v>TC2486_PL1_org_</v>
      </c>
      <c r="Q686" s="32" t="str">
        <f>IF(Table1[[#This Row],[SNP&amp;SEQ SAMPLE ID]]="","",IF('Sample information'!$B$21="","",'Sample information'!$B$21))</f>
        <v>danio rerio (zebrafish)</v>
      </c>
      <c r="R686" s="10"/>
      <c r="S686" s="32"/>
      <c r="T686" s="55"/>
      <c r="U686" s="25"/>
      <c r="W686" s="30"/>
      <c r="Y686" s="91"/>
      <c r="Z686" s="32"/>
      <c r="AA686" s="28"/>
      <c r="AB686" s="55"/>
      <c r="AC686" s="28" t="str">
        <f>IF(Table1[[#This Row],[DATE SAMPLE DELIVERY]]="","",(CONCATENATE(20,LEFT(Table1[[#This Row],[DATE SAMPLE DELIVERY]],2),"-",(MID(Table1[[#This Row],[DATE SAMPLE DELIVERY]],3,2)),"-",(RIGHT(Table1[[#This Row],[DATE SAMPLE DELIVERY]],2)))))</f>
        <v/>
      </c>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row>
    <row r="687" spans="1:54" s="4" customFormat="1" x14ac:dyDescent="0.2">
      <c r="A687" s="112" t="str">
        <f>IF(D687="","",CONCATENATE('Sample information'!B$16," #1"," ",Table1[[#This Row],[DATE SAMPLE DELIVERY]]))</f>
        <v xml:space="preserve">TC2486 #1 </v>
      </c>
      <c r="B687" s="112" t="str">
        <f>IF(Table1[[#This Row],[LIBRARY ID]]="","",CONCATENATE('Sample information'!B$16,"-",Table1[[#This Row],[LIBRARY ID]]))</f>
        <v>TC2486-TC2486-1677</v>
      </c>
      <c r="C687" s="228" t="s">
        <v>142</v>
      </c>
      <c r="D687" s="228" t="s">
        <v>2423</v>
      </c>
      <c r="E687" s="228" t="s">
        <v>28</v>
      </c>
      <c r="F687" s="113" t="s">
        <v>1711</v>
      </c>
      <c r="G687" s="113">
        <v>13.536849999999999</v>
      </c>
      <c r="H687" s="113">
        <v>50</v>
      </c>
      <c r="I687" s="98"/>
      <c r="J687" s="228"/>
      <c r="K687" s="230" t="s">
        <v>2737</v>
      </c>
      <c r="L687" s="112" t="str">
        <f>IF((I687=Index!C$2),VLOOKUP(J687,Index!B$3:S$228,2),IF((I687=Index!D$2),VLOOKUP(J687,Index!B$3:S$228,3),IF((I687=Index!E$2),VLOOKUP(J687,Index!B$3:S$228,4),IF((I687=Index!F$2),VLOOKUP(J687,Index!B$3:S$228,5),IF((I687=Index!G$2),VLOOKUP(J687,Index!B$3:S$228,6),IF((I687=Index!H$2),VLOOKUP(J687,Index!B$3:S$228,7),IF((I687=Index!I$2),VLOOKUP(J687,Index!B$3:S$228,8),IF((I687=Index!J$2),VLOOKUP(J687,Index!B$3:S$228,9),IF((I687=Index!K$2),VLOOKUP(J687,Index!B$3:S$228,10),IF((I687=Index!L$2),VLOOKUP(J687,Index!B$3:S$228,11),IF((I687=Index!M$2),VLOOKUP(J687,Index!B$3:S$228,12),IF((I687=Index!N$2),VLOOKUP(J687,Index!B$3:S$228,13),IF((I687=Index!O$2),VLOOKUP(J687,Index!B$3:S$228,14),IF((I687=Index!P$2),VLOOKUP(J687,Index!B$3:S$228,15),IF((I687=Index!Q$2),VLOOKUP(J687,Index!B$3:S$228,16),IF((I687=Index!R$2),VLOOKUP(J687,Index!B$3:S$228,17),IF((I687=Index!S$2),VLOOKUP(J687,Index!B$3:S$228,18),IF((I687=""),CONCATENATE("Custom (",K687,")"),IF((I687="No index"),CONCATENATE("Custom (",Index!T679,")"),"")))))))))))))))))))</f>
        <v>Custom (ACTCGCTA-GCGTAAGA)</v>
      </c>
      <c r="M687" s="32" t="s">
        <v>5</v>
      </c>
      <c r="N687" s="10" t="s">
        <v>31</v>
      </c>
      <c r="O687" s="136">
        <f>IF(Table1[[#This Row],[VOLUME]]="","",Table1[[#This Row],[VOLUME]])</f>
        <v>50</v>
      </c>
      <c r="P687" s="110" t="str">
        <f>IF(Table1[[#This Row],[SNP&amp;SEQ SAMPLE ID]]="","",CONCATENATE('Sample information'!$B$16,"_PL1_org_",Table1[[#This Row],[DATE SAMPLE DELIVERY]]))</f>
        <v>TC2486_PL1_org_</v>
      </c>
      <c r="Q687" s="32" t="str">
        <f>IF(Table1[[#This Row],[SNP&amp;SEQ SAMPLE ID]]="","",IF('Sample information'!$B$21="","",'Sample information'!$B$21))</f>
        <v>danio rerio (zebrafish)</v>
      </c>
      <c r="R687" s="10"/>
      <c r="S687" s="32"/>
      <c r="T687" s="55"/>
      <c r="U687" s="25"/>
      <c r="W687" s="30"/>
      <c r="Y687" s="91"/>
      <c r="Z687" s="32"/>
      <c r="AA687" s="28"/>
      <c r="AB687" s="55"/>
      <c r="AC687" s="28" t="str">
        <f>IF(Table1[[#This Row],[DATE SAMPLE DELIVERY]]="","",(CONCATENATE(20,LEFT(Table1[[#This Row],[DATE SAMPLE DELIVERY]],2),"-",(MID(Table1[[#This Row],[DATE SAMPLE DELIVERY]],3,2)),"-",(RIGHT(Table1[[#This Row],[DATE SAMPLE DELIVERY]],2)))))</f>
        <v/>
      </c>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row>
    <row r="688" spans="1:54" s="4" customFormat="1" x14ac:dyDescent="0.2">
      <c r="A688" s="112" t="str">
        <f>IF(D688="","",CONCATENATE('Sample information'!B$16," #1"," ",Table1[[#This Row],[DATE SAMPLE DELIVERY]]))</f>
        <v xml:space="preserve">TC2486 #1 </v>
      </c>
      <c r="B688" s="112" t="str">
        <f>IF(Table1[[#This Row],[LIBRARY ID]]="","",CONCATENATE('Sample information'!B$16,"-",Table1[[#This Row],[LIBRARY ID]]))</f>
        <v>TC2486-TC2486-1678</v>
      </c>
      <c r="C688" s="228" t="s">
        <v>142</v>
      </c>
      <c r="D688" s="228" t="s">
        <v>2424</v>
      </c>
      <c r="E688" s="228" t="s">
        <v>28</v>
      </c>
      <c r="F688" s="113" t="s">
        <v>1711</v>
      </c>
      <c r="G688" s="113">
        <v>13.536849999999999</v>
      </c>
      <c r="H688" s="113">
        <v>50</v>
      </c>
      <c r="I688" s="98"/>
      <c r="J688" s="228"/>
      <c r="K688" s="230" t="s">
        <v>2738</v>
      </c>
      <c r="L688" s="112" t="str">
        <f>IF((I688=Index!C$2),VLOOKUP(J688,Index!B$3:S$228,2),IF((I688=Index!D$2),VLOOKUP(J688,Index!B$3:S$228,3),IF((I688=Index!E$2),VLOOKUP(J688,Index!B$3:S$228,4),IF((I688=Index!F$2),VLOOKUP(J688,Index!B$3:S$228,5),IF((I688=Index!G$2),VLOOKUP(J688,Index!B$3:S$228,6),IF((I688=Index!H$2),VLOOKUP(J688,Index!B$3:S$228,7),IF((I688=Index!I$2),VLOOKUP(J688,Index!B$3:S$228,8),IF((I688=Index!J$2),VLOOKUP(J688,Index!B$3:S$228,9),IF((I688=Index!K$2),VLOOKUP(J688,Index!B$3:S$228,10),IF((I688=Index!L$2),VLOOKUP(J688,Index!B$3:S$228,11),IF((I688=Index!M$2),VLOOKUP(J688,Index!B$3:S$228,12),IF((I688=Index!N$2),VLOOKUP(J688,Index!B$3:S$228,13),IF((I688=Index!O$2),VLOOKUP(J688,Index!B$3:S$228,14),IF((I688=Index!P$2),VLOOKUP(J688,Index!B$3:S$228,15),IF((I688=Index!Q$2),VLOOKUP(J688,Index!B$3:S$228,16),IF((I688=Index!R$2),VLOOKUP(J688,Index!B$3:S$228,17),IF((I688=Index!S$2),VLOOKUP(J688,Index!B$3:S$228,18),IF((I688=""),CONCATENATE("Custom (",K688,")"),IF((I688="No index"),CONCATENATE("Custom (",Index!T680,")"),"")))))))))))))))))))</f>
        <v>Custom (GGAGCTAC-CTCTCTAT)</v>
      </c>
      <c r="M688" s="32" t="s">
        <v>5</v>
      </c>
      <c r="N688" s="10" t="s">
        <v>32</v>
      </c>
      <c r="O688" s="136">
        <f>IF(Table1[[#This Row],[VOLUME]]="","",Table1[[#This Row],[VOLUME]])</f>
        <v>50</v>
      </c>
      <c r="P688" s="110" t="str">
        <f>IF(Table1[[#This Row],[SNP&amp;SEQ SAMPLE ID]]="","",CONCATENATE('Sample information'!$B$16,"_PL1_org_",Table1[[#This Row],[DATE SAMPLE DELIVERY]]))</f>
        <v>TC2486_PL1_org_</v>
      </c>
      <c r="Q688" s="32" t="str">
        <f>IF(Table1[[#This Row],[SNP&amp;SEQ SAMPLE ID]]="","",IF('Sample information'!$B$21="","",'Sample information'!$B$21))</f>
        <v>danio rerio (zebrafish)</v>
      </c>
      <c r="R688" s="10"/>
      <c r="S688" s="32"/>
      <c r="T688" s="55"/>
      <c r="U688" s="25"/>
      <c r="W688" s="30"/>
      <c r="Y688" s="91"/>
      <c r="Z688" s="32"/>
      <c r="AA688" s="28"/>
      <c r="AB688" s="55"/>
      <c r="AC688" s="28" t="str">
        <f>IF(Table1[[#This Row],[DATE SAMPLE DELIVERY]]="","",(CONCATENATE(20,LEFT(Table1[[#This Row],[DATE SAMPLE DELIVERY]],2),"-",(MID(Table1[[#This Row],[DATE SAMPLE DELIVERY]],3,2)),"-",(RIGHT(Table1[[#This Row],[DATE SAMPLE DELIVERY]],2)))))</f>
        <v/>
      </c>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row>
    <row r="689" spans="1:54" s="4" customFormat="1" x14ac:dyDescent="0.2">
      <c r="A689" s="112" t="str">
        <f>IF(D689="","",CONCATENATE('Sample information'!B$16," #1"," ",Table1[[#This Row],[DATE SAMPLE DELIVERY]]))</f>
        <v xml:space="preserve">TC2486 #1 </v>
      </c>
      <c r="B689" s="112" t="str">
        <f>IF(Table1[[#This Row],[LIBRARY ID]]="","",CONCATENATE('Sample information'!B$16,"-",Table1[[#This Row],[LIBRARY ID]]))</f>
        <v>TC2486-TC2486-1679</v>
      </c>
      <c r="C689" s="228" t="s">
        <v>142</v>
      </c>
      <c r="D689" s="228" t="s">
        <v>2425</v>
      </c>
      <c r="E689" s="228" t="s">
        <v>28</v>
      </c>
      <c r="F689" s="113" t="s">
        <v>1711</v>
      </c>
      <c r="G689" s="113">
        <v>13.536849999999999</v>
      </c>
      <c r="H689" s="113">
        <v>50</v>
      </c>
      <c r="I689" s="98"/>
      <c r="J689" s="228"/>
      <c r="K689" s="230" t="s">
        <v>2739</v>
      </c>
      <c r="L689" s="112" t="str">
        <f>IF((I689=Index!C$2),VLOOKUP(J689,Index!B$3:S$228,2),IF((I689=Index!D$2),VLOOKUP(J689,Index!B$3:S$228,3),IF((I689=Index!E$2),VLOOKUP(J689,Index!B$3:S$228,4),IF((I689=Index!F$2),VLOOKUP(J689,Index!B$3:S$228,5),IF((I689=Index!G$2),VLOOKUP(J689,Index!B$3:S$228,6),IF((I689=Index!H$2),VLOOKUP(J689,Index!B$3:S$228,7),IF((I689=Index!I$2),VLOOKUP(J689,Index!B$3:S$228,8),IF((I689=Index!J$2),VLOOKUP(J689,Index!B$3:S$228,9),IF((I689=Index!K$2),VLOOKUP(J689,Index!B$3:S$228,10),IF((I689=Index!L$2),VLOOKUP(J689,Index!B$3:S$228,11),IF((I689=Index!M$2),VLOOKUP(J689,Index!B$3:S$228,12),IF((I689=Index!N$2),VLOOKUP(J689,Index!B$3:S$228,13),IF((I689=Index!O$2),VLOOKUP(J689,Index!B$3:S$228,14),IF((I689=Index!P$2),VLOOKUP(J689,Index!B$3:S$228,15),IF((I689=Index!Q$2),VLOOKUP(J689,Index!B$3:S$228,16),IF((I689=Index!R$2),VLOOKUP(J689,Index!B$3:S$228,17),IF((I689=Index!S$2),VLOOKUP(J689,Index!B$3:S$228,18),IF((I689=""),CONCATENATE("Custom (",K689,")"),IF((I689="No index"),CONCATENATE("Custom (",Index!T681,")"),"")))))))))))))))))))</f>
        <v>Custom (GGAGCTAC-TATCCTCT)</v>
      </c>
      <c r="M689" s="32" t="s">
        <v>5</v>
      </c>
      <c r="N689" s="10" t="s">
        <v>33</v>
      </c>
      <c r="O689" s="136">
        <f>IF(Table1[[#This Row],[VOLUME]]="","",Table1[[#This Row],[VOLUME]])</f>
        <v>50</v>
      </c>
      <c r="P689" s="110" t="str">
        <f>IF(Table1[[#This Row],[SNP&amp;SEQ SAMPLE ID]]="","",CONCATENATE('Sample information'!$B$16,"_PL1_org_",Table1[[#This Row],[DATE SAMPLE DELIVERY]]))</f>
        <v>TC2486_PL1_org_</v>
      </c>
      <c r="Q689" s="32" t="str">
        <f>IF(Table1[[#This Row],[SNP&amp;SEQ SAMPLE ID]]="","",IF('Sample information'!$B$21="","",'Sample information'!$B$21))</f>
        <v>danio rerio (zebrafish)</v>
      </c>
      <c r="R689" s="10"/>
      <c r="S689" s="32"/>
      <c r="T689" s="55"/>
      <c r="U689" s="25"/>
      <c r="W689" s="30"/>
      <c r="Y689" s="91"/>
      <c r="Z689" s="32"/>
      <c r="AA689" s="28"/>
      <c r="AB689" s="55"/>
      <c r="AC689" s="28" t="str">
        <f>IF(Table1[[#This Row],[DATE SAMPLE DELIVERY]]="","",(CONCATENATE(20,LEFT(Table1[[#This Row],[DATE SAMPLE DELIVERY]],2),"-",(MID(Table1[[#This Row],[DATE SAMPLE DELIVERY]],3,2)),"-",(RIGHT(Table1[[#This Row],[DATE SAMPLE DELIVERY]],2)))))</f>
        <v/>
      </c>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row>
    <row r="690" spans="1:54" s="4" customFormat="1" x14ac:dyDescent="0.2">
      <c r="A690" s="112" t="str">
        <f>IF(D690="","",CONCATENATE('Sample information'!B$16," #1"," ",Table1[[#This Row],[DATE SAMPLE DELIVERY]]))</f>
        <v xml:space="preserve">TC2486 #1 </v>
      </c>
      <c r="B690" s="112" t="str">
        <f>IF(Table1[[#This Row],[LIBRARY ID]]="","",CONCATENATE('Sample information'!B$16,"-",Table1[[#This Row],[LIBRARY ID]]))</f>
        <v>TC2486-TC2486-1680</v>
      </c>
      <c r="C690" s="228" t="s">
        <v>142</v>
      </c>
      <c r="D690" s="228" t="s">
        <v>2426</v>
      </c>
      <c r="E690" s="228" t="s">
        <v>28</v>
      </c>
      <c r="F690" s="113" t="s">
        <v>1711</v>
      </c>
      <c r="G690" s="113">
        <v>13.536849999999999</v>
      </c>
      <c r="H690" s="113">
        <v>50</v>
      </c>
      <c r="I690" s="98"/>
      <c r="J690" s="228"/>
      <c r="K690" s="230" t="s">
        <v>2740</v>
      </c>
      <c r="L690" s="112" t="str">
        <f>IF((I690=Index!C$2),VLOOKUP(J690,Index!B$3:S$228,2),IF((I690=Index!D$2),VLOOKUP(J690,Index!B$3:S$228,3),IF((I690=Index!E$2),VLOOKUP(J690,Index!B$3:S$228,4),IF((I690=Index!F$2),VLOOKUP(J690,Index!B$3:S$228,5),IF((I690=Index!G$2),VLOOKUP(J690,Index!B$3:S$228,6),IF((I690=Index!H$2),VLOOKUP(J690,Index!B$3:S$228,7),IF((I690=Index!I$2),VLOOKUP(J690,Index!B$3:S$228,8),IF((I690=Index!J$2),VLOOKUP(J690,Index!B$3:S$228,9),IF((I690=Index!K$2),VLOOKUP(J690,Index!B$3:S$228,10),IF((I690=Index!L$2),VLOOKUP(J690,Index!B$3:S$228,11),IF((I690=Index!M$2),VLOOKUP(J690,Index!B$3:S$228,12),IF((I690=Index!N$2),VLOOKUP(J690,Index!B$3:S$228,13),IF((I690=Index!O$2),VLOOKUP(J690,Index!B$3:S$228,14),IF((I690=Index!P$2),VLOOKUP(J690,Index!B$3:S$228,15),IF((I690=Index!Q$2),VLOOKUP(J690,Index!B$3:S$228,16),IF((I690=Index!R$2),VLOOKUP(J690,Index!B$3:S$228,17),IF((I690=Index!S$2),VLOOKUP(J690,Index!B$3:S$228,18),IF((I690=""),CONCATENATE("Custom (",K690,")"),IF((I690="No index"),CONCATENATE("Custom (",Index!T682,")"),"")))))))))))))))))))</f>
        <v>Custom (GGAGCTAC-GTAAGGAG)</v>
      </c>
      <c r="M690" s="32" t="s">
        <v>5</v>
      </c>
      <c r="N690" s="10" t="s">
        <v>34</v>
      </c>
      <c r="O690" s="136">
        <f>IF(Table1[[#This Row],[VOLUME]]="","",Table1[[#This Row],[VOLUME]])</f>
        <v>50</v>
      </c>
      <c r="P690" s="110" t="str">
        <f>IF(Table1[[#This Row],[SNP&amp;SEQ SAMPLE ID]]="","",CONCATENATE('Sample information'!$B$16,"_PL1_org_",Table1[[#This Row],[DATE SAMPLE DELIVERY]]))</f>
        <v>TC2486_PL1_org_</v>
      </c>
      <c r="Q690" s="32" t="str">
        <f>IF(Table1[[#This Row],[SNP&amp;SEQ SAMPLE ID]]="","",IF('Sample information'!$B$21="","",'Sample information'!$B$21))</f>
        <v>danio rerio (zebrafish)</v>
      </c>
      <c r="R690" s="10"/>
      <c r="S690" s="32"/>
      <c r="T690" s="55"/>
      <c r="U690" s="25"/>
      <c r="W690" s="30"/>
      <c r="Y690" s="91"/>
      <c r="Z690" s="32"/>
      <c r="AA690" s="28"/>
      <c r="AB690" s="55"/>
      <c r="AC690" s="28" t="str">
        <f>IF(Table1[[#This Row],[DATE SAMPLE DELIVERY]]="","",(CONCATENATE(20,LEFT(Table1[[#This Row],[DATE SAMPLE DELIVERY]],2),"-",(MID(Table1[[#This Row],[DATE SAMPLE DELIVERY]],3,2)),"-",(RIGHT(Table1[[#This Row],[DATE SAMPLE DELIVERY]],2)))))</f>
        <v/>
      </c>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row>
    <row r="691" spans="1:54" s="4" customFormat="1" x14ac:dyDescent="0.2">
      <c r="A691" s="112" t="str">
        <f>IF(D691="","",CONCATENATE('Sample information'!B$16," #1"," ",Table1[[#This Row],[DATE SAMPLE DELIVERY]]))</f>
        <v xml:space="preserve">TC2486 #1 </v>
      </c>
      <c r="B691" s="112" t="str">
        <f>IF(Table1[[#This Row],[LIBRARY ID]]="","",CONCATENATE('Sample information'!B$16,"-",Table1[[#This Row],[LIBRARY ID]]))</f>
        <v>TC2486-TC2486-1681</v>
      </c>
      <c r="C691" s="228" t="s">
        <v>142</v>
      </c>
      <c r="D691" s="228" t="s">
        <v>2427</v>
      </c>
      <c r="E691" s="228" t="s">
        <v>28</v>
      </c>
      <c r="F691" s="113" t="s">
        <v>1711</v>
      </c>
      <c r="G691" s="113">
        <v>13.536849999999999</v>
      </c>
      <c r="H691" s="113">
        <v>50</v>
      </c>
      <c r="I691" s="98"/>
      <c r="J691" s="228"/>
      <c r="K691" s="230" t="s">
        <v>2741</v>
      </c>
      <c r="L691" s="112" t="str">
        <f>IF((I691=Index!C$2),VLOOKUP(J691,Index!B$3:S$228,2),IF((I691=Index!D$2),VLOOKUP(J691,Index!B$3:S$228,3),IF((I691=Index!E$2),VLOOKUP(J691,Index!B$3:S$228,4),IF((I691=Index!F$2),VLOOKUP(J691,Index!B$3:S$228,5),IF((I691=Index!G$2),VLOOKUP(J691,Index!B$3:S$228,6),IF((I691=Index!H$2),VLOOKUP(J691,Index!B$3:S$228,7),IF((I691=Index!I$2),VLOOKUP(J691,Index!B$3:S$228,8),IF((I691=Index!J$2),VLOOKUP(J691,Index!B$3:S$228,9),IF((I691=Index!K$2),VLOOKUP(J691,Index!B$3:S$228,10),IF((I691=Index!L$2),VLOOKUP(J691,Index!B$3:S$228,11),IF((I691=Index!M$2),VLOOKUP(J691,Index!B$3:S$228,12),IF((I691=Index!N$2),VLOOKUP(J691,Index!B$3:S$228,13),IF((I691=Index!O$2),VLOOKUP(J691,Index!B$3:S$228,14),IF((I691=Index!P$2),VLOOKUP(J691,Index!B$3:S$228,15),IF((I691=Index!Q$2),VLOOKUP(J691,Index!B$3:S$228,16),IF((I691=Index!R$2),VLOOKUP(J691,Index!B$3:S$228,17),IF((I691=Index!S$2),VLOOKUP(J691,Index!B$3:S$228,18),IF((I691=""),CONCATENATE("Custom (",K691,")"),IF((I691="No index"),CONCATENATE("Custom (",Index!T683,")"),"")))))))))))))))))))</f>
        <v>Custom (GGAGCTAC-ACTGCATA)</v>
      </c>
      <c r="M691" s="32" t="s">
        <v>5</v>
      </c>
      <c r="N691" s="10" t="s">
        <v>35</v>
      </c>
      <c r="O691" s="136">
        <f>IF(Table1[[#This Row],[VOLUME]]="","",Table1[[#This Row],[VOLUME]])</f>
        <v>50</v>
      </c>
      <c r="P691" s="110" t="str">
        <f>IF(Table1[[#This Row],[SNP&amp;SEQ SAMPLE ID]]="","",CONCATENATE('Sample information'!$B$16,"_PL1_org_",Table1[[#This Row],[DATE SAMPLE DELIVERY]]))</f>
        <v>TC2486_PL1_org_</v>
      </c>
      <c r="Q691" s="32" t="str">
        <f>IF(Table1[[#This Row],[SNP&amp;SEQ SAMPLE ID]]="","",IF('Sample information'!$B$21="","",'Sample information'!$B$21))</f>
        <v>danio rerio (zebrafish)</v>
      </c>
      <c r="R691" s="10"/>
      <c r="S691" s="32"/>
      <c r="T691" s="55"/>
      <c r="U691" s="25"/>
      <c r="W691" s="30"/>
      <c r="Y691" s="91"/>
      <c r="Z691" s="32"/>
      <c r="AA691" s="28"/>
      <c r="AB691" s="55"/>
      <c r="AC691" s="28" t="str">
        <f>IF(Table1[[#This Row],[DATE SAMPLE DELIVERY]]="","",(CONCATENATE(20,LEFT(Table1[[#This Row],[DATE SAMPLE DELIVERY]],2),"-",(MID(Table1[[#This Row],[DATE SAMPLE DELIVERY]],3,2)),"-",(RIGHT(Table1[[#This Row],[DATE SAMPLE DELIVERY]],2)))))</f>
        <v/>
      </c>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row>
    <row r="692" spans="1:54" s="4" customFormat="1" x14ac:dyDescent="0.2">
      <c r="A692" s="112" t="str">
        <f>IF(D692="","",CONCATENATE('Sample information'!B$16," #1"," ",Table1[[#This Row],[DATE SAMPLE DELIVERY]]))</f>
        <v xml:space="preserve">TC2486 #1 </v>
      </c>
      <c r="B692" s="112" t="str">
        <f>IF(Table1[[#This Row],[LIBRARY ID]]="","",CONCATENATE('Sample information'!B$16,"-",Table1[[#This Row],[LIBRARY ID]]))</f>
        <v>TC2486-TC2486-1682</v>
      </c>
      <c r="C692" s="228" t="s">
        <v>142</v>
      </c>
      <c r="D692" s="228" t="s">
        <v>2428</v>
      </c>
      <c r="E692" s="228" t="s">
        <v>28</v>
      </c>
      <c r="F692" s="113" t="s">
        <v>1711</v>
      </c>
      <c r="G692" s="113">
        <v>13.536849999999999</v>
      </c>
      <c r="H692" s="113">
        <v>50</v>
      </c>
      <c r="I692" s="98"/>
      <c r="J692" s="228"/>
      <c r="K692" s="230" t="s">
        <v>2742</v>
      </c>
      <c r="L692" s="112" t="str">
        <f>IF((I692=Index!C$2),VLOOKUP(J692,Index!B$3:S$228,2),IF((I692=Index!D$2),VLOOKUP(J692,Index!B$3:S$228,3),IF((I692=Index!E$2),VLOOKUP(J692,Index!B$3:S$228,4),IF((I692=Index!F$2),VLOOKUP(J692,Index!B$3:S$228,5),IF((I692=Index!G$2),VLOOKUP(J692,Index!B$3:S$228,6),IF((I692=Index!H$2),VLOOKUP(J692,Index!B$3:S$228,7),IF((I692=Index!I$2),VLOOKUP(J692,Index!B$3:S$228,8),IF((I692=Index!J$2),VLOOKUP(J692,Index!B$3:S$228,9),IF((I692=Index!K$2),VLOOKUP(J692,Index!B$3:S$228,10),IF((I692=Index!L$2),VLOOKUP(J692,Index!B$3:S$228,11),IF((I692=Index!M$2),VLOOKUP(J692,Index!B$3:S$228,12),IF((I692=Index!N$2),VLOOKUP(J692,Index!B$3:S$228,13),IF((I692=Index!O$2),VLOOKUP(J692,Index!B$3:S$228,14),IF((I692=Index!P$2),VLOOKUP(J692,Index!B$3:S$228,15),IF((I692=Index!Q$2),VLOOKUP(J692,Index!B$3:S$228,16),IF((I692=Index!R$2),VLOOKUP(J692,Index!B$3:S$228,17),IF((I692=Index!S$2),VLOOKUP(J692,Index!B$3:S$228,18),IF((I692=""),CONCATENATE("Custom (",K692,")"),IF((I692="No index"),CONCATENATE("Custom (",Index!T684,")"),"")))))))))))))))))))</f>
        <v>Custom (GGAGCTAC-AAGGAGTA)</v>
      </c>
      <c r="M692" s="32" t="s">
        <v>5</v>
      </c>
      <c r="N692" s="10" t="s">
        <v>36</v>
      </c>
      <c r="O692" s="136">
        <f>IF(Table1[[#This Row],[VOLUME]]="","",Table1[[#This Row],[VOLUME]])</f>
        <v>50</v>
      </c>
      <c r="P692" s="110" t="str">
        <f>IF(Table1[[#This Row],[SNP&amp;SEQ SAMPLE ID]]="","",CONCATENATE('Sample information'!$B$16,"_PL1_org_",Table1[[#This Row],[DATE SAMPLE DELIVERY]]))</f>
        <v>TC2486_PL1_org_</v>
      </c>
      <c r="Q692" s="32" t="str">
        <f>IF(Table1[[#This Row],[SNP&amp;SEQ SAMPLE ID]]="","",IF('Sample information'!$B$21="","",'Sample information'!$B$21))</f>
        <v>danio rerio (zebrafish)</v>
      </c>
      <c r="R692" s="10"/>
      <c r="S692" s="32"/>
      <c r="T692" s="55"/>
      <c r="U692" s="25"/>
      <c r="W692" s="30"/>
      <c r="Y692" s="91"/>
      <c r="Z692" s="32"/>
      <c r="AA692" s="28"/>
      <c r="AB692" s="55"/>
      <c r="AC692" s="28" t="str">
        <f>IF(Table1[[#This Row],[DATE SAMPLE DELIVERY]]="","",(CONCATENATE(20,LEFT(Table1[[#This Row],[DATE SAMPLE DELIVERY]],2),"-",(MID(Table1[[#This Row],[DATE SAMPLE DELIVERY]],3,2)),"-",(RIGHT(Table1[[#This Row],[DATE SAMPLE DELIVERY]],2)))))</f>
        <v/>
      </c>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row>
    <row r="693" spans="1:54" s="4" customFormat="1" x14ac:dyDescent="0.2">
      <c r="A693" s="112" t="str">
        <f>IF(D693="","",CONCATENATE('Sample information'!B$16," #1"," ",Table1[[#This Row],[DATE SAMPLE DELIVERY]]))</f>
        <v xml:space="preserve">TC2486 #1 </v>
      </c>
      <c r="B693" s="112" t="str">
        <f>IF(Table1[[#This Row],[LIBRARY ID]]="","",CONCATENATE('Sample information'!B$16,"-",Table1[[#This Row],[LIBRARY ID]]))</f>
        <v>TC2486-TC2486-1683</v>
      </c>
      <c r="C693" s="228" t="s">
        <v>142</v>
      </c>
      <c r="D693" s="228" t="s">
        <v>2429</v>
      </c>
      <c r="E693" s="228" t="s">
        <v>28</v>
      </c>
      <c r="F693" s="113" t="s">
        <v>1711</v>
      </c>
      <c r="G693" s="113">
        <v>13.536849999999999</v>
      </c>
      <c r="H693" s="113">
        <v>50</v>
      </c>
      <c r="I693" s="98"/>
      <c r="J693" s="228"/>
      <c r="K693" s="230" t="s">
        <v>2743</v>
      </c>
      <c r="L693" s="112" t="str">
        <f>IF((I693=Index!C$2),VLOOKUP(J693,Index!B$3:S$228,2),IF((I693=Index!D$2),VLOOKUP(J693,Index!B$3:S$228,3),IF((I693=Index!E$2),VLOOKUP(J693,Index!B$3:S$228,4),IF((I693=Index!F$2),VLOOKUP(J693,Index!B$3:S$228,5),IF((I693=Index!G$2),VLOOKUP(J693,Index!B$3:S$228,6),IF((I693=Index!H$2),VLOOKUP(J693,Index!B$3:S$228,7),IF((I693=Index!I$2),VLOOKUP(J693,Index!B$3:S$228,8),IF((I693=Index!J$2),VLOOKUP(J693,Index!B$3:S$228,9),IF((I693=Index!K$2),VLOOKUP(J693,Index!B$3:S$228,10),IF((I693=Index!L$2),VLOOKUP(J693,Index!B$3:S$228,11),IF((I693=Index!M$2),VLOOKUP(J693,Index!B$3:S$228,12),IF((I693=Index!N$2),VLOOKUP(J693,Index!B$3:S$228,13),IF((I693=Index!O$2),VLOOKUP(J693,Index!B$3:S$228,14),IF((I693=Index!P$2),VLOOKUP(J693,Index!B$3:S$228,15),IF((I693=Index!Q$2),VLOOKUP(J693,Index!B$3:S$228,16),IF((I693=Index!R$2),VLOOKUP(J693,Index!B$3:S$228,17),IF((I693=Index!S$2),VLOOKUP(J693,Index!B$3:S$228,18),IF((I693=""),CONCATENATE("Custom (",K693,")"),IF((I693="No index"),CONCATENATE("Custom (",Index!T685,")"),"")))))))))))))))))))</f>
        <v>Custom (GGAGCTAC-CTAAGCCT)</v>
      </c>
      <c r="M693" s="32" t="s">
        <v>5</v>
      </c>
      <c r="N693" s="10" t="s">
        <v>37</v>
      </c>
      <c r="O693" s="136">
        <f>IF(Table1[[#This Row],[VOLUME]]="","",Table1[[#This Row],[VOLUME]])</f>
        <v>50</v>
      </c>
      <c r="P693" s="110" t="str">
        <f>IF(Table1[[#This Row],[SNP&amp;SEQ SAMPLE ID]]="","",CONCATENATE('Sample information'!$B$16,"_PL1_org_",Table1[[#This Row],[DATE SAMPLE DELIVERY]]))</f>
        <v>TC2486_PL1_org_</v>
      </c>
      <c r="Q693" s="32" t="str">
        <f>IF(Table1[[#This Row],[SNP&amp;SEQ SAMPLE ID]]="","",IF('Sample information'!$B$21="","",'Sample information'!$B$21))</f>
        <v>danio rerio (zebrafish)</v>
      </c>
      <c r="R693" s="10"/>
      <c r="S693" s="32"/>
      <c r="T693" s="55"/>
      <c r="U693" s="25"/>
      <c r="W693" s="30"/>
      <c r="Y693" s="91"/>
      <c r="Z693" s="32"/>
      <c r="AA693" s="28"/>
      <c r="AB693" s="55"/>
      <c r="AC693" s="28" t="str">
        <f>IF(Table1[[#This Row],[DATE SAMPLE DELIVERY]]="","",(CONCATENATE(20,LEFT(Table1[[#This Row],[DATE SAMPLE DELIVERY]],2),"-",(MID(Table1[[#This Row],[DATE SAMPLE DELIVERY]],3,2)),"-",(RIGHT(Table1[[#This Row],[DATE SAMPLE DELIVERY]],2)))))</f>
        <v/>
      </c>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row>
    <row r="694" spans="1:54" s="4" customFormat="1" x14ac:dyDescent="0.2">
      <c r="A694" s="112" t="str">
        <f>IF(D694="","",CONCATENATE('Sample information'!B$16," #1"," ",Table1[[#This Row],[DATE SAMPLE DELIVERY]]))</f>
        <v xml:space="preserve">TC2486 #1 </v>
      </c>
      <c r="B694" s="112" t="str">
        <f>IF(Table1[[#This Row],[LIBRARY ID]]="","",CONCATENATE('Sample information'!B$16,"-",Table1[[#This Row],[LIBRARY ID]]))</f>
        <v>TC2486-TC2486-1684</v>
      </c>
      <c r="C694" s="228" t="s">
        <v>142</v>
      </c>
      <c r="D694" s="228" t="s">
        <v>2430</v>
      </c>
      <c r="E694" s="228" t="s">
        <v>28</v>
      </c>
      <c r="F694" s="113" t="s">
        <v>1711</v>
      </c>
      <c r="G694" s="113">
        <v>13.536849999999999</v>
      </c>
      <c r="H694" s="113">
        <v>50</v>
      </c>
      <c r="I694" s="98"/>
      <c r="J694" s="228"/>
      <c r="K694" s="230" t="s">
        <v>2744</v>
      </c>
      <c r="L694" s="112" t="str">
        <f>IF((I694=Index!C$2),VLOOKUP(J694,Index!B$3:S$228,2),IF((I694=Index!D$2),VLOOKUP(J694,Index!B$3:S$228,3),IF((I694=Index!E$2),VLOOKUP(J694,Index!B$3:S$228,4),IF((I694=Index!F$2),VLOOKUP(J694,Index!B$3:S$228,5),IF((I694=Index!G$2),VLOOKUP(J694,Index!B$3:S$228,6),IF((I694=Index!H$2),VLOOKUP(J694,Index!B$3:S$228,7),IF((I694=Index!I$2),VLOOKUP(J694,Index!B$3:S$228,8),IF((I694=Index!J$2),VLOOKUP(J694,Index!B$3:S$228,9),IF((I694=Index!K$2),VLOOKUP(J694,Index!B$3:S$228,10),IF((I694=Index!L$2),VLOOKUP(J694,Index!B$3:S$228,11),IF((I694=Index!M$2),VLOOKUP(J694,Index!B$3:S$228,12),IF((I694=Index!N$2),VLOOKUP(J694,Index!B$3:S$228,13),IF((I694=Index!O$2),VLOOKUP(J694,Index!B$3:S$228,14),IF((I694=Index!P$2),VLOOKUP(J694,Index!B$3:S$228,15),IF((I694=Index!Q$2),VLOOKUP(J694,Index!B$3:S$228,16),IF((I694=Index!R$2),VLOOKUP(J694,Index!B$3:S$228,17),IF((I694=Index!S$2),VLOOKUP(J694,Index!B$3:S$228,18),IF((I694=""),CONCATENATE("Custom (",K694,")"),IF((I694="No index"),CONCATENATE("Custom (",Index!T686,")"),"")))))))))))))))))))</f>
        <v>Custom (GGAGCTAC-GCGTAAGA)</v>
      </c>
      <c r="M694" s="32" t="s">
        <v>5</v>
      </c>
      <c r="N694" s="10" t="s">
        <v>38</v>
      </c>
      <c r="O694" s="136">
        <f>IF(Table1[[#This Row],[VOLUME]]="","",Table1[[#This Row],[VOLUME]])</f>
        <v>50</v>
      </c>
      <c r="P694" s="110" t="str">
        <f>IF(Table1[[#This Row],[SNP&amp;SEQ SAMPLE ID]]="","",CONCATENATE('Sample information'!$B$16,"_PL1_org_",Table1[[#This Row],[DATE SAMPLE DELIVERY]]))</f>
        <v>TC2486_PL1_org_</v>
      </c>
      <c r="Q694" s="32" t="str">
        <f>IF(Table1[[#This Row],[SNP&amp;SEQ SAMPLE ID]]="","",IF('Sample information'!$B$21="","",'Sample information'!$B$21))</f>
        <v>danio rerio (zebrafish)</v>
      </c>
      <c r="R694" s="10"/>
      <c r="S694" s="32"/>
      <c r="T694" s="55"/>
      <c r="U694" s="25"/>
      <c r="W694" s="30"/>
      <c r="Y694" s="91"/>
      <c r="Z694" s="32"/>
      <c r="AA694" s="28"/>
      <c r="AB694" s="55"/>
      <c r="AC694" s="28" t="str">
        <f>IF(Table1[[#This Row],[DATE SAMPLE DELIVERY]]="","",(CONCATENATE(20,LEFT(Table1[[#This Row],[DATE SAMPLE DELIVERY]],2),"-",(MID(Table1[[#This Row],[DATE SAMPLE DELIVERY]],3,2)),"-",(RIGHT(Table1[[#This Row],[DATE SAMPLE DELIVERY]],2)))))</f>
        <v/>
      </c>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row>
    <row r="695" spans="1:54" s="4" customFormat="1" x14ac:dyDescent="0.2">
      <c r="A695" s="112" t="str">
        <f>IF(D695="","",CONCATENATE('Sample information'!B$16," #1"," ",Table1[[#This Row],[DATE SAMPLE DELIVERY]]))</f>
        <v xml:space="preserve">TC2486 #1 </v>
      </c>
      <c r="B695" s="112" t="str">
        <f>IF(Table1[[#This Row],[LIBRARY ID]]="","",CONCATENATE('Sample information'!B$16,"-",Table1[[#This Row],[LIBRARY ID]]))</f>
        <v>TC2486-TC2486-1685</v>
      </c>
      <c r="C695" s="228" t="s">
        <v>142</v>
      </c>
      <c r="D695" s="228" t="s">
        <v>2431</v>
      </c>
      <c r="E695" s="228" t="s">
        <v>28</v>
      </c>
      <c r="F695" s="113" t="s">
        <v>1711</v>
      </c>
      <c r="G695" s="113">
        <v>13.536849999999999</v>
      </c>
      <c r="H695" s="113">
        <v>50</v>
      </c>
      <c r="I695" s="98"/>
      <c r="J695" s="228"/>
      <c r="K695" s="230" t="s">
        <v>2745</v>
      </c>
      <c r="L695" s="112" t="str">
        <f>IF((I695=Index!C$2),VLOOKUP(J695,Index!B$3:S$228,2),IF((I695=Index!D$2),VLOOKUP(J695,Index!B$3:S$228,3),IF((I695=Index!E$2),VLOOKUP(J695,Index!B$3:S$228,4),IF((I695=Index!F$2),VLOOKUP(J695,Index!B$3:S$228,5),IF((I695=Index!G$2),VLOOKUP(J695,Index!B$3:S$228,6),IF((I695=Index!H$2),VLOOKUP(J695,Index!B$3:S$228,7),IF((I695=Index!I$2),VLOOKUP(J695,Index!B$3:S$228,8),IF((I695=Index!J$2),VLOOKUP(J695,Index!B$3:S$228,9),IF((I695=Index!K$2),VLOOKUP(J695,Index!B$3:S$228,10),IF((I695=Index!L$2),VLOOKUP(J695,Index!B$3:S$228,11),IF((I695=Index!M$2),VLOOKUP(J695,Index!B$3:S$228,12),IF((I695=Index!N$2),VLOOKUP(J695,Index!B$3:S$228,13),IF((I695=Index!O$2),VLOOKUP(J695,Index!B$3:S$228,14),IF((I695=Index!P$2),VLOOKUP(J695,Index!B$3:S$228,15),IF((I695=Index!Q$2),VLOOKUP(J695,Index!B$3:S$228,16),IF((I695=Index!R$2),VLOOKUP(J695,Index!B$3:S$228,17),IF((I695=Index!S$2),VLOOKUP(J695,Index!B$3:S$228,18),IF((I695=""),CONCATENATE("Custom (",K695,")"),IF((I695="No index"),CONCATENATE("Custom (",Index!T687,")"),"")))))))))))))))))))</f>
        <v>Custom (GCGTAGTA-CTCTCTAT)</v>
      </c>
      <c r="M695" s="32" t="s">
        <v>5</v>
      </c>
      <c r="N695" s="10" t="s">
        <v>39</v>
      </c>
      <c r="O695" s="136">
        <f>IF(Table1[[#This Row],[VOLUME]]="","",Table1[[#This Row],[VOLUME]])</f>
        <v>50</v>
      </c>
      <c r="P695" s="110" t="str">
        <f>IF(Table1[[#This Row],[SNP&amp;SEQ SAMPLE ID]]="","",CONCATENATE('Sample information'!$B$16,"_PL1_org_",Table1[[#This Row],[DATE SAMPLE DELIVERY]]))</f>
        <v>TC2486_PL1_org_</v>
      </c>
      <c r="Q695" s="32" t="str">
        <f>IF(Table1[[#This Row],[SNP&amp;SEQ SAMPLE ID]]="","",IF('Sample information'!$B$21="","",'Sample information'!$B$21))</f>
        <v>danio rerio (zebrafish)</v>
      </c>
      <c r="R695" s="10"/>
      <c r="S695" s="32"/>
      <c r="T695" s="55"/>
      <c r="U695" s="25"/>
      <c r="W695" s="30"/>
      <c r="Y695" s="91"/>
      <c r="Z695" s="32"/>
      <c r="AA695" s="28"/>
      <c r="AB695" s="55"/>
      <c r="AC695" s="28" t="str">
        <f>IF(Table1[[#This Row],[DATE SAMPLE DELIVERY]]="","",(CONCATENATE(20,LEFT(Table1[[#This Row],[DATE SAMPLE DELIVERY]],2),"-",(MID(Table1[[#This Row],[DATE SAMPLE DELIVERY]],3,2)),"-",(RIGHT(Table1[[#This Row],[DATE SAMPLE DELIVERY]],2)))))</f>
        <v/>
      </c>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row>
    <row r="696" spans="1:54" s="4" customFormat="1" x14ac:dyDescent="0.2">
      <c r="A696" s="112" t="str">
        <f>IF(D696="","",CONCATENATE('Sample information'!B$16," #1"," ",Table1[[#This Row],[DATE SAMPLE DELIVERY]]))</f>
        <v xml:space="preserve">TC2486 #1 </v>
      </c>
      <c r="B696" s="112" t="str">
        <f>IF(Table1[[#This Row],[LIBRARY ID]]="","",CONCATENATE('Sample information'!B$16,"-",Table1[[#This Row],[LIBRARY ID]]))</f>
        <v>TC2486-TC2486-1686</v>
      </c>
      <c r="C696" s="228" t="s">
        <v>142</v>
      </c>
      <c r="D696" s="228" t="s">
        <v>2432</v>
      </c>
      <c r="E696" s="228" t="s">
        <v>28</v>
      </c>
      <c r="F696" s="113" t="s">
        <v>1711</v>
      </c>
      <c r="G696" s="113">
        <v>13.536849999999999</v>
      </c>
      <c r="H696" s="113">
        <v>50</v>
      </c>
      <c r="I696" s="98"/>
      <c r="J696" s="228"/>
      <c r="K696" s="230" t="s">
        <v>2746</v>
      </c>
      <c r="L696" s="112" t="str">
        <f>IF((I696=Index!C$2),VLOOKUP(J696,Index!B$3:S$228,2),IF((I696=Index!D$2),VLOOKUP(J696,Index!B$3:S$228,3),IF((I696=Index!E$2),VLOOKUP(J696,Index!B$3:S$228,4),IF((I696=Index!F$2),VLOOKUP(J696,Index!B$3:S$228,5),IF((I696=Index!G$2),VLOOKUP(J696,Index!B$3:S$228,6),IF((I696=Index!H$2),VLOOKUP(J696,Index!B$3:S$228,7),IF((I696=Index!I$2),VLOOKUP(J696,Index!B$3:S$228,8),IF((I696=Index!J$2),VLOOKUP(J696,Index!B$3:S$228,9),IF((I696=Index!K$2),VLOOKUP(J696,Index!B$3:S$228,10),IF((I696=Index!L$2),VLOOKUP(J696,Index!B$3:S$228,11),IF((I696=Index!M$2),VLOOKUP(J696,Index!B$3:S$228,12),IF((I696=Index!N$2),VLOOKUP(J696,Index!B$3:S$228,13),IF((I696=Index!O$2),VLOOKUP(J696,Index!B$3:S$228,14),IF((I696=Index!P$2),VLOOKUP(J696,Index!B$3:S$228,15),IF((I696=Index!Q$2),VLOOKUP(J696,Index!B$3:S$228,16),IF((I696=Index!R$2),VLOOKUP(J696,Index!B$3:S$228,17),IF((I696=Index!S$2),VLOOKUP(J696,Index!B$3:S$228,18),IF((I696=""),CONCATENATE("Custom (",K696,")"),IF((I696="No index"),CONCATENATE("Custom (",Index!T688,")"),"")))))))))))))))))))</f>
        <v>Custom (GCGTAGTA-TATCCTCT)</v>
      </c>
      <c r="M696" s="32" t="s">
        <v>5</v>
      </c>
      <c r="N696" s="10" t="s">
        <v>40</v>
      </c>
      <c r="O696" s="136">
        <f>IF(Table1[[#This Row],[VOLUME]]="","",Table1[[#This Row],[VOLUME]])</f>
        <v>50</v>
      </c>
      <c r="P696" s="110" t="str">
        <f>IF(Table1[[#This Row],[SNP&amp;SEQ SAMPLE ID]]="","",CONCATENATE('Sample information'!$B$16,"_PL1_org_",Table1[[#This Row],[DATE SAMPLE DELIVERY]]))</f>
        <v>TC2486_PL1_org_</v>
      </c>
      <c r="Q696" s="32" t="str">
        <f>IF(Table1[[#This Row],[SNP&amp;SEQ SAMPLE ID]]="","",IF('Sample information'!$B$21="","",'Sample information'!$B$21))</f>
        <v>danio rerio (zebrafish)</v>
      </c>
      <c r="R696" s="10"/>
      <c r="S696" s="32"/>
      <c r="T696" s="55"/>
      <c r="U696" s="25"/>
      <c r="W696" s="30"/>
      <c r="Y696" s="91"/>
      <c r="Z696" s="32"/>
      <c r="AA696" s="28"/>
      <c r="AB696" s="55"/>
      <c r="AC696" s="28" t="str">
        <f>IF(Table1[[#This Row],[DATE SAMPLE DELIVERY]]="","",(CONCATENATE(20,LEFT(Table1[[#This Row],[DATE SAMPLE DELIVERY]],2),"-",(MID(Table1[[#This Row],[DATE SAMPLE DELIVERY]],3,2)),"-",(RIGHT(Table1[[#This Row],[DATE SAMPLE DELIVERY]],2)))))</f>
        <v/>
      </c>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row>
    <row r="697" spans="1:54" s="4" customFormat="1" x14ac:dyDescent="0.2">
      <c r="A697" s="112" t="str">
        <f>IF(D697="","",CONCATENATE('Sample information'!B$16," #1"," ",Table1[[#This Row],[DATE SAMPLE DELIVERY]]))</f>
        <v xml:space="preserve">TC2486 #1 </v>
      </c>
      <c r="B697" s="112" t="str">
        <f>IF(Table1[[#This Row],[LIBRARY ID]]="","",CONCATENATE('Sample information'!B$16,"-",Table1[[#This Row],[LIBRARY ID]]))</f>
        <v>TC2486-TC2486-1687</v>
      </c>
      <c r="C697" s="228" t="s">
        <v>142</v>
      </c>
      <c r="D697" s="228" t="s">
        <v>2433</v>
      </c>
      <c r="E697" s="228" t="s">
        <v>28</v>
      </c>
      <c r="F697" s="113" t="s">
        <v>1711</v>
      </c>
      <c r="G697" s="113">
        <v>13.536849999999999</v>
      </c>
      <c r="H697" s="113">
        <v>50</v>
      </c>
      <c r="I697" s="98"/>
      <c r="J697" s="228"/>
      <c r="K697" s="230" t="s">
        <v>2747</v>
      </c>
      <c r="L697" s="112" t="str">
        <f>IF((I697=Index!C$2),VLOOKUP(J697,Index!B$3:S$228,2),IF((I697=Index!D$2),VLOOKUP(J697,Index!B$3:S$228,3),IF((I697=Index!E$2),VLOOKUP(J697,Index!B$3:S$228,4),IF((I697=Index!F$2),VLOOKUP(J697,Index!B$3:S$228,5),IF((I697=Index!G$2),VLOOKUP(J697,Index!B$3:S$228,6),IF((I697=Index!H$2),VLOOKUP(J697,Index!B$3:S$228,7),IF((I697=Index!I$2),VLOOKUP(J697,Index!B$3:S$228,8),IF((I697=Index!J$2),VLOOKUP(J697,Index!B$3:S$228,9),IF((I697=Index!K$2),VLOOKUP(J697,Index!B$3:S$228,10),IF((I697=Index!L$2),VLOOKUP(J697,Index!B$3:S$228,11),IF((I697=Index!M$2),VLOOKUP(J697,Index!B$3:S$228,12),IF((I697=Index!N$2),VLOOKUP(J697,Index!B$3:S$228,13),IF((I697=Index!O$2),VLOOKUP(J697,Index!B$3:S$228,14),IF((I697=Index!P$2),VLOOKUP(J697,Index!B$3:S$228,15),IF((I697=Index!Q$2),VLOOKUP(J697,Index!B$3:S$228,16),IF((I697=Index!R$2),VLOOKUP(J697,Index!B$3:S$228,17),IF((I697=Index!S$2),VLOOKUP(J697,Index!B$3:S$228,18),IF((I697=""),CONCATENATE("Custom (",K697,")"),IF((I697="No index"),CONCATENATE("Custom (",Index!T689,")"),"")))))))))))))))))))</f>
        <v>Custom (GCGTAGTA-GTAAGGAG)</v>
      </c>
      <c r="M697" s="32" t="s">
        <v>5</v>
      </c>
      <c r="N697" s="10" t="s">
        <v>41</v>
      </c>
      <c r="O697" s="136">
        <f>IF(Table1[[#This Row],[VOLUME]]="","",Table1[[#This Row],[VOLUME]])</f>
        <v>50</v>
      </c>
      <c r="P697" s="110" t="str">
        <f>IF(Table1[[#This Row],[SNP&amp;SEQ SAMPLE ID]]="","",CONCATENATE('Sample information'!$B$16,"_PL1_org_",Table1[[#This Row],[DATE SAMPLE DELIVERY]]))</f>
        <v>TC2486_PL1_org_</v>
      </c>
      <c r="Q697" s="32" t="str">
        <f>IF(Table1[[#This Row],[SNP&amp;SEQ SAMPLE ID]]="","",IF('Sample information'!$B$21="","",'Sample information'!$B$21))</f>
        <v>danio rerio (zebrafish)</v>
      </c>
      <c r="R697" s="10"/>
      <c r="S697" s="32"/>
      <c r="T697" s="55"/>
      <c r="U697" s="25"/>
      <c r="W697" s="30"/>
      <c r="Y697" s="91"/>
      <c r="Z697" s="32"/>
      <c r="AA697" s="28"/>
      <c r="AB697" s="55"/>
      <c r="AC697" s="28" t="str">
        <f>IF(Table1[[#This Row],[DATE SAMPLE DELIVERY]]="","",(CONCATENATE(20,LEFT(Table1[[#This Row],[DATE SAMPLE DELIVERY]],2),"-",(MID(Table1[[#This Row],[DATE SAMPLE DELIVERY]],3,2)),"-",(RIGHT(Table1[[#This Row],[DATE SAMPLE DELIVERY]],2)))))</f>
        <v/>
      </c>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row>
    <row r="698" spans="1:54" s="4" customFormat="1" x14ac:dyDescent="0.2">
      <c r="A698" s="112" t="str">
        <f>IF(D698="","",CONCATENATE('Sample information'!B$16," #1"," ",Table1[[#This Row],[DATE SAMPLE DELIVERY]]))</f>
        <v xml:space="preserve">TC2486 #1 </v>
      </c>
      <c r="B698" s="112" t="str">
        <f>IF(Table1[[#This Row],[LIBRARY ID]]="","",CONCATENATE('Sample information'!B$16,"-",Table1[[#This Row],[LIBRARY ID]]))</f>
        <v>TC2486-TC2486-1688</v>
      </c>
      <c r="C698" s="228" t="s">
        <v>142</v>
      </c>
      <c r="D698" s="228" t="s">
        <v>2434</v>
      </c>
      <c r="E698" s="228" t="s">
        <v>28</v>
      </c>
      <c r="F698" s="113" t="s">
        <v>1711</v>
      </c>
      <c r="G698" s="113">
        <v>13.536849999999999</v>
      </c>
      <c r="H698" s="113">
        <v>50</v>
      </c>
      <c r="I698" s="98"/>
      <c r="J698" s="228"/>
      <c r="K698" s="230" t="s">
        <v>2748</v>
      </c>
      <c r="L698" s="112" t="str">
        <f>IF((I698=Index!C$2),VLOOKUP(J698,Index!B$3:S$228,2),IF((I698=Index!D$2),VLOOKUP(J698,Index!B$3:S$228,3),IF((I698=Index!E$2),VLOOKUP(J698,Index!B$3:S$228,4),IF((I698=Index!F$2),VLOOKUP(J698,Index!B$3:S$228,5),IF((I698=Index!G$2),VLOOKUP(J698,Index!B$3:S$228,6),IF((I698=Index!H$2),VLOOKUP(J698,Index!B$3:S$228,7),IF((I698=Index!I$2),VLOOKUP(J698,Index!B$3:S$228,8),IF((I698=Index!J$2),VLOOKUP(J698,Index!B$3:S$228,9),IF((I698=Index!K$2),VLOOKUP(J698,Index!B$3:S$228,10),IF((I698=Index!L$2),VLOOKUP(J698,Index!B$3:S$228,11),IF((I698=Index!M$2),VLOOKUP(J698,Index!B$3:S$228,12),IF((I698=Index!N$2),VLOOKUP(J698,Index!B$3:S$228,13),IF((I698=Index!O$2),VLOOKUP(J698,Index!B$3:S$228,14),IF((I698=Index!P$2),VLOOKUP(J698,Index!B$3:S$228,15),IF((I698=Index!Q$2),VLOOKUP(J698,Index!B$3:S$228,16),IF((I698=Index!R$2),VLOOKUP(J698,Index!B$3:S$228,17),IF((I698=Index!S$2),VLOOKUP(J698,Index!B$3:S$228,18),IF((I698=""),CONCATENATE("Custom (",K698,")"),IF((I698="No index"),CONCATENATE("Custom (",Index!T690,")"),"")))))))))))))))))))</f>
        <v>Custom (GCGTAGTA-ACTGCATA)</v>
      </c>
      <c r="M698" s="32" t="s">
        <v>5</v>
      </c>
      <c r="N698" s="10" t="s">
        <v>42</v>
      </c>
      <c r="O698" s="136">
        <f>IF(Table1[[#This Row],[VOLUME]]="","",Table1[[#This Row],[VOLUME]])</f>
        <v>50</v>
      </c>
      <c r="P698" s="110" t="str">
        <f>IF(Table1[[#This Row],[SNP&amp;SEQ SAMPLE ID]]="","",CONCATENATE('Sample information'!$B$16,"_PL1_org_",Table1[[#This Row],[DATE SAMPLE DELIVERY]]))</f>
        <v>TC2486_PL1_org_</v>
      </c>
      <c r="Q698" s="32" t="str">
        <f>IF(Table1[[#This Row],[SNP&amp;SEQ SAMPLE ID]]="","",IF('Sample information'!$B$21="","",'Sample information'!$B$21))</f>
        <v>danio rerio (zebrafish)</v>
      </c>
      <c r="R698" s="10"/>
      <c r="S698" s="32"/>
      <c r="T698" s="55"/>
      <c r="U698" s="25"/>
      <c r="W698" s="30"/>
      <c r="Y698" s="91"/>
      <c r="Z698" s="32"/>
      <c r="AA698" s="28"/>
      <c r="AB698" s="55"/>
      <c r="AC698" s="28" t="str">
        <f>IF(Table1[[#This Row],[DATE SAMPLE DELIVERY]]="","",(CONCATENATE(20,LEFT(Table1[[#This Row],[DATE SAMPLE DELIVERY]],2),"-",(MID(Table1[[#This Row],[DATE SAMPLE DELIVERY]],3,2)),"-",(RIGHT(Table1[[#This Row],[DATE SAMPLE DELIVERY]],2)))))</f>
        <v/>
      </c>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row>
    <row r="699" spans="1:54" s="4" customFormat="1" x14ac:dyDescent="0.2">
      <c r="A699" s="112" t="str">
        <f>IF(D699="","",CONCATENATE('Sample information'!B$16," #1"," ",Table1[[#This Row],[DATE SAMPLE DELIVERY]]))</f>
        <v xml:space="preserve">TC2486 #1 </v>
      </c>
      <c r="B699" s="112" t="str">
        <f>IF(Table1[[#This Row],[LIBRARY ID]]="","",CONCATENATE('Sample information'!B$16,"-",Table1[[#This Row],[LIBRARY ID]]))</f>
        <v>TC2486-TC2486-1689</v>
      </c>
      <c r="C699" s="228" t="s">
        <v>142</v>
      </c>
      <c r="D699" s="228" t="s">
        <v>2435</v>
      </c>
      <c r="E699" s="228" t="s">
        <v>28</v>
      </c>
      <c r="F699" s="113" t="s">
        <v>1711</v>
      </c>
      <c r="G699" s="113">
        <v>13.536849999999999</v>
      </c>
      <c r="H699" s="113">
        <v>50</v>
      </c>
      <c r="I699" s="98"/>
      <c r="J699" s="228"/>
      <c r="K699" s="230" t="s">
        <v>2749</v>
      </c>
      <c r="L699" s="112" t="str">
        <f>IF((I699=Index!C$2),VLOOKUP(J699,Index!B$3:S$228,2),IF((I699=Index!D$2),VLOOKUP(J699,Index!B$3:S$228,3),IF((I699=Index!E$2),VLOOKUP(J699,Index!B$3:S$228,4),IF((I699=Index!F$2),VLOOKUP(J699,Index!B$3:S$228,5),IF((I699=Index!G$2),VLOOKUP(J699,Index!B$3:S$228,6),IF((I699=Index!H$2),VLOOKUP(J699,Index!B$3:S$228,7),IF((I699=Index!I$2),VLOOKUP(J699,Index!B$3:S$228,8),IF((I699=Index!J$2),VLOOKUP(J699,Index!B$3:S$228,9),IF((I699=Index!K$2),VLOOKUP(J699,Index!B$3:S$228,10),IF((I699=Index!L$2),VLOOKUP(J699,Index!B$3:S$228,11),IF((I699=Index!M$2),VLOOKUP(J699,Index!B$3:S$228,12),IF((I699=Index!N$2),VLOOKUP(J699,Index!B$3:S$228,13),IF((I699=Index!O$2),VLOOKUP(J699,Index!B$3:S$228,14),IF((I699=Index!P$2),VLOOKUP(J699,Index!B$3:S$228,15),IF((I699=Index!Q$2),VLOOKUP(J699,Index!B$3:S$228,16),IF((I699=Index!R$2),VLOOKUP(J699,Index!B$3:S$228,17),IF((I699=Index!S$2),VLOOKUP(J699,Index!B$3:S$228,18),IF((I699=""),CONCATENATE("Custom (",K699,")"),IF((I699="No index"),CONCATENATE("Custom (",Index!T691,")"),"")))))))))))))))))))</f>
        <v>Custom (GCGTAGTA-AAGGAGTA)</v>
      </c>
      <c r="M699" s="32" t="s">
        <v>5</v>
      </c>
      <c r="N699" s="10" t="s">
        <v>43</v>
      </c>
      <c r="O699" s="136">
        <f>IF(Table1[[#This Row],[VOLUME]]="","",Table1[[#This Row],[VOLUME]])</f>
        <v>50</v>
      </c>
      <c r="P699" s="110" t="str">
        <f>IF(Table1[[#This Row],[SNP&amp;SEQ SAMPLE ID]]="","",CONCATENATE('Sample information'!$B$16,"_PL1_org_",Table1[[#This Row],[DATE SAMPLE DELIVERY]]))</f>
        <v>TC2486_PL1_org_</v>
      </c>
      <c r="Q699" s="32" t="str">
        <f>IF(Table1[[#This Row],[SNP&amp;SEQ SAMPLE ID]]="","",IF('Sample information'!$B$21="","",'Sample information'!$B$21))</f>
        <v>danio rerio (zebrafish)</v>
      </c>
      <c r="R699" s="10"/>
      <c r="S699" s="32"/>
      <c r="T699" s="55"/>
      <c r="U699" s="25"/>
      <c r="W699" s="30"/>
      <c r="Y699" s="91"/>
      <c r="Z699" s="32"/>
      <c r="AA699" s="28"/>
      <c r="AB699" s="55"/>
      <c r="AC699" s="28" t="str">
        <f>IF(Table1[[#This Row],[DATE SAMPLE DELIVERY]]="","",(CONCATENATE(20,LEFT(Table1[[#This Row],[DATE SAMPLE DELIVERY]],2),"-",(MID(Table1[[#This Row],[DATE SAMPLE DELIVERY]],3,2)),"-",(RIGHT(Table1[[#This Row],[DATE SAMPLE DELIVERY]],2)))))</f>
        <v/>
      </c>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row>
    <row r="700" spans="1:54" s="4" customFormat="1" x14ac:dyDescent="0.2">
      <c r="A700" s="112" t="str">
        <f>IF(D700="","",CONCATENATE('Sample information'!B$16," #1"," ",Table1[[#This Row],[DATE SAMPLE DELIVERY]]))</f>
        <v xml:space="preserve">TC2486 #1 </v>
      </c>
      <c r="B700" s="112" t="str">
        <f>IF(Table1[[#This Row],[LIBRARY ID]]="","",CONCATENATE('Sample information'!B$16,"-",Table1[[#This Row],[LIBRARY ID]]))</f>
        <v>TC2486-TC2486-1690</v>
      </c>
      <c r="C700" s="228" t="s">
        <v>142</v>
      </c>
      <c r="D700" s="228" t="s">
        <v>2436</v>
      </c>
      <c r="E700" s="228" t="s">
        <v>28</v>
      </c>
      <c r="F700" s="113" t="s">
        <v>1711</v>
      </c>
      <c r="G700" s="113">
        <v>13.536849999999999</v>
      </c>
      <c r="H700" s="113">
        <v>50</v>
      </c>
      <c r="I700" s="98"/>
      <c r="J700" s="228"/>
      <c r="K700" s="230" t="s">
        <v>2750</v>
      </c>
      <c r="L700" s="112" t="str">
        <f>IF((I700=Index!C$2),VLOOKUP(J700,Index!B$3:S$228,2),IF((I700=Index!D$2),VLOOKUP(J700,Index!B$3:S$228,3),IF((I700=Index!E$2),VLOOKUP(J700,Index!B$3:S$228,4),IF((I700=Index!F$2),VLOOKUP(J700,Index!B$3:S$228,5),IF((I700=Index!G$2),VLOOKUP(J700,Index!B$3:S$228,6),IF((I700=Index!H$2),VLOOKUP(J700,Index!B$3:S$228,7),IF((I700=Index!I$2),VLOOKUP(J700,Index!B$3:S$228,8),IF((I700=Index!J$2),VLOOKUP(J700,Index!B$3:S$228,9),IF((I700=Index!K$2),VLOOKUP(J700,Index!B$3:S$228,10),IF((I700=Index!L$2),VLOOKUP(J700,Index!B$3:S$228,11),IF((I700=Index!M$2),VLOOKUP(J700,Index!B$3:S$228,12),IF((I700=Index!N$2),VLOOKUP(J700,Index!B$3:S$228,13),IF((I700=Index!O$2),VLOOKUP(J700,Index!B$3:S$228,14),IF((I700=Index!P$2),VLOOKUP(J700,Index!B$3:S$228,15),IF((I700=Index!Q$2),VLOOKUP(J700,Index!B$3:S$228,16),IF((I700=Index!R$2),VLOOKUP(J700,Index!B$3:S$228,17),IF((I700=Index!S$2),VLOOKUP(J700,Index!B$3:S$228,18),IF((I700=""),CONCATENATE("Custom (",K700,")"),IF((I700="No index"),CONCATENATE("Custom (",Index!T692,")"),"")))))))))))))))))))</f>
        <v>Custom (GCGTAGTA-CTAAGCCT)</v>
      </c>
      <c r="M700" s="32" t="s">
        <v>5</v>
      </c>
      <c r="N700" s="10" t="s">
        <v>44</v>
      </c>
      <c r="O700" s="136">
        <f>IF(Table1[[#This Row],[VOLUME]]="","",Table1[[#This Row],[VOLUME]])</f>
        <v>50</v>
      </c>
      <c r="P700" s="110" t="str">
        <f>IF(Table1[[#This Row],[SNP&amp;SEQ SAMPLE ID]]="","",CONCATENATE('Sample information'!$B$16,"_PL1_org_",Table1[[#This Row],[DATE SAMPLE DELIVERY]]))</f>
        <v>TC2486_PL1_org_</v>
      </c>
      <c r="Q700" s="32" t="str">
        <f>IF(Table1[[#This Row],[SNP&amp;SEQ SAMPLE ID]]="","",IF('Sample information'!$B$21="","",'Sample information'!$B$21))</f>
        <v>danio rerio (zebrafish)</v>
      </c>
      <c r="R700" s="10"/>
      <c r="S700" s="32"/>
      <c r="T700" s="55"/>
      <c r="U700" s="25"/>
      <c r="W700" s="30"/>
      <c r="Y700" s="91"/>
      <c r="Z700" s="32"/>
      <c r="AA700" s="28"/>
      <c r="AB700" s="55"/>
      <c r="AC700" s="28" t="str">
        <f>IF(Table1[[#This Row],[DATE SAMPLE DELIVERY]]="","",(CONCATENATE(20,LEFT(Table1[[#This Row],[DATE SAMPLE DELIVERY]],2),"-",(MID(Table1[[#This Row],[DATE SAMPLE DELIVERY]],3,2)),"-",(RIGHT(Table1[[#This Row],[DATE SAMPLE DELIVERY]],2)))))</f>
        <v/>
      </c>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row>
    <row r="701" spans="1:54" s="4" customFormat="1" x14ac:dyDescent="0.2">
      <c r="A701" s="112" t="str">
        <f>IF(D701="","",CONCATENATE('Sample information'!B$16," #1"," ",Table1[[#This Row],[DATE SAMPLE DELIVERY]]))</f>
        <v xml:space="preserve">TC2486 #1 </v>
      </c>
      <c r="B701" s="112" t="str">
        <f>IF(Table1[[#This Row],[LIBRARY ID]]="","",CONCATENATE('Sample information'!B$16,"-",Table1[[#This Row],[LIBRARY ID]]))</f>
        <v>TC2486-TC2486-1691</v>
      </c>
      <c r="C701" s="228" t="s">
        <v>142</v>
      </c>
      <c r="D701" s="228" t="s">
        <v>2437</v>
      </c>
      <c r="E701" s="228" t="s">
        <v>28</v>
      </c>
      <c r="F701" s="113" t="s">
        <v>1711</v>
      </c>
      <c r="G701" s="113">
        <v>13.536849999999999</v>
      </c>
      <c r="H701" s="113">
        <v>50</v>
      </c>
      <c r="I701" s="98"/>
      <c r="J701" s="228"/>
      <c r="K701" s="230" t="s">
        <v>2751</v>
      </c>
      <c r="L701" s="112" t="str">
        <f>IF((I701=Index!C$2),VLOOKUP(J701,Index!B$3:S$228,2),IF((I701=Index!D$2),VLOOKUP(J701,Index!B$3:S$228,3),IF((I701=Index!E$2),VLOOKUP(J701,Index!B$3:S$228,4),IF((I701=Index!F$2),VLOOKUP(J701,Index!B$3:S$228,5),IF((I701=Index!G$2),VLOOKUP(J701,Index!B$3:S$228,6),IF((I701=Index!H$2),VLOOKUP(J701,Index!B$3:S$228,7),IF((I701=Index!I$2),VLOOKUP(J701,Index!B$3:S$228,8),IF((I701=Index!J$2),VLOOKUP(J701,Index!B$3:S$228,9),IF((I701=Index!K$2),VLOOKUP(J701,Index!B$3:S$228,10),IF((I701=Index!L$2),VLOOKUP(J701,Index!B$3:S$228,11),IF((I701=Index!M$2),VLOOKUP(J701,Index!B$3:S$228,12),IF((I701=Index!N$2),VLOOKUP(J701,Index!B$3:S$228,13),IF((I701=Index!O$2),VLOOKUP(J701,Index!B$3:S$228,14),IF((I701=Index!P$2),VLOOKUP(J701,Index!B$3:S$228,15),IF((I701=Index!Q$2),VLOOKUP(J701,Index!B$3:S$228,16),IF((I701=Index!R$2),VLOOKUP(J701,Index!B$3:S$228,17),IF((I701=Index!S$2),VLOOKUP(J701,Index!B$3:S$228,18),IF((I701=""),CONCATENATE("Custom (",K701,")"),IF((I701="No index"),CONCATENATE("Custom (",Index!T693,")"),"")))))))))))))))))))</f>
        <v>Custom (GCGTAGTA-GCGTAAGA)</v>
      </c>
      <c r="M701" s="32" t="s">
        <v>5</v>
      </c>
      <c r="N701" s="10" t="s">
        <v>45</v>
      </c>
      <c r="O701" s="136">
        <f>IF(Table1[[#This Row],[VOLUME]]="","",Table1[[#This Row],[VOLUME]])</f>
        <v>50</v>
      </c>
      <c r="P701" s="110" t="str">
        <f>IF(Table1[[#This Row],[SNP&amp;SEQ SAMPLE ID]]="","",CONCATENATE('Sample information'!$B$16,"_PL1_org_",Table1[[#This Row],[DATE SAMPLE DELIVERY]]))</f>
        <v>TC2486_PL1_org_</v>
      </c>
      <c r="Q701" s="32" t="str">
        <f>IF(Table1[[#This Row],[SNP&amp;SEQ SAMPLE ID]]="","",IF('Sample information'!$B$21="","",'Sample information'!$B$21))</f>
        <v>danio rerio (zebrafish)</v>
      </c>
      <c r="R701" s="10"/>
      <c r="S701" s="32"/>
      <c r="T701" s="55"/>
      <c r="U701" s="25"/>
      <c r="W701" s="30"/>
      <c r="Y701" s="91"/>
      <c r="Z701" s="32"/>
      <c r="AA701" s="28"/>
      <c r="AB701" s="55"/>
      <c r="AC701" s="28" t="str">
        <f>IF(Table1[[#This Row],[DATE SAMPLE DELIVERY]]="","",(CONCATENATE(20,LEFT(Table1[[#This Row],[DATE SAMPLE DELIVERY]],2),"-",(MID(Table1[[#This Row],[DATE SAMPLE DELIVERY]],3,2)),"-",(RIGHT(Table1[[#This Row],[DATE SAMPLE DELIVERY]],2)))))</f>
        <v/>
      </c>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row>
    <row r="702" spans="1:54" s="4" customFormat="1" x14ac:dyDescent="0.2">
      <c r="A702" s="112" t="str">
        <f>IF(D702="","",CONCATENATE('Sample information'!B$16," #1"," ",Table1[[#This Row],[DATE SAMPLE DELIVERY]]))</f>
        <v xml:space="preserve">TC2486 #1 </v>
      </c>
      <c r="B702" s="112" t="str">
        <f>IF(Table1[[#This Row],[LIBRARY ID]]="","",CONCATENATE('Sample information'!B$16,"-",Table1[[#This Row],[LIBRARY ID]]))</f>
        <v>TC2486-TC2486-1692</v>
      </c>
      <c r="C702" s="228" t="s">
        <v>142</v>
      </c>
      <c r="D702" s="228" t="s">
        <v>2438</v>
      </c>
      <c r="E702" s="228" t="s">
        <v>28</v>
      </c>
      <c r="F702" s="113" t="s">
        <v>1711</v>
      </c>
      <c r="G702" s="113">
        <v>13.536849999999999</v>
      </c>
      <c r="H702" s="113">
        <v>50</v>
      </c>
      <c r="I702" s="98"/>
      <c r="J702" s="228"/>
      <c r="K702" s="230" t="s">
        <v>2752</v>
      </c>
      <c r="L702" s="112" t="str">
        <f>IF((I702=Index!C$2),VLOOKUP(J702,Index!B$3:S$228,2),IF((I702=Index!D$2),VLOOKUP(J702,Index!B$3:S$228,3),IF((I702=Index!E$2),VLOOKUP(J702,Index!B$3:S$228,4),IF((I702=Index!F$2),VLOOKUP(J702,Index!B$3:S$228,5),IF((I702=Index!G$2),VLOOKUP(J702,Index!B$3:S$228,6),IF((I702=Index!H$2),VLOOKUP(J702,Index!B$3:S$228,7),IF((I702=Index!I$2),VLOOKUP(J702,Index!B$3:S$228,8),IF((I702=Index!J$2),VLOOKUP(J702,Index!B$3:S$228,9),IF((I702=Index!K$2),VLOOKUP(J702,Index!B$3:S$228,10),IF((I702=Index!L$2),VLOOKUP(J702,Index!B$3:S$228,11),IF((I702=Index!M$2),VLOOKUP(J702,Index!B$3:S$228,12),IF((I702=Index!N$2),VLOOKUP(J702,Index!B$3:S$228,13),IF((I702=Index!O$2),VLOOKUP(J702,Index!B$3:S$228,14),IF((I702=Index!P$2),VLOOKUP(J702,Index!B$3:S$228,15),IF((I702=Index!Q$2),VLOOKUP(J702,Index!B$3:S$228,16),IF((I702=Index!R$2),VLOOKUP(J702,Index!B$3:S$228,17),IF((I702=Index!S$2),VLOOKUP(J702,Index!B$3:S$228,18),IF((I702=""),CONCATENATE("Custom (",K702,")"),IF((I702="No index"),CONCATENATE("Custom (",Index!T694,")"),"")))))))))))))))))))</f>
        <v>Custom (CGGAGCCT-CTCTCTAT)</v>
      </c>
      <c r="M702" s="32" t="s">
        <v>5</v>
      </c>
      <c r="N702" s="10" t="s">
        <v>46</v>
      </c>
      <c r="O702" s="136">
        <f>IF(Table1[[#This Row],[VOLUME]]="","",Table1[[#This Row],[VOLUME]])</f>
        <v>50</v>
      </c>
      <c r="P702" s="110" t="str">
        <f>IF(Table1[[#This Row],[SNP&amp;SEQ SAMPLE ID]]="","",CONCATENATE('Sample information'!$B$16,"_PL1_org_",Table1[[#This Row],[DATE SAMPLE DELIVERY]]))</f>
        <v>TC2486_PL1_org_</v>
      </c>
      <c r="Q702" s="32" t="str">
        <f>IF(Table1[[#This Row],[SNP&amp;SEQ SAMPLE ID]]="","",IF('Sample information'!$B$21="","",'Sample information'!$B$21))</f>
        <v>danio rerio (zebrafish)</v>
      </c>
      <c r="R702" s="10"/>
      <c r="S702" s="32"/>
      <c r="T702" s="55"/>
      <c r="U702" s="25"/>
      <c r="W702" s="30"/>
      <c r="Y702" s="91"/>
      <c r="Z702" s="32"/>
      <c r="AA702" s="28"/>
      <c r="AB702" s="55"/>
      <c r="AC702" s="28" t="str">
        <f>IF(Table1[[#This Row],[DATE SAMPLE DELIVERY]]="","",(CONCATENATE(20,LEFT(Table1[[#This Row],[DATE SAMPLE DELIVERY]],2),"-",(MID(Table1[[#This Row],[DATE SAMPLE DELIVERY]],3,2)),"-",(RIGHT(Table1[[#This Row],[DATE SAMPLE DELIVERY]],2)))))</f>
        <v/>
      </c>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row>
    <row r="703" spans="1:54" s="4" customFormat="1" x14ac:dyDescent="0.2">
      <c r="A703" s="112" t="str">
        <f>IF(D703="","",CONCATENATE('Sample information'!B$16," #1"," ",Table1[[#This Row],[DATE SAMPLE DELIVERY]]))</f>
        <v xml:space="preserve">TC2486 #1 </v>
      </c>
      <c r="B703" s="112" t="str">
        <f>IF(Table1[[#This Row],[LIBRARY ID]]="","",CONCATENATE('Sample information'!B$16,"-",Table1[[#This Row],[LIBRARY ID]]))</f>
        <v>TC2486-TC2486-1693</v>
      </c>
      <c r="C703" s="228" t="s">
        <v>142</v>
      </c>
      <c r="D703" s="228" t="s">
        <v>2439</v>
      </c>
      <c r="E703" s="228" t="s">
        <v>28</v>
      </c>
      <c r="F703" s="113" t="s">
        <v>1711</v>
      </c>
      <c r="G703" s="113">
        <v>13.536849999999999</v>
      </c>
      <c r="H703" s="113">
        <v>50</v>
      </c>
      <c r="I703" s="98"/>
      <c r="J703" s="228"/>
      <c r="K703" s="230" t="s">
        <v>2753</v>
      </c>
      <c r="L703" s="112" t="str">
        <f>IF((I703=Index!C$2),VLOOKUP(J703,Index!B$3:S$228,2),IF((I703=Index!D$2),VLOOKUP(J703,Index!B$3:S$228,3),IF((I703=Index!E$2),VLOOKUP(J703,Index!B$3:S$228,4),IF((I703=Index!F$2),VLOOKUP(J703,Index!B$3:S$228,5),IF((I703=Index!G$2),VLOOKUP(J703,Index!B$3:S$228,6),IF((I703=Index!H$2),VLOOKUP(J703,Index!B$3:S$228,7),IF((I703=Index!I$2),VLOOKUP(J703,Index!B$3:S$228,8),IF((I703=Index!J$2),VLOOKUP(J703,Index!B$3:S$228,9),IF((I703=Index!K$2),VLOOKUP(J703,Index!B$3:S$228,10),IF((I703=Index!L$2),VLOOKUP(J703,Index!B$3:S$228,11),IF((I703=Index!M$2),VLOOKUP(J703,Index!B$3:S$228,12),IF((I703=Index!N$2),VLOOKUP(J703,Index!B$3:S$228,13),IF((I703=Index!O$2),VLOOKUP(J703,Index!B$3:S$228,14),IF((I703=Index!P$2),VLOOKUP(J703,Index!B$3:S$228,15),IF((I703=Index!Q$2),VLOOKUP(J703,Index!B$3:S$228,16),IF((I703=Index!R$2),VLOOKUP(J703,Index!B$3:S$228,17),IF((I703=Index!S$2),VLOOKUP(J703,Index!B$3:S$228,18),IF((I703=""),CONCATENATE("Custom (",K703,")"),IF((I703="No index"),CONCATENATE("Custom (",Index!T695,")"),"")))))))))))))))))))</f>
        <v>Custom (CGGAGCCT-TATCCTCT)</v>
      </c>
      <c r="M703" s="32" t="s">
        <v>5</v>
      </c>
      <c r="N703" s="10" t="s">
        <v>47</v>
      </c>
      <c r="O703" s="136">
        <f>IF(Table1[[#This Row],[VOLUME]]="","",Table1[[#This Row],[VOLUME]])</f>
        <v>50</v>
      </c>
      <c r="P703" s="110" t="str">
        <f>IF(Table1[[#This Row],[SNP&amp;SEQ SAMPLE ID]]="","",CONCATENATE('Sample information'!$B$16,"_PL1_org_",Table1[[#This Row],[DATE SAMPLE DELIVERY]]))</f>
        <v>TC2486_PL1_org_</v>
      </c>
      <c r="Q703" s="32" t="str">
        <f>IF(Table1[[#This Row],[SNP&amp;SEQ SAMPLE ID]]="","",IF('Sample information'!$B$21="","",'Sample information'!$B$21))</f>
        <v>danio rerio (zebrafish)</v>
      </c>
      <c r="R703" s="10"/>
      <c r="S703" s="32"/>
      <c r="T703" s="55"/>
      <c r="U703" s="25"/>
      <c r="W703" s="30"/>
      <c r="Y703" s="91"/>
      <c r="Z703" s="32"/>
      <c r="AA703" s="28"/>
      <c r="AB703" s="55"/>
      <c r="AC703" s="28" t="str">
        <f>IF(Table1[[#This Row],[DATE SAMPLE DELIVERY]]="","",(CONCATENATE(20,LEFT(Table1[[#This Row],[DATE SAMPLE DELIVERY]],2),"-",(MID(Table1[[#This Row],[DATE SAMPLE DELIVERY]],3,2)),"-",(RIGHT(Table1[[#This Row],[DATE SAMPLE DELIVERY]],2)))))</f>
        <v/>
      </c>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row>
    <row r="704" spans="1:54" s="4" customFormat="1" x14ac:dyDescent="0.2">
      <c r="A704" s="112" t="str">
        <f>IF(D704="","",CONCATENATE('Sample information'!B$16," #1"," ",Table1[[#This Row],[DATE SAMPLE DELIVERY]]))</f>
        <v xml:space="preserve">TC2486 #1 </v>
      </c>
      <c r="B704" s="112" t="str">
        <f>IF(Table1[[#This Row],[LIBRARY ID]]="","",CONCATENATE('Sample information'!B$16,"-",Table1[[#This Row],[LIBRARY ID]]))</f>
        <v>TC2486-TC2486-1694</v>
      </c>
      <c r="C704" s="228" t="s">
        <v>142</v>
      </c>
      <c r="D704" s="228" t="s">
        <v>2440</v>
      </c>
      <c r="E704" s="228" t="s">
        <v>28</v>
      </c>
      <c r="F704" s="113" t="s">
        <v>1711</v>
      </c>
      <c r="G704" s="113">
        <v>13.536849999999999</v>
      </c>
      <c r="H704" s="113">
        <v>50</v>
      </c>
      <c r="I704" s="98"/>
      <c r="J704" s="228"/>
      <c r="K704" s="230" t="s">
        <v>2754</v>
      </c>
      <c r="L704" s="112" t="str">
        <f>IF((I704=Index!C$2),VLOOKUP(J704,Index!B$3:S$228,2),IF((I704=Index!D$2),VLOOKUP(J704,Index!B$3:S$228,3),IF((I704=Index!E$2),VLOOKUP(J704,Index!B$3:S$228,4),IF((I704=Index!F$2),VLOOKUP(J704,Index!B$3:S$228,5),IF((I704=Index!G$2),VLOOKUP(J704,Index!B$3:S$228,6),IF((I704=Index!H$2),VLOOKUP(J704,Index!B$3:S$228,7),IF((I704=Index!I$2),VLOOKUP(J704,Index!B$3:S$228,8),IF((I704=Index!J$2),VLOOKUP(J704,Index!B$3:S$228,9),IF((I704=Index!K$2),VLOOKUP(J704,Index!B$3:S$228,10),IF((I704=Index!L$2),VLOOKUP(J704,Index!B$3:S$228,11),IF((I704=Index!M$2),VLOOKUP(J704,Index!B$3:S$228,12),IF((I704=Index!N$2),VLOOKUP(J704,Index!B$3:S$228,13),IF((I704=Index!O$2),VLOOKUP(J704,Index!B$3:S$228,14),IF((I704=Index!P$2),VLOOKUP(J704,Index!B$3:S$228,15),IF((I704=Index!Q$2),VLOOKUP(J704,Index!B$3:S$228,16),IF((I704=Index!R$2),VLOOKUP(J704,Index!B$3:S$228,17),IF((I704=Index!S$2),VLOOKUP(J704,Index!B$3:S$228,18),IF((I704=""),CONCATENATE("Custom (",K704,")"),IF((I704="No index"),CONCATENATE("Custom (",Index!T696,")"),"")))))))))))))))))))</f>
        <v>Custom (CGGAGCCT-GTAAGGAG)</v>
      </c>
      <c r="M704" s="32" t="s">
        <v>5</v>
      </c>
      <c r="N704" s="10" t="s">
        <v>48</v>
      </c>
      <c r="O704" s="136">
        <f>IF(Table1[[#This Row],[VOLUME]]="","",Table1[[#This Row],[VOLUME]])</f>
        <v>50</v>
      </c>
      <c r="P704" s="110" t="str">
        <f>IF(Table1[[#This Row],[SNP&amp;SEQ SAMPLE ID]]="","",CONCATENATE('Sample information'!$B$16,"_PL1_org_",Table1[[#This Row],[DATE SAMPLE DELIVERY]]))</f>
        <v>TC2486_PL1_org_</v>
      </c>
      <c r="Q704" s="32" t="str">
        <f>IF(Table1[[#This Row],[SNP&amp;SEQ SAMPLE ID]]="","",IF('Sample information'!$B$21="","",'Sample information'!$B$21))</f>
        <v>danio rerio (zebrafish)</v>
      </c>
      <c r="R704" s="10"/>
      <c r="S704" s="32"/>
      <c r="T704" s="55"/>
      <c r="U704" s="25"/>
      <c r="W704" s="30"/>
      <c r="Y704" s="91"/>
      <c r="Z704" s="32"/>
      <c r="AA704" s="28"/>
      <c r="AB704" s="55"/>
      <c r="AC704" s="28" t="str">
        <f>IF(Table1[[#This Row],[DATE SAMPLE DELIVERY]]="","",(CONCATENATE(20,LEFT(Table1[[#This Row],[DATE SAMPLE DELIVERY]],2),"-",(MID(Table1[[#This Row],[DATE SAMPLE DELIVERY]],3,2)),"-",(RIGHT(Table1[[#This Row],[DATE SAMPLE DELIVERY]],2)))))</f>
        <v/>
      </c>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row>
    <row r="705" spans="1:54" s="4" customFormat="1" x14ac:dyDescent="0.2">
      <c r="A705" s="112" t="str">
        <f>IF(D705="","",CONCATENATE('Sample information'!B$16," #1"," ",Table1[[#This Row],[DATE SAMPLE DELIVERY]]))</f>
        <v xml:space="preserve">TC2486 #1 </v>
      </c>
      <c r="B705" s="112" t="str">
        <f>IF(Table1[[#This Row],[LIBRARY ID]]="","",CONCATENATE('Sample information'!B$16,"-",Table1[[#This Row],[LIBRARY ID]]))</f>
        <v>TC2486-TC2486-1695</v>
      </c>
      <c r="C705" s="228" t="s">
        <v>142</v>
      </c>
      <c r="D705" s="228" t="s">
        <v>2441</v>
      </c>
      <c r="E705" s="228" t="s">
        <v>28</v>
      </c>
      <c r="F705" s="113" t="s">
        <v>1711</v>
      </c>
      <c r="G705" s="113">
        <v>13.536849999999999</v>
      </c>
      <c r="H705" s="113">
        <v>50</v>
      </c>
      <c r="I705" s="98"/>
      <c r="J705" s="228"/>
      <c r="K705" s="230" t="s">
        <v>2755</v>
      </c>
      <c r="L705" s="112" t="str">
        <f>IF((I705=Index!C$2),VLOOKUP(J705,Index!B$3:S$228,2),IF((I705=Index!D$2),VLOOKUP(J705,Index!B$3:S$228,3),IF((I705=Index!E$2),VLOOKUP(J705,Index!B$3:S$228,4),IF((I705=Index!F$2),VLOOKUP(J705,Index!B$3:S$228,5),IF((I705=Index!G$2),VLOOKUP(J705,Index!B$3:S$228,6),IF((I705=Index!H$2),VLOOKUP(J705,Index!B$3:S$228,7),IF((I705=Index!I$2),VLOOKUP(J705,Index!B$3:S$228,8),IF((I705=Index!J$2),VLOOKUP(J705,Index!B$3:S$228,9),IF((I705=Index!K$2),VLOOKUP(J705,Index!B$3:S$228,10),IF((I705=Index!L$2),VLOOKUP(J705,Index!B$3:S$228,11),IF((I705=Index!M$2),VLOOKUP(J705,Index!B$3:S$228,12),IF((I705=Index!N$2),VLOOKUP(J705,Index!B$3:S$228,13),IF((I705=Index!O$2),VLOOKUP(J705,Index!B$3:S$228,14),IF((I705=Index!P$2),VLOOKUP(J705,Index!B$3:S$228,15),IF((I705=Index!Q$2),VLOOKUP(J705,Index!B$3:S$228,16),IF((I705=Index!R$2),VLOOKUP(J705,Index!B$3:S$228,17),IF((I705=Index!S$2),VLOOKUP(J705,Index!B$3:S$228,18),IF((I705=""),CONCATENATE("Custom (",K705,")"),IF((I705="No index"),CONCATENATE("Custom (",Index!T697,")"),"")))))))))))))))))))</f>
        <v>Custom (CGGAGCCT-ACTGCATA)</v>
      </c>
      <c r="M705" s="32" t="s">
        <v>5</v>
      </c>
      <c r="N705" s="10" t="s">
        <v>49</v>
      </c>
      <c r="O705" s="136">
        <f>IF(Table1[[#This Row],[VOLUME]]="","",Table1[[#This Row],[VOLUME]])</f>
        <v>50</v>
      </c>
      <c r="P705" s="110" t="str">
        <f>IF(Table1[[#This Row],[SNP&amp;SEQ SAMPLE ID]]="","",CONCATENATE('Sample information'!$B$16,"_PL1_org_",Table1[[#This Row],[DATE SAMPLE DELIVERY]]))</f>
        <v>TC2486_PL1_org_</v>
      </c>
      <c r="Q705" s="32" t="str">
        <f>IF(Table1[[#This Row],[SNP&amp;SEQ SAMPLE ID]]="","",IF('Sample information'!$B$21="","",'Sample information'!$B$21))</f>
        <v>danio rerio (zebrafish)</v>
      </c>
      <c r="R705" s="10"/>
      <c r="S705" s="32"/>
      <c r="T705" s="55"/>
      <c r="U705" s="25"/>
      <c r="W705" s="30"/>
      <c r="Y705" s="91"/>
      <c r="Z705" s="32"/>
      <c r="AA705" s="28"/>
      <c r="AB705" s="55"/>
      <c r="AC705" s="28" t="str">
        <f>IF(Table1[[#This Row],[DATE SAMPLE DELIVERY]]="","",(CONCATENATE(20,LEFT(Table1[[#This Row],[DATE SAMPLE DELIVERY]],2),"-",(MID(Table1[[#This Row],[DATE SAMPLE DELIVERY]],3,2)),"-",(RIGHT(Table1[[#This Row],[DATE SAMPLE DELIVERY]],2)))))</f>
        <v/>
      </c>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row>
    <row r="706" spans="1:54" s="4" customFormat="1" x14ac:dyDescent="0.2">
      <c r="A706" s="112" t="str">
        <f>IF(D706="","",CONCATENATE('Sample information'!B$16," #1"," ",Table1[[#This Row],[DATE SAMPLE DELIVERY]]))</f>
        <v xml:space="preserve">TC2486 #1 </v>
      </c>
      <c r="B706" s="112" t="str">
        <f>IF(Table1[[#This Row],[LIBRARY ID]]="","",CONCATENATE('Sample information'!B$16,"-",Table1[[#This Row],[LIBRARY ID]]))</f>
        <v>TC2486-TC2486-1696</v>
      </c>
      <c r="C706" s="228" t="s">
        <v>142</v>
      </c>
      <c r="D706" s="228" t="s">
        <v>2442</v>
      </c>
      <c r="E706" s="228" t="s">
        <v>28</v>
      </c>
      <c r="F706" s="113" t="s">
        <v>1711</v>
      </c>
      <c r="G706" s="113">
        <v>13.536849999999999</v>
      </c>
      <c r="H706" s="113">
        <v>50</v>
      </c>
      <c r="I706" s="98"/>
      <c r="J706" s="228"/>
      <c r="K706" s="230" t="s">
        <v>2756</v>
      </c>
      <c r="L706" s="112" t="str">
        <f>IF((I706=Index!C$2),VLOOKUP(J706,Index!B$3:S$228,2),IF((I706=Index!D$2),VLOOKUP(J706,Index!B$3:S$228,3),IF((I706=Index!E$2),VLOOKUP(J706,Index!B$3:S$228,4),IF((I706=Index!F$2),VLOOKUP(J706,Index!B$3:S$228,5),IF((I706=Index!G$2),VLOOKUP(J706,Index!B$3:S$228,6),IF((I706=Index!H$2),VLOOKUP(J706,Index!B$3:S$228,7),IF((I706=Index!I$2),VLOOKUP(J706,Index!B$3:S$228,8),IF((I706=Index!J$2),VLOOKUP(J706,Index!B$3:S$228,9),IF((I706=Index!K$2),VLOOKUP(J706,Index!B$3:S$228,10),IF((I706=Index!L$2),VLOOKUP(J706,Index!B$3:S$228,11),IF((I706=Index!M$2),VLOOKUP(J706,Index!B$3:S$228,12),IF((I706=Index!N$2),VLOOKUP(J706,Index!B$3:S$228,13),IF((I706=Index!O$2),VLOOKUP(J706,Index!B$3:S$228,14),IF((I706=Index!P$2),VLOOKUP(J706,Index!B$3:S$228,15),IF((I706=Index!Q$2),VLOOKUP(J706,Index!B$3:S$228,16),IF((I706=Index!R$2),VLOOKUP(J706,Index!B$3:S$228,17),IF((I706=Index!S$2),VLOOKUP(J706,Index!B$3:S$228,18),IF((I706=""),CONCATENATE("Custom (",K706,")"),IF((I706="No index"),CONCATENATE("Custom (",Index!T698,")"),"")))))))))))))))))))</f>
        <v>Custom (CGGAGCCT-AAGGAGTA)</v>
      </c>
      <c r="M706" s="32" t="s">
        <v>5</v>
      </c>
      <c r="N706" s="10" t="s">
        <v>50</v>
      </c>
      <c r="O706" s="136">
        <f>IF(Table1[[#This Row],[VOLUME]]="","",Table1[[#This Row],[VOLUME]])</f>
        <v>50</v>
      </c>
      <c r="P706" s="110" t="str">
        <f>IF(Table1[[#This Row],[SNP&amp;SEQ SAMPLE ID]]="","",CONCATENATE('Sample information'!$B$16,"_PL1_org_",Table1[[#This Row],[DATE SAMPLE DELIVERY]]))</f>
        <v>TC2486_PL1_org_</v>
      </c>
      <c r="Q706" s="32" t="str">
        <f>IF(Table1[[#This Row],[SNP&amp;SEQ SAMPLE ID]]="","",IF('Sample information'!$B$21="","",'Sample information'!$B$21))</f>
        <v>danio rerio (zebrafish)</v>
      </c>
      <c r="R706" s="10"/>
      <c r="S706" s="32"/>
      <c r="T706" s="55"/>
      <c r="U706" s="25"/>
      <c r="W706" s="30"/>
      <c r="Y706" s="91"/>
      <c r="Z706" s="32"/>
      <c r="AA706" s="28"/>
      <c r="AB706" s="55"/>
      <c r="AC706" s="28" t="str">
        <f>IF(Table1[[#This Row],[DATE SAMPLE DELIVERY]]="","",(CONCATENATE(20,LEFT(Table1[[#This Row],[DATE SAMPLE DELIVERY]],2),"-",(MID(Table1[[#This Row],[DATE SAMPLE DELIVERY]],3,2)),"-",(RIGHT(Table1[[#This Row],[DATE SAMPLE DELIVERY]],2)))))</f>
        <v/>
      </c>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row>
    <row r="707" spans="1:54" s="4" customFormat="1" x14ac:dyDescent="0.2">
      <c r="A707" s="112" t="str">
        <f>IF(D707="","",CONCATENATE('Sample information'!B$16," #1"," ",Table1[[#This Row],[DATE SAMPLE DELIVERY]]))</f>
        <v xml:space="preserve">TC2486 #1 </v>
      </c>
      <c r="B707" s="112" t="str">
        <f>IF(Table1[[#This Row],[LIBRARY ID]]="","",CONCATENATE('Sample information'!B$16,"-",Table1[[#This Row],[LIBRARY ID]]))</f>
        <v>TC2486-TC2486-1697</v>
      </c>
      <c r="C707" s="228" t="s">
        <v>142</v>
      </c>
      <c r="D707" s="228" t="s">
        <v>2443</v>
      </c>
      <c r="E707" s="228" t="s">
        <v>28</v>
      </c>
      <c r="F707" s="113" t="s">
        <v>1711</v>
      </c>
      <c r="G707" s="113">
        <v>13.536849999999999</v>
      </c>
      <c r="H707" s="113">
        <v>50</v>
      </c>
      <c r="I707" s="98"/>
      <c r="J707" s="228"/>
      <c r="K707" s="230" t="s">
        <v>2757</v>
      </c>
      <c r="L707" s="112" t="str">
        <f>IF((I707=Index!C$2),VLOOKUP(J707,Index!B$3:S$228,2),IF((I707=Index!D$2),VLOOKUP(J707,Index!B$3:S$228,3),IF((I707=Index!E$2),VLOOKUP(J707,Index!B$3:S$228,4),IF((I707=Index!F$2),VLOOKUP(J707,Index!B$3:S$228,5),IF((I707=Index!G$2),VLOOKUP(J707,Index!B$3:S$228,6),IF((I707=Index!H$2),VLOOKUP(J707,Index!B$3:S$228,7),IF((I707=Index!I$2),VLOOKUP(J707,Index!B$3:S$228,8),IF((I707=Index!J$2),VLOOKUP(J707,Index!B$3:S$228,9),IF((I707=Index!K$2),VLOOKUP(J707,Index!B$3:S$228,10),IF((I707=Index!L$2),VLOOKUP(J707,Index!B$3:S$228,11),IF((I707=Index!M$2),VLOOKUP(J707,Index!B$3:S$228,12),IF((I707=Index!N$2),VLOOKUP(J707,Index!B$3:S$228,13),IF((I707=Index!O$2),VLOOKUP(J707,Index!B$3:S$228,14),IF((I707=Index!P$2),VLOOKUP(J707,Index!B$3:S$228,15),IF((I707=Index!Q$2),VLOOKUP(J707,Index!B$3:S$228,16),IF((I707=Index!R$2),VLOOKUP(J707,Index!B$3:S$228,17),IF((I707=Index!S$2),VLOOKUP(J707,Index!B$3:S$228,18),IF((I707=""),CONCATENATE("Custom (",K707,")"),IF((I707="No index"),CONCATENATE("Custom (",Index!T699,")"),"")))))))))))))))))))</f>
        <v>Custom (CGGAGCCT-CTAAGCCT)</v>
      </c>
      <c r="M707" s="32" t="s">
        <v>5</v>
      </c>
      <c r="N707" s="10" t="s">
        <v>51</v>
      </c>
      <c r="O707" s="136">
        <f>IF(Table1[[#This Row],[VOLUME]]="","",Table1[[#This Row],[VOLUME]])</f>
        <v>50</v>
      </c>
      <c r="P707" s="110" t="str">
        <f>IF(Table1[[#This Row],[SNP&amp;SEQ SAMPLE ID]]="","",CONCATENATE('Sample information'!$B$16,"_PL1_org_",Table1[[#This Row],[DATE SAMPLE DELIVERY]]))</f>
        <v>TC2486_PL1_org_</v>
      </c>
      <c r="Q707" s="32" t="str">
        <f>IF(Table1[[#This Row],[SNP&amp;SEQ SAMPLE ID]]="","",IF('Sample information'!$B$21="","",'Sample information'!$B$21))</f>
        <v>danio rerio (zebrafish)</v>
      </c>
      <c r="R707" s="10"/>
      <c r="S707" s="32"/>
      <c r="T707" s="55"/>
      <c r="U707" s="25"/>
      <c r="W707" s="30"/>
      <c r="Y707" s="91"/>
      <c r="Z707" s="32"/>
      <c r="AA707" s="28"/>
      <c r="AB707" s="55"/>
      <c r="AC707" s="28" t="str">
        <f>IF(Table1[[#This Row],[DATE SAMPLE DELIVERY]]="","",(CONCATENATE(20,LEFT(Table1[[#This Row],[DATE SAMPLE DELIVERY]],2),"-",(MID(Table1[[#This Row],[DATE SAMPLE DELIVERY]],3,2)),"-",(RIGHT(Table1[[#This Row],[DATE SAMPLE DELIVERY]],2)))))</f>
        <v/>
      </c>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row>
    <row r="708" spans="1:54" s="4" customFormat="1" x14ac:dyDescent="0.2">
      <c r="A708" s="112" t="str">
        <f>IF(D708="","",CONCATENATE('Sample information'!B$16," #1"," ",Table1[[#This Row],[DATE SAMPLE DELIVERY]]))</f>
        <v xml:space="preserve">TC2486 #1 </v>
      </c>
      <c r="B708" s="112" t="str">
        <f>IF(Table1[[#This Row],[LIBRARY ID]]="","",CONCATENATE('Sample information'!B$16,"-",Table1[[#This Row],[LIBRARY ID]]))</f>
        <v>TC2486-TC2486-1698</v>
      </c>
      <c r="C708" s="228" t="s">
        <v>142</v>
      </c>
      <c r="D708" s="228" t="s">
        <v>2444</v>
      </c>
      <c r="E708" s="228" t="s">
        <v>28</v>
      </c>
      <c r="F708" s="113" t="s">
        <v>1711</v>
      </c>
      <c r="G708" s="113">
        <v>13.536849999999999</v>
      </c>
      <c r="H708" s="113">
        <v>50</v>
      </c>
      <c r="I708" s="98"/>
      <c r="J708" s="228"/>
      <c r="K708" s="230" t="s">
        <v>2758</v>
      </c>
      <c r="L708" s="112" t="str">
        <f>IF((I708=Index!C$2),VLOOKUP(J708,Index!B$3:S$228,2),IF((I708=Index!D$2),VLOOKUP(J708,Index!B$3:S$228,3),IF((I708=Index!E$2),VLOOKUP(J708,Index!B$3:S$228,4),IF((I708=Index!F$2),VLOOKUP(J708,Index!B$3:S$228,5),IF((I708=Index!G$2),VLOOKUP(J708,Index!B$3:S$228,6),IF((I708=Index!H$2),VLOOKUP(J708,Index!B$3:S$228,7),IF((I708=Index!I$2),VLOOKUP(J708,Index!B$3:S$228,8),IF((I708=Index!J$2),VLOOKUP(J708,Index!B$3:S$228,9),IF((I708=Index!K$2),VLOOKUP(J708,Index!B$3:S$228,10),IF((I708=Index!L$2),VLOOKUP(J708,Index!B$3:S$228,11),IF((I708=Index!M$2),VLOOKUP(J708,Index!B$3:S$228,12),IF((I708=Index!N$2),VLOOKUP(J708,Index!B$3:S$228,13),IF((I708=Index!O$2),VLOOKUP(J708,Index!B$3:S$228,14),IF((I708=Index!P$2),VLOOKUP(J708,Index!B$3:S$228,15),IF((I708=Index!Q$2),VLOOKUP(J708,Index!B$3:S$228,16),IF((I708=Index!R$2),VLOOKUP(J708,Index!B$3:S$228,17),IF((I708=Index!S$2),VLOOKUP(J708,Index!B$3:S$228,18),IF((I708=""),CONCATENATE("Custom (",K708,")"),IF((I708="No index"),CONCATENATE("Custom (",Index!T700,")"),"")))))))))))))))))))</f>
        <v>Custom (CGGAGCCT-GCGTAAGA)</v>
      </c>
      <c r="M708" s="32" t="s">
        <v>5</v>
      </c>
      <c r="N708" s="10" t="s">
        <v>52</v>
      </c>
      <c r="O708" s="136">
        <f>IF(Table1[[#This Row],[VOLUME]]="","",Table1[[#This Row],[VOLUME]])</f>
        <v>50</v>
      </c>
      <c r="P708" s="110" t="str">
        <f>IF(Table1[[#This Row],[SNP&amp;SEQ SAMPLE ID]]="","",CONCATENATE('Sample information'!$B$16,"_PL1_org_",Table1[[#This Row],[DATE SAMPLE DELIVERY]]))</f>
        <v>TC2486_PL1_org_</v>
      </c>
      <c r="Q708" s="32" t="str">
        <f>IF(Table1[[#This Row],[SNP&amp;SEQ SAMPLE ID]]="","",IF('Sample information'!$B$21="","",'Sample information'!$B$21))</f>
        <v>danio rerio (zebrafish)</v>
      </c>
      <c r="R708" s="10"/>
      <c r="S708" s="32"/>
      <c r="T708" s="55"/>
      <c r="U708" s="25"/>
      <c r="W708" s="30"/>
      <c r="Y708" s="91"/>
      <c r="Z708" s="32"/>
      <c r="AA708" s="28"/>
      <c r="AB708" s="55"/>
      <c r="AC708" s="28" t="str">
        <f>IF(Table1[[#This Row],[DATE SAMPLE DELIVERY]]="","",(CONCATENATE(20,LEFT(Table1[[#This Row],[DATE SAMPLE DELIVERY]],2),"-",(MID(Table1[[#This Row],[DATE SAMPLE DELIVERY]],3,2)),"-",(RIGHT(Table1[[#This Row],[DATE SAMPLE DELIVERY]],2)))))</f>
        <v/>
      </c>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row>
    <row r="709" spans="1:54" s="4" customFormat="1" x14ac:dyDescent="0.2">
      <c r="A709" s="112" t="str">
        <f>IF(D709="","",CONCATENATE('Sample information'!B$16," #1"," ",Table1[[#This Row],[DATE SAMPLE DELIVERY]]))</f>
        <v xml:space="preserve">TC2486 #1 </v>
      </c>
      <c r="B709" s="112" t="str">
        <f>IF(Table1[[#This Row],[LIBRARY ID]]="","",CONCATENATE('Sample information'!B$16,"-",Table1[[#This Row],[LIBRARY ID]]))</f>
        <v>TC2486-TC2486-1699</v>
      </c>
      <c r="C709" s="228" t="s">
        <v>142</v>
      </c>
      <c r="D709" s="228" t="s">
        <v>2445</v>
      </c>
      <c r="E709" s="228" t="s">
        <v>28</v>
      </c>
      <c r="F709" s="113" t="s">
        <v>1711</v>
      </c>
      <c r="G709" s="113">
        <v>13.536849999999999</v>
      </c>
      <c r="H709" s="113">
        <v>50</v>
      </c>
      <c r="I709" s="98"/>
      <c r="J709" s="228"/>
      <c r="K709" s="230" t="s">
        <v>2759</v>
      </c>
      <c r="L709" s="112" t="str">
        <f>IF((I709=Index!C$2),VLOOKUP(J709,Index!B$3:S$228,2),IF((I709=Index!D$2),VLOOKUP(J709,Index!B$3:S$228,3),IF((I709=Index!E$2),VLOOKUP(J709,Index!B$3:S$228,4),IF((I709=Index!F$2),VLOOKUP(J709,Index!B$3:S$228,5),IF((I709=Index!G$2),VLOOKUP(J709,Index!B$3:S$228,6),IF((I709=Index!H$2),VLOOKUP(J709,Index!B$3:S$228,7),IF((I709=Index!I$2),VLOOKUP(J709,Index!B$3:S$228,8),IF((I709=Index!J$2),VLOOKUP(J709,Index!B$3:S$228,9),IF((I709=Index!K$2),VLOOKUP(J709,Index!B$3:S$228,10),IF((I709=Index!L$2),VLOOKUP(J709,Index!B$3:S$228,11),IF((I709=Index!M$2),VLOOKUP(J709,Index!B$3:S$228,12),IF((I709=Index!N$2),VLOOKUP(J709,Index!B$3:S$228,13),IF((I709=Index!O$2),VLOOKUP(J709,Index!B$3:S$228,14),IF((I709=Index!P$2),VLOOKUP(J709,Index!B$3:S$228,15),IF((I709=Index!Q$2),VLOOKUP(J709,Index!B$3:S$228,16),IF((I709=Index!R$2),VLOOKUP(J709,Index!B$3:S$228,17),IF((I709=Index!S$2),VLOOKUP(J709,Index!B$3:S$228,18),IF((I709=""),CONCATENATE("Custom (",K709,")"),IF((I709="No index"),CONCATENATE("Custom (",Index!T701,")"),"")))))))))))))))))))</f>
        <v>Custom (TACGCTGC-CTCTCTAT)</v>
      </c>
      <c r="M709" s="32" t="s">
        <v>5</v>
      </c>
      <c r="N709" s="10" t="s">
        <v>53</v>
      </c>
      <c r="O709" s="136">
        <f>IF(Table1[[#This Row],[VOLUME]]="","",Table1[[#This Row],[VOLUME]])</f>
        <v>50</v>
      </c>
      <c r="P709" s="110" t="str">
        <f>IF(Table1[[#This Row],[SNP&amp;SEQ SAMPLE ID]]="","",CONCATENATE('Sample information'!$B$16,"_PL1_org_",Table1[[#This Row],[DATE SAMPLE DELIVERY]]))</f>
        <v>TC2486_PL1_org_</v>
      </c>
      <c r="Q709" s="32" t="str">
        <f>IF(Table1[[#This Row],[SNP&amp;SEQ SAMPLE ID]]="","",IF('Sample information'!$B$21="","",'Sample information'!$B$21))</f>
        <v>danio rerio (zebrafish)</v>
      </c>
      <c r="R709" s="10"/>
      <c r="S709" s="32"/>
      <c r="T709" s="55"/>
      <c r="U709" s="25"/>
      <c r="W709" s="30"/>
      <c r="Y709" s="91"/>
      <c r="Z709" s="32"/>
      <c r="AA709" s="28"/>
      <c r="AB709" s="55"/>
      <c r="AC709" s="28" t="str">
        <f>IF(Table1[[#This Row],[DATE SAMPLE DELIVERY]]="","",(CONCATENATE(20,LEFT(Table1[[#This Row],[DATE SAMPLE DELIVERY]],2),"-",(MID(Table1[[#This Row],[DATE SAMPLE DELIVERY]],3,2)),"-",(RIGHT(Table1[[#This Row],[DATE SAMPLE DELIVERY]],2)))))</f>
        <v/>
      </c>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row>
    <row r="710" spans="1:54" s="4" customFormat="1" x14ac:dyDescent="0.2">
      <c r="A710" s="112" t="str">
        <f>IF(D710="","",CONCATENATE('Sample information'!B$16," #1"," ",Table1[[#This Row],[DATE SAMPLE DELIVERY]]))</f>
        <v xml:space="preserve">TC2486 #1 </v>
      </c>
      <c r="B710" s="112" t="str">
        <f>IF(Table1[[#This Row],[LIBRARY ID]]="","",CONCATENATE('Sample information'!B$16,"-",Table1[[#This Row],[LIBRARY ID]]))</f>
        <v>TC2486-TC2486-1700</v>
      </c>
      <c r="C710" s="228" t="s">
        <v>142</v>
      </c>
      <c r="D710" s="228" t="s">
        <v>2446</v>
      </c>
      <c r="E710" s="228" t="s">
        <v>28</v>
      </c>
      <c r="F710" s="113" t="s">
        <v>1711</v>
      </c>
      <c r="G710" s="113">
        <v>13.536849999999999</v>
      </c>
      <c r="H710" s="113">
        <v>50</v>
      </c>
      <c r="I710" s="98"/>
      <c r="J710" s="228"/>
      <c r="K710" s="230" t="s">
        <v>2760</v>
      </c>
      <c r="L710" s="112" t="str">
        <f>IF((I710=Index!C$2),VLOOKUP(J710,Index!B$3:S$228,2),IF((I710=Index!D$2),VLOOKUP(J710,Index!B$3:S$228,3),IF((I710=Index!E$2),VLOOKUP(J710,Index!B$3:S$228,4),IF((I710=Index!F$2),VLOOKUP(J710,Index!B$3:S$228,5),IF((I710=Index!G$2),VLOOKUP(J710,Index!B$3:S$228,6),IF((I710=Index!H$2),VLOOKUP(J710,Index!B$3:S$228,7),IF((I710=Index!I$2),VLOOKUP(J710,Index!B$3:S$228,8),IF((I710=Index!J$2),VLOOKUP(J710,Index!B$3:S$228,9),IF((I710=Index!K$2),VLOOKUP(J710,Index!B$3:S$228,10),IF((I710=Index!L$2),VLOOKUP(J710,Index!B$3:S$228,11),IF((I710=Index!M$2),VLOOKUP(J710,Index!B$3:S$228,12),IF((I710=Index!N$2),VLOOKUP(J710,Index!B$3:S$228,13),IF((I710=Index!O$2),VLOOKUP(J710,Index!B$3:S$228,14),IF((I710=Index!P$2),VLOOKUP(J710,Index!B$3:S$228,15),IF((I710=Index!Q$2),VLOOKUP(J710,Index!B$3:S$228,16),IF((I710=Index!R$2),VLOOKUP(J710,Index!B$3:S$228,17),IF((I710=Index!S$2),VLOOKUP(J710,Index!B$3:S$228,18),IF((I710=""),CONCATENATE("Custom (",K710,")"),IF((I710="No index"),CONCATENATE("Custom (",Index!T702,")"),"")))))))))))))))))))</f>
        <v>Custom (TACGCTGC-TATCCTCT)</v>
      </c>
      <c r="M710" s="32" t="s">
        <v>5</v>
      </c>
      <c r="N710" s="10" t="s">
        <v>54</v>
      </c>
      <c r="O710" s="136">
        <f>IF(Table1[[#This Row],[VOLUME]]="","",Table1[[#This Row],[VOLUME]])</f>
        <v>50</v>
      </c>
      <c r="P710" s="110" t="str">
        <f>IF(Table1[[#This Row],[SNP&amp;SEQ SAMPLE ID]]="","",CONCATENATE('Sample information'!$B$16,"_PL1_org_",Table1[[#This Row],[DATE SAMPLE DELIVERY]]))</f>
        <v>TC2486_PL1_org_</v>
      </c>
      <c r="Q710" s="32" t="str">
        <f>IF(Table1[[#This Row],[SNP&amp;SEQ SAMPLE ID]]="","",IF('Sample information'!$B$21="","",'Sample information'!$B$21))</f>
        <v>danio rerio (zebrafish)</v>
      </c>
      <c r="R710" s="10"/>
      <c r="S710" s="32"/>
      <c r="T710" s="55"/>
      <c r="U710" s="25"/>
      <c r="W710" s="30"/>
      <c r="Y710" s="91"/>
      <c r="Z710" s="32"/>
      <c r="AA710" s="28"/>
      <c r="AB710" s="55"/>
      <c r="AC710" s="28" t="str">
        <f>IF(Table1[[#This Row],[DATE SAMPLE DELIVERY]]="","",(CONCATENATE(20,LEFT(Table1[[#This Row],[DATE SAMPLE DELIVERY]],2),"-",(MID(Table1[[#This Row],[DATE SAMPLE DELIVERY]],3,2)),"-",(RIGHT(Table1[[#This Row],[DATE SAMPLE DELIVERY]],2)))))</f>
        <v/>
      </c>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row>
    <row r="711" spans="1:54" s="4" customFormat="1" x14ac:dyDescent="0.2">
      <c r="A711" s="112" t="str">
        <f>IF(D711="","",CONCATENATE('Sample information'!B$16," #1"," ",Table1[[#This Row],[DATE SAMPLE DELIVERY]]))</f>
        <v xml:space="preserve">TC2486 #1 </v>
      </c>
      <c r="B711" s="112" t="str">
        <f>IF(Table1[[#This Row],[LIBRARY ID]]="","",CONCATENATE('Sample information'!B$16,"-",Table1[[#This Row],[LIBRARY ID]]))</f>
        <v>TC2486-TC2486-1701</v>
      </c>
      <c r="C711" s="228" t="s">
        <v>142</v>
      </c>
      <c r="D711" s="228" t="s">
        <v>2447</v>
      </c>
      <c r="E711" s="228" t="s">
        <v>28</v>
      </c>
      <c r="F711" s="113" t="s">
        <v>1711</v>
      </c>
      <c r="G711" s="113">
        <v>13.536849999999999</v>
      </c>
      <c r="H711" s="113">
        <v>50</v>
      </c>
      <c r="I711" s="98"/>
      <c r="J711" s="228"/>
      <c r="K711" s="230" t="s">
        <v>2761</v>
      </c>
      <c r="L711" s="112" t="str">
        <f>IF((I711=Index!C$2),VLOOKUP(J711,Index!B$3:S$228,2),IF((I711=Index!D$2),VLOOKUP(J711,Index!B$3:S$228,3),IF((I711=Index!E$2),VLOOKUP(J711,Index!B$3:S$228,4),IF((I711=Index!F$2),VLOOKUP(J711,Index!B$3:S$228,5),IF((I711=Index!G$2),VLOOKUP(J711,Index!B$3:S$228,6),IF((I711=Index!H$2),VLOOKUP(J711,Index!B$3:S$228,7),IF((I711=Index!I$2),VLOOKUP(J711,Index!B$3:S$228,8),IF((I711=Index!J$2),VLOOKUP(J711,Index!B$3:S$228,9),IF((I711=Index!K$2),VLOOKUP(J711,Index!B$3:S$228,10),IF((I711=Index!L$2),VLOOKUP(J711,Index!B$3:S$228,11),IF((I711=Index!M$2),VLOOKUP(J711,Index!B$3:S$228,12),IF((I711=Index!N$2),VLOOKUP(J711,Index!B$3:S$228,13),IF((I711=Index!O$2),VLOOKUP(J711,Index!B$3:S$228,14),IF((I711=Index!P$2),VLOOKUP(J711,Index!B$3:S$228,15),IF((I711=Index!Q$2),VLOOKUP(J711,Index!B$3:S$228,16),IF((I711=Index!R$2),VLOOKUP(J711,Index!B$3:S$228,17),IF((I711=Index!S$2),VLOOKUP(J711,Index!B$3:S$228,18),IF((I711=""),CONCATENATE("Custom (",K711,")"),IF((I711="No index"),CONCATENATE("Custom (",Index!T703,")"),"")))))))))))))))))))</f>
        <v>Custom (TACGCTGC-GTAAGGAG)</v>
      </c>
      <c r="M711" s="32" t="s">
        <v>5</v>
      </c>
      <c r="N711" s="10" t="s">
        <v>55</v>
      </c>
      <c r="O711" s="136">
        <f>IF(Table1[[#This Row],[VOLUME]]="","",Table1[[#This Row],[VOLUME]])</f>
        <v>50</v>
      </c>
      <c r="P711" s="110" t="str">
        <f>IF(Table1[[#This Row],[SNP&amp;SEQ SAMPLE ID]]="","",CONCATENATE('Sample information'!$B$16,"_PL1_org_",Table1[[#This Row],[DATE SAMPLE DELIVERY]]))</f>
        <v>TC2486_PL1_org_</v>
      </c>
      <c r="Q711" s="32" t="str">
        <f>IF(Table1[[#This Row],[SNP&amp;SEQ SAMPLE ID]]="","",IF('Sample information'!$B$21="","",'Sample information'!$B$21))</f>
        <v>danio rerio (zebrafish)</v>
      </c>
      <c r="R711" s="10"/>
      <c r="S711" s="32"/>
      <c r="T711" s="55"/>
      <c r="U711" s="25"/>
      <c r="W711" s="30"/>
      <c r="Y711" s="91"/>
      <c r="Z711" s="32"/>
      <c r="AA711" s="28"/>
      <c r="AB711" s="55"/>
      <c r="AC711" s="28" t="str">
        <f>IF(Table1[[#This Row],[DATE SAMPLE DELIVERY]]="","",(CONCATENATE(20,LEFT(Table1[[#This Row],[DATE SAMPLE DELIVERY]],2),"-",(MID(Table1[[#This Row],[DATE SAMPLE DELIVERY]],3,2)),"-",(RIGHT(Table1[[#This Row],[DATE SAMPLE DELIVERY]],2)))))</f>
        <v/>
      </c>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row>
    <row r="712" spans="1:54" s="4" customFormat="1" x14ac:dyDescent="0.2">
      <c r="A712" s="112" t="str">
        <f>IF(D712="","",CONCATENATE('Sample information'!B$16," #1"," ",Table1[[#This Row],[DATE SAMPLE DELIVERY]]))</f>
        <v xml:space="preserve">TC2486 #1 </v>
      </c>
      <c r="B712" s="112" t="str">
        <f>IF(Table1[[#This Row],[LIBRARY ID]]="","",CONCATENATE('Sample information'!B$16,"-",Table1[[#This Row],[LIBRARY ID]]))</f>
        <v>TC2486-TC2486-1702</v>
      </c>
      <c r="C712" s="228" t="s">
        <v>142</v>
      </c>
      <c r="D712" s="228" t="s">
        <v>2448</v>
      </c>
      <c r="E712" s="228" t="s">
        <v>28</v>
      </c>
      <c r="F712" s="113" t="s">
        <v>1711</v>
      </c>
      <c r="G712" s="113">
        <v>13.536849999999999</v>
      </c>
      <c r="H712" s="113">
        <v>50</v>
      </c>
      <c r="I712" s="98"/>
      <c r="J712" s="228"/>
      <c r="K712" s="230" t="s">
        <v>2762</v>
      </c>
      <c r="L712" s="112" t="str">
        <f>IF((I712=Index!C$2),VLOOKUP(J712,Index!B$3:S$228,2),IF((I712=Index!D$2),VLOOKUP(J712,Index!B$3:S$228,3),IF((I712=Index!E$2),VLOOKUP(J712,Index!B$3:S$228,4),IF((I712=Index!F$2),VLOOKUP(J712,Index!B$3:S$228,5),IF((I712=Index!G$2),VLOOKUP(J712,Index!B$3:S$228,6),IF((I712=Index!H$2),VLOOKUP(J712,Index!B$3:S$228,7),IF((I712=Index!I$2),VLOOKUP(J712,Index!B$3:S$228,8),IF((I712=Index!J$2),VLOOKUP(J712,Index!B$3:S$228,9),IF((I712=Index!K$2),VLOOKUP(J712,Index!B$3:S$228,10),IF((I712=Index!L$2),VLOOKUP(J712,Index!B$3:S$228,11),IF((I712=Index!M$2),VLOOKUP(J712,Index!B$3:S$228,12),IF((I712=Index!N$2),VLOOKUP(J712,Index!B$3:S$228,13),IF((I712=Index!O$2),VLOOKUP(J712,Index!B$3:S$228,14),IF((I712=Index!P$2),VLOOKUP(J712,Index!B$3:S$228,15),IF((I712=Index!Q$2),VLOOKUP(J712,Index!B$3:S$228,16),IF((I712=Index!R$2),VLOOKUP(J712,Index!B$3:S$228,17),IF((I712=Index!S$2),VLOOKUP(J712,Index!B$3:S$228,18),IF((I712=""),CONCATENATE("Custom (",K712,")"),IF((I712="No index"),CONCATENATE("Custom (",Index!T704,")"),"")))))))))))))))))))</f>
        <v>Custom (TACGCTGC-ACTGCATA)</v>
      </c>
      <c r="M712" s="32" t="s">
        <v>5</v>
      </c>
      <c r="N712" s="10" t="s">
        <v>56</v>
      </c>
      <c r="O712" s="136">
        <f>IF(Table1[[#This Row],[VOLUME]]="","",Table1[[#This Row],[VOLUME]])</f>
        <v>50</v>
      </c>
      <c r="P712" s="110" t="str">
        <f>IF(Table1[[#This Row],[SNP&amp;SEQ SAMPLE ID]]="","",CONCATENATE('Sample information'!$B$16,"_PL1_org_",Table1[[#This Row],[DATE SAMPLE DELIVERY]]))</f>
        <v>TC2486_PL1_org_</v>
      </c>
      <c r="Q712" s="32" t="str">
        <f>IF(Table1[[#This Row],[SNP&amp;SEQ SAMPLE ID]]="","",IF('Sample information'!$B$21="","",'Sample information'!$B$21))</f>
        <v>danio rerio (zebrafish)</v>
      </c>
      <c r="R712" s="10"/>
      <c r="S712" s="32"/>
      <c r="T712" s="55"/>
      <c r="U712" s="25"/>
      <c r="W712" s="30"/>
      <c r="Y712" s="91"/>
      <c r="Z712" s="32"/>
      <c r="AA712" s="28"/>
      <c r="AB712" s="55"/>
      <c r="AC712" s="28" t="str">
        <f>IF(Table1[[#This Row],[DATE SAMPLE DELIVERY]]="","",(CONCATENATE(20,LEFT(Table1[[#This Row],[DATE SAMPLE DELIVERY]],2),"-",(MID(Table1[[#This Row],[DATE SAMPLE DELIVERY]],3,2)),"-",(RIGHT(Table1[[#This Row],[DATE SAMPLE DELIVERY]],2)))))</f>
        <v/>
      </c>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row>
    <row r="713" spans="1:54" s="4" customFormat="1" x14ac:dyDescent="0.2">
      <c r="A713" s="112" t="str">
        <f>IF(D713="","",CONCATENATE('Sample information'!B$16," #1"," ",Table1[[#This Row],[DATE SAMPLE DELIVERY]]))</f>
        <v xml:space="preserve">TC2486 #1 </v>
      </c>
      <c r="B713" s="112" t="str">
        <f>IF(Table1[[#This Row],[LIBRARY ID]]="","",CONCATENATE('Sample information'!B$16,"-",Table1[[#This Row],[LIBRARY ID]]))</f>
        <v>TC2486-TC2486-1703</v>
      </c>
      <c r="C713" s="228" t="s">
        <v>142</v>
      </c>
      <c r="D713" s="228" t="s">
        <v>2449</v>
      </c>
      <c r="E713" s="228" t="s">
        <v>28</v>
      </c>
      <c r="F713" s="113" t="s">
        <v>1711</v>
      </c>
      <c r="G713" s="113">
        <v>13.536849999999999</v>
      </c>
      <c r="H713" s="113">
        <v>50</v>
      </c>
      <c r="I713" s="98"/>
      <c r="J713" s="228"/>
      <c r="K713" s="230" t="s">
        <v>2763</v>
      </c>
      <c r="L713" s="112" t="str">
        <f>IF((I713=Index!C$2),VLOOKUP(J713,Index!B$3:S$228,2),IF((I713=Index!D$2),VLOOKUP(J713,Index!B$3:S$228,3),IF((I713=Index!E$2),VLOOKUP(J713,Index!B$3:S$228,4),IF((I713=Index!F$2),VLOOKUP(J713,Index!B$3:S$228,5),IF((I713=Index!G$2),VLOOKUP(J713,Index!B$3:S$228,6),IF((I713=Index!H$2),VLOOKUP(J713,Index!B$3:S$228,7),IF((I713=Index!I$2),VLOOKUP(J713,Index!B$3:S$228,8),IF((I713=Index!J$2),VLOOKUP(J713,Index!B$3:S$228,9),IF((I713=Index!K$2),VLOOKUP(J713,Index!B$3:S$228,10),IF((I713=Index!L$2),VLOOKUP(J713,Index!B$3:S$228,11),IF((I713=Index!M$2),VLOOKUP(J713,Index!B$3:S$228,12),IF((I713=Index!N$2),VLOOKUP(J713,Index!B$3:S$228,13),IF((I713=Index!O$2),VLOOKUP(J713,Index!B$3:S$228,14),IF((I713=Index!P$2),VLOOKUP(J713,Index!B$3:S$228,15),IF((I713=Index!Q$2),VLOOKUP(J713,Index!B$3:S$228,16),IF((I713=Index!R$2),VLOOKUP(J713,Index!B$3:S$228,17),IF((I713=Index!S$2),VLOOKUP(J713,Index!B$3:S$228,18),IF((I713=""),CONCATENATE("Custom (",K713,")"),IF((I713="No index"),CONCATENATE("Custom (",Index!T705,")"),"")))))))))))))))))))</f>
        <v>Custom (TACGCTGC-AAGGAGTA)</v>
      </c>
      <c r="M713" s="32" t="s">
        <v>5</v>
      </c>
      <c r="N713" s="10" t="s">
        <v>57</v>
      </c>
      <c r="O713" s="136">
        <f>IF(Table1[[#This Row],[VOLUME]]="","",Table1[[#This Row],[VOLUME]])</f>
        <v>50</v>
      </c>
      <c r="P713" s="110" t="str">
        <f>IF(Table1[[#This Row],[SNP&amp;SEQ SAMPLE ID]]="","",CONCATENATE('Sample information'!$B$16,"_PL1_org_",Table1[[#This Row],[DATE SAMPLE DELIVERY]]))</f>
        <v>TC2486_PL1_org_</v>
      </c>
      <c r="Q713" s="32" t="str">
        <f>IF(Table1[[#This Row],[SNP&amp;SEQ SAMPLE ID]]="","",IF('Sample information'!$B$21="","",'Sample information'!$B$21))</f>
        <v>danio rerio (zebrafish)</v>
      </c>
      <c r="R713" s="10"/>
      <c r="S713" s="32"/>
      <c r="T713" s="55"/>
      <c r="U713" s="25"/>
      <c r="W713" s="30"/>
      <c r="Y713" s="91"/>
      <c r="Z713" s="32"/>
      <c r="AA713" s="28"/>
      <c r="AB713" s="55"/>
      <c r="AC713" s="28" t="str">
        <f>IF(Table1[[#This Row],[DATE SAMPLE DELIVERY]]="","",(CONCATENATE(20,LEFT(Table1[[#This Row],[DATE SAMPLE DELIVERY]],2),"-",(MID(Table1[[#This Row],[DATE SAMPLE DELIVERY]],3,2)),"-",(RIGHT(Table1[[#This Row],[DATE SAMPLE DELIVERY]],2)))))</f>
        <v/>
      </c>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row>
    <row r="714" spans="1:54" s="4" customFormat="1" x14ac:dyDescent="0.2">
      <c r="A714" s="112" t="str">
        <f>IF(D714="","",CONCATENATE('Sample information'!B$16," #1"," ",Table1[[#This Row],[DATE SAMPLE DELIVERY]]))</f>
        <v xml:space="preserve">TC2486 #1 </v>
      </c>
      <c r="B714" s="112" t="str">
        <f>IF(Table1[[#This Row],[LIBRARY ID]]="","",CONCATENATE('Sample information'!B$16,"-",Table1[[#This Row],[LIBRARY ID]]))</f>
        <v>TC2486-TC2486-1704</v>
      </c>
      <c r="C714" s="228" t="s">
        <v>142</v>
      </c>
      <c r="D714" s="228" t="s">
        <v>2450</v>
      </c>
      <c r="E714" s="228" t="s">
        <v>28</v>
      </c>
      <c r="F714" s="113" t="s">
        <v>1711</v>
      </c>
      <c r="G714" s="113">
        <v>13.536849999999999</v>
      </c>
      <c r="H714" s="113">
        <v>50</v>
      </c>
      <c r="I714" s="98"/>
      <c r="J714" s="228"/>
      <c r="K714" s="230" t="s">
        <v>2764</v>
      </c>
      <c r="L714" s="112" t="str">
        <f>IF((I714=Index!C$2),VLOOKUP(J714,Index!B$3:S$228,2),IF((I714=Index!D$2),VLOOKUP(J714,Index!B$3:S$228,3),IF((I714=Index!E$2),VLOOKUP(J714,Index!B$3:S$228,4),IF((I714=Index!F$2),VLOOKUP(J714,Index!B$3:S$228,5),IF((I714=Index!G$2),VLOOKUP(J714,Index!B$3:S$228,6),IF((I714=Index!H$2),VLOOKUP(J714,Index!B$3:S$228,7),IF((I714=Index!I$2),VLOOKUP(J714,Index!B$3:S$228,8),IF((I714=Index!J$2),VLOOKUP(J714,Index!B$3:S$228,9),IF((I714=Index!K$2),VLOOKUP(J714,Index!B$3:S$228,10),IF((I714=Index!L$2),VLOOKUP(J714,Index!B$3:S$228,11),IF((I714=Index!M$2),VLOOKUP(J714,Index!B$3:S$228,12),IF((I714=Index!N$2),VLOOKUP(J714,Index!B$3:S$228,13),IF((I714=Index!O$2),VLOOKUP(J714,Index!B$3:S$228,14),IF((I714=Index!P$2),VLOOKUP(J714,Index!B$3:S$228,15),IF((I714=Index!Q$2),VLOOKUP(J714,Index!B$3:S$228,16),IF((I714=Index!R$2),VLOOKUP(J714,Index!B$3:S$228,17),IF((I714=Index!S$2),VLOOKUP(J714,Index!B$3:S$228,18),IF((I714=""),CONCATENATE("Custom (",K714,")"),IF((I714="No index"),CONCATENATE("Custom (",Index!T706,")"),"")))))))))))))))))))</f>
        <v>Custom (TACGCTGC-CTAAGCCT)</v>
      </c>
      <c r="M714" s="32" t="s">
        <v>5</v>
      </c>
      <c r="N714" s="10" t="s">
        <v>58</v>
      </c>
      <c r="O714" s="136">
        <f>IF(Table1[[#This Row],[VOLUME]]="","",Table1[[#This Row],[VOLUME]])</f>
        <v>50</v>
      </c>
      <c r="P714" s="110" t="str">
        <f>IF(Table1[[#This Row],[SNP&amp;SEQ SAMPLE ID]]="","",CONCATENATE('Sample information'!$B$16,"_PL1_org_",Table1[[#This Row],[DATE SAMPLE DELIVERY]]))</f>
        <v>TC2486_PL1_org_</v>
      </c>
      <c r="Q714" s="32" t="str">
        <f>IF(Table1[[#This Row],[SNP&amp;SEQ SAMPLE ID]]="","",IF('Sample information'!$B$21="","",'Sample information'!$B$21))</f>
        <v>danio rerio (zebrafish)</v>
      </c>
      <c r="R714" s="10"/>
      <c r="S714" s="32"/>
      <c r="T714" s="55"/>
      <c r="U714" s="25"/>
      <c r="W714" s="30"/>
      <c r="Y714" s="91"/>
      <c r="Z714" s="32"/>
      <c r="AA714" s="28"/>
      <c r="AB714" s="55"/>
      <c r="AC714" s="28" t="str">
        <f>IF(Table1[[#This Row],[DATE SAMPLE DELIVERY]]="","",(CONCATENATE(20,LEFT(Table1[[#This Row],[DATE SAMPLE DELIVERY]],2),"-",(MID(Table1[[#This Row],[DATE SAMPLE DELIVERY]],3,2)),"-",(RIGHT(Table1[[#This Row],[DATE SAMPLE DELIVERY]],2)))))</f>
        <v/>
      </c>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row>
    <row r="715" spans="1:54" s="4" customFormat="1" x14ac:dyDescent="0.2">
      <c r="A715" s="112" t="str">
        <f>IF(D715="","",CONCATENATE('Sample information'!B$16," #1"," ",Table1[[#This Row],[DATE SAMPLE DELIVERY]]))</f>
        <v xml:space="preserve">TC2486 #1 </v>
      </c>
      <c r="B715" s="112" t="str">
        <f>IF(Table1[[#This Row],[LIBRARY ID]]="","",CONCATENATE('Sample information'!B$16,"-",Table1[[#This Row],[LIBRARY ID]]))</f>
        <v>TC2486-TC2486-1705</v>
      </c>
      <c r="C715" s="228" t="s">
        <v>142</v>
      </c>
      <c r="D715" s="228" t="s">
        <v>2451</v>
      </c>
      <c r="E715" s="228" t="s">
        <v>28</v>
      </c>
      <c r="F715" s="113" t="s">
        <v>1711</v>
      </c>
      <c r="G715" s="113">
        <v>13.536849999999999</v>
      </c>
      <c r="H715" s="113">
        <v>50</v>
      </c>
      <c r="I715" s="98"/>
      <c r="J715" s="228"/>
      <c r="K715" s="230" t="s">
        <v>2765</v>
      </c>
      <c r="L715" s="112" t="str">
        <f>IF((I715=Index!C$2),VLOOKUP(J715,Index!B$3:S$228,2),IF((I715=Index!D$2),VLOOKUP(J715,Index!B$3:S$228,3),IF((I715=Index!E$2),VLOOKUP(J715,Index!B$3:S$228,4),IF((I715=Index!F$2),VLOOKUP(J715,Index!B$3:S$228,5),IF((I715=Index!G$2),VLOOKUP(J715,Index!B$3:S$228,6),IF((I715=Index!H$2),VLOOKUP(J715,Index!B$3:S$228,7),IF((I715=Index!I$2),VLOOKUP(J715,Index!B$3:S$228,8),IF((I715=Index!J$2),VLOOKUP(J715,Index!B$3:S$228,9),IF((I715=Index!K$2),VLOOKUP(J715,Index!B$3:S$228,10),IF((I715=Index!L$2),VLOOKUP(J715,Index!B$3:S$228,11),IF((I715=Index!M$2),VLOOKUP(J715,Index!B$3:S$228,12),IF((I715=Index!N$2),VLOOKUP(J715,Index!B$3:S$228,13),IF((I715=Index!O$2),VLOOKUP(J715,Index!B$3:S$228,14),IF((I715=Index!P$2),VLOOKUP(J715,Index!B$3:S$228,15),IF((I715=Index!Q$2),VLOOKUP(J715,Index!B$3:S$228,16),IF((I715=Index!R$2),VLOOKUP(J715,Index!B$3:S$228,17),IF((I715=Index!S$2),VLOOKUP(J715,Index!B$3:S$228,18),IF((I715=""),CONCATENATE("Custom (",K715,")"),IF((I715="No index"),CONCATENATE("Custom (",Index!T707,")"),"")))))))))))))))))))</f>
        <v>Custom (TACGCTGC-GCGTAAGA)</v>
      </c>
      <c r="M715" s="32" t="s">
        <v>5</v>
      </c>
      <c r="N715" s="10" t="s">
        <v>59</v>
      </c>
      <c r="O715" s="136">
        <f>IF(Table1[[#This Row],[VOLUME]]="","",Table1[[#This Row],[VOLUME]])</f>
        <v>50</v>
      </c>
      <c r="P715" s="110" t="str">
        <f>IF(Table1[[#This Row],[SNP&amp;SEQ SAMPLE ID]]="","",CONCATENATE('Sample information'!$B$16,"_PL1_org_",Table1[[#This Row],[DATE SAMPLE DELIVERY]]))</f>
        <v>TC2486_PL1_org_</v>
      </c>
      <c r="Q715" s="32" t="str">
        <f>IF(Table1[[#This Row],[SNP&amp;SEQ SAMPLE ID]]="","",IF('Sample information'!$B$21="","",'Sample information'!$B$21))</f>
        <v>danio rerio (zebrafish)</v>
      </c>
      <c r="R715" s="10"/>
      <c r="S715" s="32"/>
      <c r="T715" s="55"/>
      <c r="U715" s="25"/>
      <c r="W715" s="30"/>
      <c r="Y715" s="91"/>
      <c r="Z715" s="32"/>
      <c r="AA715" s="28"/>
      <c r="AB715" s="55"/>
      <c r="AC715" s="28" t="str">
        <f>IF(Table1[[#This Row],[DATE SAMPLE DELIVERY]]="","",(CONCATENATE(20,LEFT(Table1[[#This Row],[DATE SAMPLE DELIVERY]],2),"-",(MID(Table1[[#This Row],[DATE SAMPLE DELIVERY]],3,2)),"-",(RIGHT(Table1[[#This Row],[DATE SAMPLE DELIVERY]],2)))))</f>
        <v/>
      </c>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row>
    <row r="716" spans="1:54" s="4" customFormat="1" x14ac:dyDescent="0.2">
      <c r="A716" s="112" t="str">
        <f>IF(D716="","",CONCATENATE('Sample information'!B$16," #1"," ",Table1[[#This Row],[DATE SAMPLE DELIVERY]]))</f>
        <v xml:space="preserve">TC2486 #1 </v>
      </c>
      <c r="B716" s="112" t="str">
        <f>IF(Table1[[#This Row],[LIBRARY ID]]="","",CONCATENATE('Sample information'!B$16,"-",Table1[[#This Row],[LIBRARY ID]]))</f>
        <v>TC2486-TC2486-1706</v>
      </c>
      <c r="C716" s="228" t="s">
        <v>142</v>
      </c>
      <c r="D716" s="228" t="s">
        <v>2452</v>
      </c>
      <c r="E716" s="228" t="s">
        <v>28</v>
      </c>
      <c r="F716" s="113" t="s">
        <v>1711</v>
      </c>
      <c r="G716" s="113">
        <v>13.536849999999999</v>
      </c>
      <c r="H716" s="113">
        <v>50</v>
      </c>
      <c r="I716" s="98"/>
      <c r="J716" s="228"/>
      <c r="K716" s="230" t="s">
        <v>2766</v>
      </c>
      <c r="L716" s="112" t="str">
        <f>IF((I716=Index!C$2),VLOOKUP(J716,Index!B$3:S$228,2),IF((I716=Index!D$2),VLOOKUP(J716,Index!B$3:S$228,3),IF((I716=Index!E$2),VLOOKUP(J716,Index!B$3:S$228,4),IF((I716=Index!F$2),VLOOKUP(J716,Index!B$3:S$228,5),IF((I716=Index!G$2),VLOOKUP(J716,Index!B$3:S$228,6),IF((I716=Index!H$2),VLOOKUP(J716,Index!B$3:S$228,7),IF((I716=Index!I$2),VLOOKUP(J716,Index!B$3:S$228,8),IF((I716=Index!J$2),VLOOKUP(J716,Index!B$3:S$228,9),IF((I716=Index!K$2),VLOOKUP(J716,Index!B$3:S$228,10),IF((I716=Index!L$2),VLOOKUP(J716,Index!B$3:S$228,11),IF((I716=Index!M$2),VLOOKUP(J716,Index!B$3:S$228,12),IF((I716=Index!N$2),VLOOKUP(J716,Index!B$3:S$228,13),IF((I716=Index!O$2),VLOOKUP(J716,Index!B$3:S$228,14),IF((I716=Index!P$2),VLOOKUP(J716,Index!B$3:S$228,15),IF((I716=Index!Q$2),VLOOKUP(J716,Index!B$3:S$228,16),IF((I716=Index!R$2),VLOOKUP(J716,Index!B$3:S$228,17),IF((I716=Index!S$2),VLOOKUP(J716,Index!B$3:S$228,18),IF((I716=""),CONCATENATE("Custom (",K716,")"),IF((I716="No index"),CONCATENATE("Custom (",Index!T708,")"),"")))))))))))))))))))</f>
        <v>Custom (ATGCGCAG-CTCTCTAT)</v>
      </c>
      <c r="M716" s="32" t="s">
        <v>5</v>
      </c>
      <c r="N716" s="10" t="s">
        <v>60</v>
      </c>
      <c r="O716" s="136">
        <f>IF(Table1[[#This Row],[VOLUME]]="","",Table1[[#This Row],[VOLUME]])</f>
        <v>50</v>
      </c>
      <c r="P716" s="110" t="str">
        <f>IF(Table1[[#This Row],[SNP&amp;SEQ SAMPLE ID]]="","",CONCATENATE('Sample information'!$B$16,"_PL1_org_",Table1[[#This Row],[DATE SAMPLE DELIVERY]]))</f>
        <v>TC2486_PL1_org_</v>
      </c>
      <c r="Q716" s="32" t="str">
        <f>IF(Table1[[#This Row],[SNP&amp;SEQ SAMPLE ID]]="","",IF('Sample information'!$B$21="","",'Sample information'!$B$21))</f>
        <v>danio rerio (zebrafish)</v>
      </c>
      <c r="R716" s="10"/>
      <c r="S716" s="32"/>
      <c r="T716" s="55"/>
      <c r="U716" s="25"/>
      <c r="W716" s="30"/>
      <c r="Y716" s="91"/>
      <c r="Z716" s="32"/>
      <c r="AA716" s="28"/>
      <c r="AB716" s="55"/>
      <c r="AC716" s="28" t="str">
        <f>IF(Table1[[#This Row],[DATE SAMPLE DELIVERY]]="","",(CONCATENATE(20,LEFT(Table1[[#This Row],[DATE SAMPLE DELIVERY]],2),"-",(MID(Table1[[#This Row],[DATE SAMPLE DELIVERY]],3,2)),"-",(RIGHT(Table1[[#This Row],[DATE SAMPLE DELIVERY]],2)))))</f>
        <v/>
      </c>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row>
    <row r="717" spans="1:54" s="4" customFormat="1" x14ac:dyDescent="0.2">
      <c r="A717" s="112" t="str">
        <f>IF(D717="","",CONCATENATE('Sample information'!B$16," #1"," ",Table1[[#This Row],[DATE SAMPLE DELIVERY]]))</f>
        <v xml:space="preserve">TC2486 #1 </v>
      </c>
      <c r="B717" s="112" t="str">
        <f>IF(Table1[[#This Row],[LIBRARY ID]]="","",CONCATENATE('Sample information'!B$16,"-",Table1[[#This Row],[LIBRARY ID]]))</f>
        <v>TC2486-TC2486-1707</v>
      </c>
      <c r="C717" s="228" t="s">
        <v>142</v>
      </c>
      <c r="D717" s="228" t="s">
        <v>2453</v>
      </c>
      <c r="E717" s="228" t="s">
        <v>28</v>
      </c>
      <c r="F717" s="113" t="s">
        <v>1711</v>
      </c>
      <c r="G717" s="113">
        <v>13.536849999999999</v>
      </c>
      <c r="H717" s="113">
        <v>50</v>
      </c>
      <c r="I717" s="98"/>
      <c r="J717" s="228"/>
      <c r="K717" s="230" t="s">
        <v>2767</v>
      </c>
      <c r="L717" s="112" t="str">
        <f>IF((I717=Index!C$2),VLOOKUP(J717,Index!B$3:S$228,2),IF((I717=Index!D$2),VLOOKUP(J717,Index!B$3:S$228,3),IF((I717=Index!E$2),VLOOKUP(J717,Index!B$3:S$228,4),IF((I717=Index!F$2),VLOOKUP(J717,Index!B$3:S$228,5),IF((I717=Index!G$2),VLOOKUP(J717,Index!B$3:S$228,6),IF((I717=Index!H$2),VLOOKUP(J717,Index!B$3:S$228,7),IF((I717=Index!I$2),VLOOKUP(J717,Index!B$3:S$228,8),IF((I717=Index!J$2),VLOOKUP(J717,Index!B$3:S$228,9),IF((I717=Index!K$2),VLOOKUP(J717,Index!B$3:S$228,10),IF((I717=Index!L$2),VLOOKUP(J717,Index!B$3:S$228,11),IF((I717=Index!M$2),VLOOKUP(J717,Index!B$3:S$228,12),IF((I717=Index!N$2),VLOOKUP(J717,Index!B$3:S$228,13),IF((I717=Index!O$2),VLOOKUP(J717,Index!B$3:S$228,14),IF((I717=Index!P$2),VLOOKUP(J717,Index!B$3:S$228,15),IF((I717=Index!Q$2),VLOOKUP(J717,Index!B$3:S$228,16),IF((I717=Index!R$2),VLOOKUP(J717,Index!B$3:S$228,17),IF((I717=Index!S$2),VLOOKUP(J717,Index!B$3:S$228,18),IF((I717=""),CONCATENATE("Custom (",K717,")"),IF((I717="No index"),CONCATENATE("Custom (",Index!T709,")"),"")))))))))))))))))))</f>
        <v>Custom (ATGCGCAG-TATCCTCT)</v>
      </c>
      <c r="M717" s="32" t="s">
        <v>5</v>
      </c>
      <c r="N717" s="10" t="s">
        <v>61</v>
      </c>
      <c r="O717" s="136">
        <f>IF(Table1[[#This Row],[VOLUME]]="","",Table1[[#This Row],[VOLUME]])</f>
        <v>50</v>
      </c>
      <c r="P717" s="110" t="str">
        <f>IF(Table1[[#This Row],[SNP&amp;SEQ SAMPLE ID]]="","",CONCATENATE('Sample information'!$B$16,"_PL1_org_",Table1[[#This Row],[DATE SAMPLE DELIVERY]]))</f>
        <v>TC2486_PL1_org_</v>
      </c>
      <c r="Q717" s="32" t="str">
        <f>IF(Table1[[#This Row],[SNP&amp;SEQ SAMPLE ID]]="","",IF('Sample information'!$B$21="","",'Sample information'!$B$21))</f>
        <v>danio rerio (zebrafish)</v>
      </c>
      <c r="R717" s="10"/>
      <c r="S717" s="32"/>
      <c r="T717" s="55"/>
      <c r="U717" s="25"/>
      <c r="W717" s="30"/>
      <c r="Y717" s="91"/>
      <c r="Z717" s="32"/>
      <c r="AA717" s="28"/>
      <c r="AB717" s="55"/>
      <c r="AC717" s="28" t="str">
        <f>IF(Table1[[#This Row],[DATE SAMPLE DELIVERY]]="","",(CONCATENATE(20,LEFT(Table1[[#This Row],[DATE SAMPLE DELIVERY]],2),"-",(MID(Table1[[#This Row],[DATE SAMPLE DELIVERY]],3,2)),"-",(RIGHT(Table1[[#This Row],[DATE SAMPLE DELIVERY]],2)))))</f>
        <v/>
      </c>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row>
    <row r="718" spans="1:54" s="4" customFormat="1" x14ac:dyDescent="0.2">
      <c r="A718" s="112" t="str">
        <f>IF(D718="","",CONCATENATE('Sample information'!B$16," #1"," ",Table1[[#This Row],[DATE SAMPLE DELIVERY]]))</f>
        <v xml:space="preserve">TC2486 #1 </v>
      </c>
      <c r="B718" s="112" t="str">
        <f>IF(Table1[[#This Row],[LIBRARY ID]]="","",CONCATENATE('Sample information'!B$16,"-",Table1[[#This Row],[LIBRARY ID]]))</f>
        <v>TC2486-TC2486-1708</v>
      </c>
      <c r="C718" s="228" t="s">
        <v>142</v>
      </c>
      <c r="D718" s="228" t="s">
        <v>2454</v>
      </c>
      <c r="E718" s="228" t="s">
        <v>28</v>
      </c>
      <c r="F718" s="113" t="s">
        <v>1711</v>
      </c>
      <c r="G718" s="113">
        <v>13.536849999999999</v>
      </c>
      <c r="H718" s="113">
        <v>50</v>
      </c>
      <c r="I718" s="98"/>
      <c r="J718" s="228"/>
      <c r="K718" s="230" t="s">
        <v>2768</v>
      </c>
      <c r="L718" s="112" t="str">
        <f>IF((I718=Index!C$2),VLOOKUP(J718,Index!B$3:S$228,2),IF((I718=Index!D$2),VLOOKUP(J718,Index!B$3:S$228,3),IF((I718=Index!E$2),VLOOKUP(J718,Index!B$3:S$228,4),IF((I718=Index!F$2),VLOOKUP(J718,Index!B$3:S$228,5),IF((I718=Index!G$2),VLOOKUP(J718,Index!B$3:S$228,6),IF((I718=Index!H$2),VLOOKUP(J718,Index!B$3:S$228,7),IF((I718=Index!I$2),VLOOKUP(J718,Index!B$3:S$228,8),IF((I718=Index!J$2),VLOOKUP(J718,Index!B$3:S$228,9),IF((I718=Index!K$2),VLOOKUP(J718,Index!B$3:S$228,10),IF((I718=Index!L$2),VLOOKUP(J718,Index!B$3:S$228,11),IF((I718=Index!M$2),VLOOKUP(J718,Index!B$3:S$228,12),IF((I718=Index!N$2),VLOOKUP(J718,Index!B$3:S$228,13),IF((I718=Index!O$2),VLOOKUP(J718,Index!B$3:S$228,14),IF((I718=Index!P$2),VLOOKUP(J718,Index!B$3:S$228,15),IF((I718=Index!Q$2),VLOOKUP(J718,Index!B$3:S$228,16),IF((I718=Index!R$2),VLOOKUP(J718,Index!B$3:S$228,17),IF((I718=Index!S$2),VLOOKUP(J718,Index!B$3:S$228,18),IF((I718=""),CONCATENATE("Custom (",K718,")"),IF((I718="No index"),CONCATENATE("Custom (",Index!T710,")"),"")))))))))))))))))))</f>
        <v>Custom (ATGCGCAG-GTAAGGAG)</v>
      </c>
      <c r="M718" s="32" t="s">
        <v>5</v>
      </c>
      <c r="N718" s="10" t="s">
        <v>62</v>
      </c>
      <c r="O718" s="136">
        <f>IF(Table1[[#This Row],[VOLUME]]="","",Table1[[#This Row],[VOLUME]])</f>
        <v>50</v>
      </c>
      <c r="P718" s="110" t="str">
        <f>IF(Table1[[#This Row],[SNP&amp;SEQ SAMPLE ID]]="","",CONCATENATE('Sample information'!$B$16,"_PL1_org_",Table1[[#This Row],[DATE SAMPLE DELIVERY]]))</f>
        <v>TC2486_PL1_org_</v>
      </c>
      <c r="Q718" s="32" t="str">
        <f>IF(Table1[[#This Row],[SNP&amp;SEQ SAMPLE ID]]="","",IF('Sample information'!$B$21="","",'Sample information'!$B$21))</f>
        <v>danio rerio (zebrafish)</v>
      </c>
      <c r="R718" s="10"/>
      <c r="S718" s="32"/>
      <c r="T718" s="55"/>
      <c r="U718" s="25"/>
      <c r="W718" s="30"/>
      <c r="Y718" s="91"/>
      <c r="Z718" s="32"/>
      <c r="AA718" s="28"/>
      <c r="AB718" s="55"/>
      <c r="AC718" s="28" t="str">
        <f>IF(Table1[[#This Row],[DATE SAMPLE DELIVERY]]="","",(CONCATENATE(20,LEFT(Table1[[#This Row],[DATE SAMPLE DELIVERY]],2),"-",(MID(Table1[[#This Row],[DATE SAMPLE DELIVERY]],3,2)),"-",(RIGHT(Table1[[#This Row],[DATE SAMPLE DELIVERY]],2)))))</f>
        <v/>
      </c>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row>
    <row r="719" spans="1:54" s="4" customFormat="1" x14ac:dyDescent="0.2">
      <c r="A719" s="112" t="str">
        <f>IF(D719="","",CONCATENATE('Sample information'!B$16," #1"," ",Table1[[#This Row],[DATE SAMPLE DELIVERY]]))</f>
        <v xml:space="preserve">TC2486 #1 </v>
      </c>
      <c r="B719" s="112" t="str">
        <f>IF(Table1[[#This Row],[LIBRARY ID]]="","",CONCATENATE('Sample information'!B$16,"-",Table1[[#This Row],[LIBRARY ID]]))</f>
        <v>TC2486-TC2486-1709</v>
      </c>
      <c r="C719" s="228" t="s">
        <v>142</v>
      </c>
      <c r="D719" s="228" t="s">
        <v>2455</v>
      </c>
      <c r="E719" s="228" t="s">
        <v>28</v>
      </c>
      <c r="F719" s="113" t="s">
        <v>1711</v>
      </c>
      <c r="G719" s="113">
        <v>13.536849999999999</v>
      </c>
      <c r="H719" s="113">
        <v>50</v>
      </c>
      <c r="I719" s="98"/>
      <c r="J719" s="228"/>
      <c r="K719" s="230" t="s">
        <v>2769</v>
      </c>
      <c r="L719" s="112" t="str">
        <f>IF((I719=Index!C$2),VLOOKUP(J719,Index!B$3:S$228,2),IF((I719=Index!D$2),VLOOKUP(J719,Index!B$3:S$228,3),IF((I719=Index!E$2),VLOOKUP(J719,Index!B$3:S$228,4),IF((I719=Index!F$2),VLOOKUP(J719,Index!B$3:S$228,5),IF((I719=Index!G$2),VLOOKUP(J719,Index!B$3:S$228,6),IF((I719=Index!H$2),VLOOKUP(J719,Index!B$3:S$228,7),IF((I719=Index!I$2),VLOOKUP(J719,Index!B$3:S$228,8),IF((I719=Index!J$2),VLOOKUP(J719,Index!B$3:S$228,9),IF((I719=Index!K$2),VLOOKUP(J719,Index!B$3:S$228,10),IF((I719=Index!L$2),VLOOKUP(J719,Index!B$3:S$228,11),IF((I719=Index!M$2),VLOOKUP(J719,Index!B$3:S$228,12),IF((I719=Index!N$2),VLOOKUP(J719,Index!B$3:S$228,13),IF((I719=Index!O$2),VLOOKUP(J719,Index!B$3:S$228,14),IF((I719=Index!P$2),VLOOKUP(J719,Index!B$3:S$228,15),IF((I719=Index!Q$2),VLOOKUP(J719,Index!B$3:S$228,16),IF((I719=Index!R$2),VLOOKUP(J719,Index!B$3:S$228,17),IF((I719=Index!S$2),VLOOKUP(J719,Index!B$3:S$228,18),IF((I719=""),CONCATENATE("Custom (",K719,")"),IF((I719="No index"),CONCATENATE("Custom (",Index!T711,")"),"")))))))))))))))))))</f>
        <v>Custom (ATGCGCAG-ACTGCATA)</v>
      </c>
      <c r="M719" s="32" t="s">
        <v>5</v>
      </c>
      <c r="N719" s="10" t="s">
        <v>63</v>
      </c>
      <c r="O719" s="136">
        <f>IF(Table1[[#This Row],[VOLUME]]="","",Table1[[#This Row],[VOLUME]])</f>
        <v>50</v>
      </c>
      <c r="P719" s="110" t="str">
        <f>IF(Table1[[#This Row],[SNP&amp;SEQ SAMPLE ID]]="","",CONCATENATE('Sample information'!$B$16,"_PL1_org_",Table1[[#This Row],[DATE SAMPLE DELIVERY]]))</f>
        <v>TC2486_PL1_org_</v>
      </c>
      <c r="Q719" s="32" t="str">
        <f>IF(Table1[[#This Row],[SNP&amp;SEQ SAMPLE ID]]="","",IF('Sample information'!$B$21="","",'Sample information'!$B$21))</f>
        <v>danio rerio (zebrafish)</v>
      </c>
      <c r="R719" s="10"/>
      <c r="S719" s="32"/>
      <c r="T719" s="55"/>
      <c r="U719" s="25"/>
      <c r="W719" s="30"/>
      <c r="Y719" s="91"/>
      <c r="Z719" s="32"/>
      <c r="AA719" s="28"/>
      <c r="AB719" s="55"/>
      <c r="AC719" s="28" t="str">
        <f>IF(Table1[[#This Row],[DATE SAMPLE DELIVERY]]="","",(CONCATENATE(20,LEFT(Table1[[#This Row],[DATE SAMPLE DELIVERY]],2),"-",(MID(Table1[[#This Row],[DATE SAMPLE DELIVERY]],3,2)),"-",(RIGHT(Table1[[#This Row],[DATE SAMPLE DELIVERY]],2)))))</f>
        <v/>
      </c>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row>
    <row r="720" spans="1:54" s="4" customFormat="1" x14ac:dyDescent="0.2">
      <c r="A720" s="112" t="str">
        <f>IF(D720="","",CONCATENATE('Sample information'!B$16," #1"," ",Table1[[#This Row],[DATE SAMPLE DELIVERY]]))</f>
        <v xml:space="preserve">TC2486 #1 </v>
      </c>
      <c r="B720" s="112" t="str">
        <f>IF(Table1[[#This Row],[LIBRARY ID]]="","",CONCATENATE('Sample information'!B$16,"-",Table1[[#This Row],[LIBRARY ID]]))</f>
        <v>TC2486-TC2486-1710</v>
      </c>
      <c r="C720" s="228" t="s">
        <v>142</v>
      </c>
      <c r="D720" s="228" t="s">
        <v>2456</v>
      </c>
      <c r="E720" s="228" t="s">
        <v>28</v>
      </c>
      <c r="F720" s="113" t="s">
        <v>1711</v>
      </c>
      <c r="G720" s="113">
        <v>13.536849999999999</v>
      </c>
      <c r="H720" s="113">
        <v>50</v>
      </c>
      <c r="I720" s="98"/>
      <c r="J720" s="228"/>
      <c r="K720" s="230" t="s">
        <v>2770</v>
      </c>
      <c r="L720" s="112" t="str">
        <f>IF((I720=Index!C$2),VLOOKUP(J720,Index!B$3:S$228,2),IF((I720=Index!D$2),VLOOKUP(J720,Index!B$3:S$228,3),IF((I720=Index!E$2),VLOOKUP(J720,Index!B$3:S$228,4),IF((I720=Index!F$2),VLOOKUP(J720,Index!B$3:S$228,5),IF((I720=Index!G$2),VLOOKUP(J720,Index!B$3:S$228,6),IF((I720=Index!H$2),VLOOKUP(J720,Index!B$3:S$228,7),IF((I720=Index!I$2),VLOOKUP(J720,Index!B$3:S$228,8),IF((I720=Index!J$2),VLOOKUP(J720,Index!B$3:S$228,9),IF((I720=Index!K$2),VLOOKUP(J720,Index!B$3:S$228,10),IF((I720=Index!L$2),VLOOKUP(J720,Index!B$3:S$228,11),IF((I720=Index!M$2),VLOOKUP(J720,Index!B$3:S$228,12),IF((I720=Index!N$2),VLOOKUP(J720,Index!B$3:S$228,13),IF((I720=Index!O$2),VLOOKUP(J720,Index!B$3:S$228,14),IF((I720=Index!P$2),VLOOKUP(J720,Index!B$3:S$228,15),IF((I720=Index!Q$2),VLOOKUP(J720,Index!B$3:S$228,16),IF((I720=Index!R$2),VLOOKUP(J720,Index!B$3:S$228,17),IF((I720=Index!S$2),VLOOKUP(J720,Index!B$3:S$228,18),IF((I720=""),CONCATENATE("Custom (",K720,")"),IF((I720="No index"),CONCATENATE("Custom (",Index!T712,")"),"")))))))))))))))))))</f>
        <v>Custom (ATGCGCAG-AAGGAGTA)</v>
      </c>
      <c r="M720" s="32" t="s">
        <v>5</v>
      </c>
      <c r="N720" s="10" t="s">
        <v>64</v>
      </c>
      <c r="O720" s="136">
        <f>IF(Table1[[#This Row],[VOLUME]]="","",Table1[[#This Row],[VOLUME]])</f>
        <v>50</v>
      </c>
      <c r="P720" s="110" t="str">
        <f>IF(Table1[[#This Row],[SNP&amp;SEQ SAMPLE ID]]="","",CONCATENATE('Sample information'!$B$16,"_PL1_org_",Table1[[#This Row],[DATE SAMPLE DELIVERY]]))</f>
        <v>TC2486_PL1_org_</v>
      </c>
      <c r="Q720" s="32" t="str">
        <f>IF(Table1[[#This Row],[SNP&amp;SEQ SAMPLE ID]]="","",IF('Sample information'!$B$21="","",'Sample information'!$B$21))</f>
        <v>danio rerio (zebrafish)</v>
      </c>
      <c r="R720" s="10"/>
      <c r="S720" s="32"/>
      <c r="T720" s="55"/>
      <c r="U720" s="25"/>
      <c r="W720" s="30"/>
      <c r="Y720" s="91"/>
      <c r="Z720" s="32"/>
      <c r="AA720" s="28"/>
      <c r="AB720" s="55"/>
      <c r="AC720" s="28" t="str">
        <f>IF(Table1[[#This Row],[DATE SAMPLE DELIVERY]]="","",(CONCATENATE(20,LEFT(Table1[[#This Row],[DATE SAMPLE DELIVERY]],2),"-",(MID(Table1[[#This Row],[DATE SAMPLE DELIVERY]],3,2)),"-",(RIGHT(Table1[[#This Row],[DATE SAMPLE DELIVERY]],2)))))</f>
        <v/>
      </c>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row>
    <row r="721" spans="1:54" s="4" customFormat="1" x14ac:dyDescent="0.2">
      <c r="A721" s="112" t="str">
        <f>IF(D721="","",CONCATENATE('Sample information'!B$16," #1"," ",Table1[[#This Row],[DATE SAMPLE DELIVERY]]))</f>
        <v xml:space="preserve">TC2486 #1 </v>
      </c>
      <c r="B721" s="112" t="str">
        <f>IF(Table1[[#This Row],[LIBRARY ID]]="","",CONCATENATE('Sample information'!B$16,"-",Table1[[#This Row],[LIBRARY ID]]))</f>
        <v>TC2486-TC2486-1711</v>
      </c>
      <c r="C721" s="228" t="s">
        <v>142</v>
      </c>
      <c r="D721" s="228" t="s">
        <v>2457</v>
      </c>
      <c r="E721" s="228" t="s">
        <v>28</v>
      </c>
      <c r="F721" s="113" t="s">
        <v>1711</v>
      </c>
      <c r="G721" s="113">
        <v>13.536849999999999</v>
      </c>
      <c r="H721" s="113">
        <v>50</v>
      </c>
      <c r="I721" s="98"/>
      <c r="J721" s="228"/>
      <c r="K721" s="230" t="s">
        <v>2771</v>
      </c>
      <c r="L721" s="112" t="str">
        <f>IF((I721=Index!C$2),VLOOKUP(J721,Index!B$3:S$228,2),IF((I721=Index!D$2),VLOOKUP(J721,Index!B$3:S$228,3),IF((I721=Index!E$2),VLOOKUP(J721,Index!B$3:S$228,4),IF((I721=Index!F$2),VLOOKUP(J721,Index!B$3:S$228,5),IF((I721=Index!G$2),VLOOKUP(J721,Index!B$3:S$228,6),IF((I721=Index!H$2),VLOOKUP(J721,Index!B$3:S$228,7),IF((I721=Index!I$2),VLOOKUP(J721,Index!B$3:S$228,8),IF((I721=Index!J$2),VLOOKUP(J721,Index!B$3:S$228,9),IF((I721=Index!K$2),VLOOKUP(J721,Index!B$3:S$228,10),IF((I721=Index!L$2),VLOOKUP(J721,Index!B$3:S$228,11),IF((I721=Index!M$2),VLOOKUP(J721,Index!B$3:S$228,12),IF((I721=Index!N$2),VLOOKUP(J721,Index!B$3:S$228,13),IF((I721=Index!O$2),VLOOKUP(J721,Index!B$3:S$228,14),IF((I721=Index!P$2),VLOOKUP(J721,Index!B$3:S$228,15),IF((I721=Index!Q$2),VLOOKUP(J721,Index!B$3:S$228,16),IF((I721=Index!R$2),VLOOKUP(J721,Index!B$3:S$228,17),IF((I721=Index!S$2),VLOOKUP(J721,Index!B$3:S$228,18),IF((I721=""),CONCATENATE("Custom (",K721,")"),IF((I721="No index"),CONCATENATE("Custom (",Index!T713,")"),"")))))))))))))))))))</f>
        <v>Custom (ATGCGCAG-CTAAGCCT)</v>
      </c>
      <c r="M721" s="32" t="s">
        <v>5</v>
      </c>
      <c r="N721" s="10" t="s">
        <v>65</v>
      </c>
      <c r="O721" s="136">
        <f>IF(Table1[[#This Row],[VOLUME]]="","",Table1[[#This Row],[VOLUME]])</f>
        <v>50</v>
      </c>
      <c r="P721" s="110" t="str">
        <f>IF(Table1[[#This Row],[SNP&amp;SEQ SAMPLE ID]]="","",CONCATENATE('Sample information'!$B$16,"_PL1_org_",Table1[[#This Row],[DATE SAMPLE DELIVERY]]))</f>
        <v>TC2486_PL1_org_</v>
      </c>
      <c r="Q721" s="32" t="str">
        <f>IF(Table1[[#This Row],[SNP&amp;SEQ SAMPLE ID]]="","",IF('Sample information'!$B$21="","",'Sample information'!$B$21))</f>
        <v>danio rerio (zebrafish)</v>
      </c>
      <c r="R721" s="10"/>
      <c r="S721" s="32"/>
      <c r="T721" s="55"/>
      <c r="U721" s="25"/>
      <c r="W721" s="30"/>
      <c r="Y721" s="91"/>
      <c r="Z721" s="32"/>
      <c r="AA721" s="28"/>
      <c r="AB721" s="55"/>
      <c r="AC721" s="28" t="str">
        <f>IF(Table1[[#This Row],[DATE SAMPLE DELIVERY]]="","",(CONCATENATE(20,LEFT(Table1[[#This Row],[DATE SAMPLE DELIVERY]],2),"-",(MID(Table1[[#This Row],[DATE SAMPLE DELIVERY]],3,2)),"-",(RIGHT(Table1[[#This Row],[DATE SAMPLE DELIVERY]],2)))))</f>
        <v/>
      </c>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row>
    <row r="722" spans="1:54" s="4" customFormat="1" x14ac:dyDescent="0.2">
      <c r="A722" s="112" t="str">
        <f>IF(D722="","",CONCATENATE('Sample information'!B$16," #1"," ",Table1[[#This Row],[DATE SAMPLE DELIVERY]]))</f>
        <v xml:space="preserve">TC2486 #1 </v>
      </c>
      <c r="B722" s="112" t="str">
        <f>IF(Table1[[#This Row],[LIBRARY ID]]="","",CONCATENATE('Sample information'!B$16,"-",Table1[[#This Row],[LIBRARY ID]]))</f>
        <v>TC2486-TC2486-1712</v>
      </c>
      <c r="C722" s="228" t="s">
        <v>142</v>
      </c>
      <c r="D722" s="228" t="s">
        <v>2458</v>
      </c>
      <c r="E722" s="228" t="s">
        <v>28</v>
      </c>
      <c r="F722" s="113" t="s">
        <v>1711</v>
      </c>
      <c r="G722" s="113">
        <v>13.536849999999999</v>
      </c>
      <c r="H722" s="113">
        <v>50</v>
      </c>
      <c r="I722" s="98"/>
      <c r="J722" s="228"/>
      <c r="K722" s="230" t="s">
        <v>2772</v>
      </c>
      <c r="L722" s="112" t="str">
        <f>IF((I722=Index!C$2),VLOOKUP(J722,Index!B$3:S$228,2),IF((I722=Index!D$2),VLOOKUP(J722,Index!B$3:S$228,3),IF((I722=Index!E$2),VLOOKUP(J722,Index!B$3:S$228,4),IF((I722=Index!F$2),VLOOKUP(J722,Index!B$3:S$228,5),IF((I722=Index!G$2),VLOOKUP(J722,Index!B$3:S$228,6),IF((I722=Index!H$2),VLOOKUP(J722,Index!B$3:S$228,7),IF((I722=Index!I$2),VLOOKUP(J722,Index!B$3:S$228,8),IF((I722=Index!J$2),VLOOKUP(J722,Index!B$3:S$228,9),IF((I722=Index!K$2),VLOOKUP(J722,Index!B$3:S$228,10),IF((I722=Index!L$2),VLOOKUP(J722,Index!B$3:S$228,11),IF((I722=Index!M$2),VLOOKUP(J722,Index!B$3:S$228,12),IF((I722=Index!N$2),VLOOKUP(J722,Index!B$3:S$228,13),IF((I722=Index!O$2),VLOOKUP(J722,Index!B$3:S$228,14),IF((I722=Index!P$2),VLOOKUP(J722,Index!B$3:S$228,15),IF((I722=Index!Q$2),VLOOKUP(J722,Index!B$3:S$228,16),IF((I722=Index!R$2),VLOOKUP(J722,Index!B$3:S$228,17),IF((I722=Index!S$2),VLOOKUP(J722,Index!B$3:S$228,18),IF((I722=""),CONCATENATE("Custom (",K722,")"),IF((I722="No index"),CONCATENATE("Custom (",Index!T714,")"),"")))))))))))))))))))</f>
        <v>Custom (ATGCGCAG-GCGTAAGA)</v>
      </c>
      <c r="M722" s="32" t="s">
        <v>5</v>
      </c>
      <c r="N722" s="10" t="s">
        <v>66</v>
      </c>
      <c r="O722" s="136">
        <f>IF(Table1[[#This Row],[VOLUME]]="","",Table1[[#This Row],[VOLUME]])</f>
        <v>50</v>
      </c>
      <c r="P722" s="110" t="str">
        <f>IF(Table1[[#This Row],[SNP&amp;SEQ SAMPLE ID]]="","",CONCATENATE('Sample information'!$B$16,"_PL1_org_",Table1[[#This Row],[DATE SAMPLE DELIVERY]]))</f>
        <v>TC2486_PL1_org_</v>
      </c>
      <c r="Q722" s="32" t="str">
        <f>IF(Table1[[#This Row],[SNP&amp;SEQ SAMPLE ID]]="","",IF('Sample information'!$B$21="","",'Sample information'!$B$21))</f>
        <v>danio rerio (zebrafish)</v>
      </c>
      <c r="R722" s="10"/>
      <c r="S722" s="32"/>
      <c r="T722" s="55"/>
      <c r="U722" s="25"/>
      <c r="W722" s="30"/>
      <c r="Y722" s="91"/>
      <c r="Z722" s="32"/>
      <c r="AA722" s="28"/>
      <c r="AB722" s="55"/>
      <c r="AC722" s="28" t="str">
        <f>IF(Table1[[#This Row],[DATE SAMPLE DELIVERY]]="","",(CONCATENATE(20,LEFT(Table1[[#This Row],[DATE SAMPLE DELIVERY]],2),"-",(MID(Table1[[#This Row],[DATE SAMPLE DELIVERY]],3,2)),"-",(RIGHT(Table1[[#This Row],[DATE SAMPLE DELIVERY]],2)))))</f>
        <v/>
      </c>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row>
    <row r="723" spans="1:54" s="4" customFormat="1" x14ac:dyDescent="0.2">
      <c r="A723" s="112" t="str">
        <f>IF(D723="","",CONCATENATE('Sample information'!B$16," #1"," ",Table1[[#This Row],[DATE SAMPLE DELIVERY]]))</f>
        <v xml:space="preserve">TC2486 #1 </v>
      </c>
      <c r="B723" s="112" t="str">
        <f>IF(Table1[[#This Row],[LIBRARY ID]]="","",CONCATENATE('Sample information'!B$16,"-",Table1[[#This Row],[LIBRARY ID]]))</f>
        <v>TC2486-TC2486-1713</v>
      </c>
      <c r="C723" s="228" t="s">
        <v>142</v>
      </c>
      <c r="D723" s="228" t="s">
        <v>2459</v>
      </c>
      <c r="E723" s="228" t="s">
        <v>28</v>
      </c>
      <c r="F723" s="113" t="s">
        <v>1711</v>
      </c>
      <c r="G723" s="113">
        <v>13.536849999999999</v>
      </c>
      <c r="H723" s="113">
        <v>50</v>
      </c>
      <c r="I723" s="98"/>
      <c r="J723" s="228"/>
      <c r="K723" s="230" t="s">
        <v>2773</v>
      </c>
      <c r="L723" s="112" t="str">
        <f>IF((I723=Index!C$2),VLOOKUP(J723,Index!B$3:S$228,2),IF((I723=Index!D$2),VLOOKUP(J723,Index!B$3:S$228,3),IF((I723=Index!E$2),VLOOKUP(J723,Index!B$3:S$228,4),IF((I723=Index!F$2),VLOOKUP(J723,Index!B$3:S$228,5),IF((I723=Index!G$2),VLOOKUP(J723,Index!B$3:S$228,6),IF((I723=Index!H$2),VLOOKUP(J723,Index!B$3:S$228,7),IF((I723=Index!I$2),VLOOKUP(J723,Index!B$3:S$228,8),IF((I723=Index!J$2),VLOOKUP(J723,Index!B$3:S$228,9),IF((I723=Index!K$2),VLOOKUP(J723,Index!B$3:S$228,10),IF((I723=Index!L$2),VLOOKUP(J723,Index!B$3:S$228,11),IF((I723=Index!M$2),VLOOKUP(J723,Index!B$3:S$228,12),IF((I723=Index!N$2),VLOOKUP(J723,Index!B$3:S$228,13),IF((I723=Index!O$2),VLOOKUP(J723,Index!B$3:S$228,14),IF((I723=Index!P$2),VLOOKUP(J723,Index!B$3:S$228,15),IF((I723=Index!Q$2),VLOOKUP(J723,Index!B$3:S$228,16),IF((I723=Index!R$2),VLOOKUP(J723,Index!B$3:S$228,17),IF((I723=Index!S$2),VLOOKUP(J723,Index!B$3:S$228,18),IF((I723=""),CONCATENATE("Custom (",K723,")"),IF((I723="No index"),CONCATENATE("Custom (",Index!T715,")"),"")))))))))))))))))))</f>
        <v>Custom (TAGCGCTC-CTCTCTAT)</v>
      </c>
      <c r="M723" s="32" t="s">
        <v>5</v>
      </c>
      <c r="N723" s="10" t="s">
        <v>67</v>
      </c>
      <c r="O723" s="136">
        <f>IF(Table1[[#This Row],[VOLUME]]="","",Table1[[#This Row],[VOLUME]])</f>
        <v>50</v>
      </c>
      <c r="P723" s="110" t="str">
        <f>IF(Table1[[#This Row],[SNP&amp;SEQ SAMPLE ID]]="","",CONCATENATE('Sample information'!$B$16,"_PL1_org_",Table1[[#This Row],[DATE SAMPLE DELIVERY]]))</f>
        <v>TC2486_PL1_org_</v>
      </c>
      <c r="Q723" s="32" t="str">
        <f>IF(Table1[[#This Row],[SNP&amp;SEQ SAMPLE ID]]="","",IF('Sample information'!$B$21="","",'Sample information'!$B$21))</f>
        <v>danio rerio (zebrafish)</v>
      </c>
      <c r="R723" s="10"/>
      <c r="S723" s="32"/>
      <c r="T723" s="55"/>
      <c r="U723" s="25"/>
      <c r="W723" s="30"/>
      <c r="Y723" s="91"/>
      <c r="Z723" s="32"/>
      <c r="AA723" s="28"/>
      <c r="AB723" s="55"/>
      <c r="AC723" s="28" t="str">
        <f>IF(Table1[[#This Row],[DATE SAMPLE DELIVERY]]="","",(CONCATENATE(20,LEFT(Table1[[#This Row],[DATE SAMPLE DELIVERY]],2),"-",(MID(Table1[[#This Row],[DATE SAMPLE DELIVERY]],3,2)),"-",(RIGHT(Table1[[#This Row],[DATE SAMPLE DELIVERY]],2)))))</f>
        <v/>
      </c>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row>
    <row r="724" spans="1:54" s="4" customFormat="1" x14ac:dyDescent="0.2">
      <c r="A724" s="112" t="str">
        <f>IF(D724="","",CONCATENATE('Sample information'!B$16," #1"," ",Table1[[#This Row],[DATE SAMPLE DELIVERY]]))</f>
        <v xml:space="preserve">TC2486 #1 </v>
      </c>
      <c r="B724" s="112" t="str">
        <f>IF(Table1[[#This Row],[LIBRARY ID]]="","",CONCATENATE('Sample information'!B$16,"-",Table1[[#This Row],[LIBRARY ID]]))</f>
        <v>TC2486-TC2486-1714</v>
      </c>
      <c r="C724" s="228" t="s">
        <v>142</v>
      </c>
      <c r="D724" s="228" t="s">
        <v>2460</v>
      </c>
      <c r="E724" s="228" t="s">
        <v>28</v>
      </c>
      <c r="F724" s="113" t="s">
        <v>1711</v>
      </c>
      <c r="G724" s="113">
        <v>13.536849999999999</v>
      </c>
      <c r="H724" s="113">
        <v>50</v>
      </c>
      <c r="I724" s="98"/>
      <c r="J724" s="228"/>
      <c r="K724" s="230" t="s">
        <v>2774</v>
      </c>
      <c r="L724" s="112" t="str">
        <f>IF((I724=Index!C$2),VLOOKUP(J724,Index!B$3:S$228,2),IF((I724=Index!D$2),VLOOKUP(J724,Index!B$3:S$228,3),IF((I724=Index!E$2),VLOOKUP(J724,Index!B$3:S$228,4),IF((I724=Index!F$2),VLOOKUP(J724,Index!B$3:S$228,5),IF((I724=Index!G$2),VLOOKUP(J724,Index!B$3:S$228,6),IF((I724=Index!H$2),VLOOKUP(J724,Index!B$3:S$228,7),IF((I724=Index!I$2),VLOOKUP(J724,Index!B$3:S$228,8),IF((I724=Index!J$2),VLOOKUP(J724,Index!B$3:S$228,9),IF((I724=Index!K$2),VLOOKUP(J724,Index!B$3:S$228,10),IF((I724=Index!L$2),VLOOKUP(J724,Index!B$3:S$228,11),IF((I724=Index!M$2),VLOOKUP(J724,Index!B$3:S$228,12),IF((I724=Index!N$2),VLOOKUP(J724,Index!B$3:S$228,13),IF((I724=Index!O$2),VLOOKUP(J724,Index!B$3:S$228,14),IF((I724=Index!P$2),VLOOKUP(J724,Index!B$3:S$228,15),IF((I724=Index!Q$2),VLOOKUP(J724,Index!B$3:S$228,16),IF((I724=Index!R$2),VLOOKUP(J724,Index!B$3:S$228,17),IF((I724=Index!S$2),VLOOKUP(J724,Index!B$3:S$228,18),IF((I724=""),CONCATENATE("Custom (",K724,")"),IF((I724="No index"),CONCATENATE("Custom (",Index!T716,")"),"")))))))))))))))))))</f>
        <v>Custom (TAGCGCTC-TATCCTCT)</v>
      </c>
      <c r="M724" s="32" t="s">
        <v>5</v>
      </c>
      <c r="N724" s="10" t="s">
        <v>68</v>
      </c>
      <c r="O724" s="136">
        <f>IF(Table1[[#This Row],[VOLUME]]="","",Table1[[#This Row],[VOLUME]])</f>
        <v>50</v>
      </c>
      <c r="P724" s="110" t="str">
        <f>IF(Table1[[#This Row],[SNP&amp;SEQ SAMPLE ID]]="","",CONCATENATE('Sample information'!$B$16,"_PL1_org_",Table1[[#This Row],[DATE SAMPLE DELIVERY]]))</f>
        <v>TC2486_PL1_org_</v>
      </c>
      <c r="Q724" s="32" t="str">
        <f>IF(Table1[[#This Row],[SNP&amp;SEQ SAMPLE ID]]="","",IF('Sample information'!$B$21="","",'Sample information'!$B$21))</f>
        <v>danio rerio (zebrafish)</v>
      </c>
      <c r="R724" s="10"/>
      <c r="S724" s="32"/>
      <c r="T724" s="55"/>
      <c r="U724" s="25"/>
      <c r="W724" s="30"/>
      <c r="Y724" s="91"/>
      <c r="Z724" s="32"/>
      <c r="AA724" s="28"/>
      <c r="AB724" s="55"/>
      <c r="AC724" s="28" t="str">
        <f>IF(Table1[[#This Row],[DATE SAMPLE DELIVERY]]="","",(CONCATENATE(20,LEFT(Table1[[#This Row],[DATE SAMPLE DELIVERY]],2),"-",(MID(Table1[[#This Row],[DATE SAMPLE DELIVERY]],3,2)),"-",(RIGHT(Table1[[#This Row],[DATE SAMPLE DELIVERY]],2)))))</f>
        <v/>
      </c>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row>
    <row r="725" spans="1:54" s="4" customFormat="1" x14ac:dyDescent="0.2">
      <c r="A725" s="112" t="str">
        <f>IF(D725="","",CONCATENATE('Sample information'!B$16," #1"," ",Table1[[#This Row],[DATE SAMPLE DELIVERY]]))</f>
        <v xml:space="preserve">TC2486 #1 </v>
      </c>
      <c r="B725" s="112" t="str">
        <f>IF(Table1[[#This Row],[LIBRARY ID]]="","",CONCATENATE('Sample information'!B$16,"-",Table1[[#This Row],[LIBRARY ID]]))</f>
        <v>TC2486-TC2486-1715</v>
      </c>
      <c r="C725" s="228" t="s">
        <v>142</v>
      </c>
      <c r="D725" s="228" t="s">
        <v>2461</v>
      </c>
      <c r="E725" s="228" t="s">
        <v>28</v>
      </c>
      <c r="F725" s="113" t="s">
        <v>1711</v>
      </c>
      <c r="G725" s="113">
        <v>13.536849999999999</v>
      </c>
      <c r="H725" s="113">
        <v>50</v>
      </c>
      <c r="I725" s="98"/>
      <c r="J725" s="228"/>
      <c r="K725" s="230" t="s">
        <v>2775</v>
      </c>
      <c r="L725" s="112" t="str">
        <f>IF((I725=Index!C$2),VLOOKUP(J725,Index!B$3:S$228,2),IF((I725=Index!D$2),VLOOKUP(J725,Index!B$3:S$228,3),IF((I725=Index!E$2),VLOOKUP(J725,Index!B$3:S$228,4),IF((I725=Index!F$2),VLOOKUP(J725,Index!B$3:S$228,5),IF((I725=Index!G$2),VLOOKUP(J725,Index!B$3:S$228,6),IF((I725=Index!H$2),VLOOKUP(J725,Index!B$3:S$228,7),IF((I725=Index!I$2),VLOOKUP(J725,Index!B$3:S$228,8),IF((I725=Index!J$2),VLOOKUP(J725,Index!B$3:S$228,9),IF((I725=Index!K$2),VLOOKUP(J725,Index!B$3:S$228,10),IF((I725=Index!L$2),VLOOKUP(J725,Index!B$3:S$228,11),IF((I725=Index!M$2),VLOOKUP(J725,Index!B$3:S$228,12),IF((I725=Index!N$2),VLOOKUP(J725,Index!B$3:S$228,13),IF((I725=Index!O$2),VLOOKUP(J725,Index!B$3:S$228,14),IF((I725=Index!P$2),VLOOKUP(J725,Index!B$3:S$228,15),IF((I725=Index!Q$2),VLOOKUP(J725,Index!B$3:S$228,16),IF((I725=Index!R$2),VLOOKUP(J725,Index!B$3:S$228,17),IF((I725=Index!S$2),VLOOKUP(J725,Index!B$3:S$228,18),IF((I725=""),CONCATENATE("Custom (",K725,")"),IF((I725="No index"),CONCATENATE("Custom (",Index!T717,")"),"")))))))))))))))))))</f>
        <v>Custom (TAGCGCTC-GTAAGGAG)</v>
      </c>
      <c r="M725" s="32" t="s">
        <v>5</v>
      </c>
      <c r="N725" s="10" t="s">
        <v>69</v>
      </c>
      <c r="O725" s="136">
        <f>IF(Table1[[#This Row],[VOLUME]]="","",Table1[[#This Row],[VOLUME]])</f>
        <v>50</v>
      </c>
      <c r="P725" s="110" t="str">
        <f>IF(Table1[[#This Row],[SNP&amp;SEQ SAMPLE ID]]="","",CONCATENATE('Sample information'!$B$16,"_PL1_org_",Table1[[#This Row],[DATE SAMPLE DELIVERY]]))</f>
        <v>TC2486_PL1_org_</v>
      </c>
      <c r="Q725" s="32" t="str">
        <f>IF(Table1[[#This Row],[SNP&amp;SEQ SAMPLE ID]]="","",IF('Sample information'!$B$21="","",'Sample information'!$B$21))</f>
        <v>danio rerio (zebrafish)</v>
      </c>
      <c r="R725" s="10"/>
      <c r="S725" s="32"/>
      <c r="T725" s="55"/>
      <c r="U725" s="25"/>
      <c r="W725" s="30"/>
      <c r="Y725" s="91"/>
      <c r="Z725" s="32"/>
      <c r="AA725" s="28"/>
      <c r="AB725" s="55"/>
      <c r="AC725" s="28" t="str">
        <f>IF(Table1[[#This Row],[DATE SAMPLE DELIVERY]]="","",(CONCATENATE(20,LEFT(Table1[[#This Row],[DATE SAMPLE DELIVERY]],2),"-",(MID(Table1[[#This Row],[DATE SAMPLE DELIVERY]],3,2)),"-",(RIGHT(Table1[[#This Row],[DATE SAMPLE DELIVERY]],2)))))</f>
        <v/>
      </c>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row>
    <row r="726" spans="1:54" s="4" customFormat="1" x14ac:dyDescent="0.2">
      <c r="A726" s="112" t="str">
        <f>IF(D726="","",CONCATENATE('Sample information'!B$16," #1"," ",Table1[[#This Row],[DATE SAMPLE DELIVERY]]))</f>
        <v xml:space="preserve">TC2486 #1 </v>
      </c>
      <c r="B726" s="112" t="str">
        <f>IF(Table1[[#This Row],[LIBRARY ID]]="","",CONCATENATE('Sample information'!B$16,"-",Table1[[#This Row],[LIBRARY ID]]))</f>
        <v>TC2486-TC2486-1716</v>
      </c>
      <c r="C726" s="228" t="s">
        <v>142</v>
      </c>
      <c r="D726" s="228" t="s">
        <v>2462</v>
      </c>
      <c r="E726" s="228" t="s">
        <v>28</v>
      </c>
      <c r="F726" s="113" t="s">
        <v>1711</v>
      </c>
      <c r="G726" s="113">
        <v>13.536849999999999</v>
      </c>
      <c r="H726" s="113">
        <v>50</v>
      </c>
      <c r="I726" s="98"/>
      <c r="J726" s="228"/>
      <c r="K726" s="230" t="s">
        <v>2776</v>
      </c>
      <c r="L726" s="112" t="str">
        <f>IF((I726=Index!C$2),VLOOKUP(J726,Index!B$3:S$228,2),IF((I726=Index!D$2),VLOOKUP(J726,Index!B$3:S$228,3),IF((I726=Index!E$2),VLOOKUP(J726,Index!B$3:S$228,4),IF((I726=Index!F$2),VLOOKUP(J726,Index!B$3:S$228,5),IF((I726=Index!G$2),VLOOKUP(J726,Index!B$3:S$228,6),IF((I726=Index!H$2),VLOOKUP(J726,Index!B$3:S$228,7),IF((I726=Index!I$2),VLOOKUP(J726,Index!B$3:S$228,8),IF((I726=Index!J$2),VLOOKUP(J726,Index!B$3:S$228,9),IF((I726=Index!K$2),VLOOKUP(J726,Index!B$3:S$228,10),IF((I726=Index!L$2),VLOOKUP(J726,Index!B$3:S$228,11),IF((I726=Index!M$2),VLOOKUP(J726,Index!B$3:S$228,12),IF((I726=Index!N$2),VLOOKUP(J726,Index!B$3:S$228,13),IF((I726=Index!O$2),VLOOKUP(J726,Index!B$3:S$228,14),IF((I726=Index!P$2),VLOOKUP(J726,Index!B$3:S$228,15),IF((I726=Index!Q$2),VLOOKUP(J726,Index!B$3:S$228,16),IF((I726=Index!R$2),VLOOKUP(J726,Index!B$3:S$228,17),IF((I726=Index!S$2),VLOOKUP(J726,Index!B$3:S$228,18),IF((I726=""),CONCATENATE("Custom (",K726,")"),IF((I726="No index"),CONCATENATE("Custom (",Index!T718,")"),"")))))))))))))))))))</f>
        <v>Custom (TAGCGCTC-ACTGCATA)</v>
      </c>
      <c r="M726" s="32" t="s">
        <v>5</v>
      </c>
      <c r="N726" s="10" t="s">
        <v>70</v>
      </c>
      <c r="O726" s="136">
        <f>IF(Table1[[#This Row],[VOLUME]]="","",Table1[[#This Row],[VOLUME]])</f>
        <v>50</v>
      </c>
      <c r="P726" s="110" t="str">
        <f>IF(Table1[[#This Row],[SNP&amp;SEQ SAMPLE ID]]="","",CONCATENATE('Sample information'!$B$16,"_PL1_org_",Table1[[#This Row],[DATE SAMPLE DELIVERY]]))</f>
        <v>TC2486_PL1_org_</v>
      </c>
      <c r="Q726" s="32" t="str">
        <f>IF(Table1[[#This Row],[SNP&amp;SEQ SAMPLE ID]]="","",IF('Sample information'!$B$21="","",'Sample information'!$B$21))</f>
        <v>danio rerio (zebrafish)</v>
      </c>
      <c r="R726" s="10"/>
      <c r="S726" s="32"/>
      <c r="T726" s="55"/>
      <c r="U726" s="25"/>
      <c r="W726" s="30"/>
      <c r="Y726" s="91"/>
      <c r="Z726" s="32"/>
      <c r="AA726" s="28"/>
      <c r="AB726" s="55"/>
      <c r="AC726" s="28" t="str">
        <f>IF(Table1[[#This Row],[DATE SAMPLE DELIVERY]]="","",(CONCATENATE(20,LEFT(Table1[[#This Row],[DATE SAMPLE DELIVERY]],2),"-",(MID(Table1[[#This Row],[DATE SAMPLE DELIVERY]],3,2)),"-",(RIGHT(Table1[[#This Row],[DATE SAMPLE DELIVERY]],2)))))</f>
        <v/>
      </c>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row>
    <row r="727" spans="1:54" s="4" customFormat="1" x14ac:dyDescent="0.2">
      <c r="A727" s="112" t="str">
        <f>IF(D727="","",CONCATENATE('Sample information'!B$16," #1"," ",Table1[[#This Row],[DATE SAMPLE DELIVERY]]))</f>
        <v xml:space="preserve">TC2486 #1 </v>
      </c>
      <c r="B727" s="112" t="str">
        <f>IF(Table1[[#This Row],[LIBRARY ID]]="","",CONCATENATE('Sample information'!B$16,"-",Table1[[#This Row],[LIBRARY ID]]))</f>
        <v>TC2486-TC2486-1717</v>
      </c>
      <c r="C727" s="228" t="s">
        <v>142</v>
      </c>
      <c r="D727" s="228" t="s">
        <v>2463</v>
      </c>
      <c r="E727" s="228" t="s">
        <v>28</v>
      </c>
      <c r="F727" s="113" t="s">
        <v>1711</v>
      </c>
      <c r="G727" s="113">
        <v>13.536849999999999</v>
      </c>
      <c r="H727" s="113">
        <v>50</v>
      </c>
      <c r="I727" s="98"/>
      <c r="J727" s="228"/>
      <c r="K727" s="230" t="s">
        <v>2777</v>
      </c>
      <c r="L727" s="112" t="str">
        <f>IF((I727=Index!C$2),VLOOKUP(J727,Index!B$3:S$228,2),IF((I727=Index!D$2),VLOOKUP(J727,Index!B$3:S$228,3),IF((I727=Index!E$2),VLOOKUP(J727,Index!B$3:S$228,4),IF((I727=Index!F$2),VLOOKUP(J727,Index!B$3:S$228,5),IF((I727=Index!G$2),VLOOKUP(J727,Index!B$3:S$228,6),IF((I727=Index!H$2),VLOOKUP(J727,Index!B$3:S$228,7),IF((I727=Index!I$2),VLOOKUP(J727,Index!B$3:S$228,8),IF((I727=Index!J$2),VLOOKUP(J727,Index!B$3:S$228,9),IF((I727=Index!K$2),VLOOKUP(J727,Index!B$3:S$228,10),IF((I727=Index!L$2),VLOOKUP(J727,Index!B$3:S$228,11),IF((I727=Index!M$2),VLOOKUP(J727,Index!B$3:S$228,12),IF((I727=Index!N$2),VLOOKUP(J727,Index!B$3:S$228,13),IF((I727=Index!O$2),VLOOKUP(J727,Index!B$3:S$228,14),IF((I727=Index!P$2),VLOOKUP(J727,Index!B$3:S$228,15),IF((I727=Index!Q$2),VLOOKUP(J727,Index!B$3:S$228,16),IF((I727=Index!R$2),VLOOKUP(J727,Index!B$3:S$228,17),IF((I727=Index!S$2),VLOOKUP(J727,Index!B$3:S$228,18),IF((I727=""),CONCATENATE("Custom (",K727,")"),IF((I727="No index"),CONCATENATE("Custom (",Index!T719,")"),"")))))))))))))))))))</f>
        <v>Custom (TAGCGCTC-AAGGAGTA)</v>
      </c>
      <c r="M727" s="32" t="s">
        <v>5</v>
      </c>
      <c r="N727" s="10" t="s">
        <v>71</v>
      </c>
      <c r="O727" s="136">
        <f>IF(Table1[[#This Row],[VOLUME]]="","",Table1[[#This Row],[VOLUME]])</f>
        <v>50</v>
      </c>
      <c r="P727" s="110" t="str">
        <f>IF(Table1[[#This Row],[SNP&amp;SEQ SAMPLE ID]]="","",CONCATENATE('Sample information'!$B$16,"_PL1_org_",Table1[[#This Row],[DATE SAMPLE DELIVERY]]))</f>
        <v>TC2486_PL1_org_</v>
      </c>
      <c r="Q727" s="32" t="str">
        <f>IF(Table1[[#This Row],[SNP&amp;SEQ SAMPLE ID]]="","",IF('Sample information'!$B$21="","",'Sample information'!$B$21))</f>
        <v>danio rerio (zebrafish)</v>
      </c>
      <c r="R727" s="10"/>
      <c r="S727" s="32"/>
      <c r="T727" s="55"/>
      <c r="U727" s="25"/>
      <c r="W727" s="30"/>
      <c r="Y727" s="91"/>
      <c r="Z727" s="32"/>
      <c r="AA727" s="28"/>
      <c r="AB727" s="55"/>
      <c r="AC727" s="28" t="str">
        <f>IF(Table1[[#This Row],[DATE SAMPLE DELIVERY]]="","",(CONCATENATE(20,LEFT(Table1[[#This Row],[DATE SAMPLE DELIVERY]],2),"-",(MID(Table1[[#This Row],[DATE SAMPLE DELIVERY]],3,2)),"-",(RIGHT(Table1[[#This Row],[DATE SAMPLE DELIVERY]],2)))))</f>
        <v/>
      </c>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row>
    <row r="728" spans="1:54" s="4" customFormat="1" x14ac:dyDescent="0.2">
      <c r="A728" s="112" t="str">
        <f>IF(D728="","",CONCATENATE('Sample information'!B$16," #1"," ",Table1[[#This Row],[DATE SAMPLE DELIVERY]]))</f>
        <v xml:space="preserve">TC2486 #1 </v>
      </c>
      <c r="B728" s="112" t="str">
        <f>IF(Table1[[#This Row],[LIBRARY ID]]="","",CONCATENATE('Sample information'!B$16,"-",Table1[[#This Row],[LIBRARY ID]]))</f>
        <v>TC2486-TC2486-1718</v>
      </c>
      <c r="C728" s="228" t="s">
        <v>142</v>
      </c>
      <c r="D728" s="228" t="s">
        <v>2464</v>
      </c>
      <c r="E728" s="228" t="s">
        <v>28</v>
      </c>
      <c r="F728" s="113" t="s">
        <v>1711</v>
      </c>
      <c r="G728" s="113">
        <v>13.536849999999999</v>
      </c>
      <c r="H728" s="113">
        <v>50</v>
      </c>
      <c r="I728" s="98"/>
      <c r="J728" s="228"/>
      <c r="K728" s="230" t="s">
        <v>2778</v>
      </c>
      <c r="L728" s="112" t="str">
        <f>IF((I728=Index!C$2),VLOOKUP(J728,Index!B$3:S$228,2),IF((I728=Index!D$2),VLOOKUP(J728,Index!B$3:S$228,3),IF((I728=Index!E$2),VLOOKUP(J728,Index!B$3:S$228,4),IF((I728=Index!F$2),VLOOKUP(J728,Index!B$3:S$228,5),IF((I728=Index!G$2),VLOOKUP(J728,Index!B$3:S$228,6),IF((I728=Index!H$2),VLOOKUP(J728,Index!B$3:S$228,7),IF((I728=Index!I$2),VLOOKUP(J728,Index!B$3:S$228,8),IF((I728=Index!J$2),VLOOKUP(J728,Index!B$3:S$228,9),IF((I728=Index!K$2),VLOOKUP(J728,Index!B$3:S$228,10),IF((I728=Index!L$2),VLOOKUP(J728,Index!B$3:S$228,11),IF((I728=Index!M$2),VLOOKUP(J728,Index!B$3:S$228,12),IF((I728=Index!N$2),VLOOKUP(J728,Index!B$3:S$228,13),IF((I728=Index!O$2),VLOOKUP(J728,Index!B$3:S$228,14),IF((I728=Index!P$2),VLOOKUP(J728,Index!B$3:S$228,15),IF((I728=Index!Q$2),VLOOKUP(J728,Index!B$3:S$228,16),IF((I728=Index!R$2),VLOOKUP(J728,Index!B$3:S$228,17),IF((I728=Index!S$2),VLOOKUP(J728,Index!B$3:S$228,18),IF((I728=""),CONCATENATE("Custom (",K728,")"),IF((I728="No index"),CONCATENATE("Custom (",Index!T720,")"),"")))))))))))))))))))</f>
        <v>Custom (TAGCGCTC-CTAAGCCT)</v>
      </c>
      <c r="M728" s="32" t="s">
        <v>5</v>
      </c>
      <c r="N728" s="10" t="s">
        <v>72</v>
      </c>
      <c r="O728" s="136">
        <f>IF(Table1[[#This Row],[VOLUME]]="","",Table1[[#This Row],[VOLUME]])</f>
        <v>50</v>
      </c>
      <c r="P728" s="110" t="str">
        <f>IF(Table1[[#This Row],[SNP&amp;SEQ SAMPLE ID]]="","",CONCATENATE('Sample information'!$B$16,"_PL1_org_",Table1[[#This Row],[DATE SAMPLE DELIVERY]]))</f>
        <v>TC2486_PL1_org_</v>
      </c>
      <c r="Q728" s="32" t="str">
        <f>IF(Table1[[#This Row],[SNP&amp;SEQ SAMPLE ID]]="","",IF('Sample information'!$B$21="","",'Sample information'!$B$21))</f>
        <v>danio rerio (zebrafish)</v>
      </c>
      <c r="R728" s="10"/>
      <c r="S728" s="32"/>
      <c r="T728" s="55"/>
      <c r="U728" s="25"/>
      <c r="W728" s="30"/>
      <c r="Y728" s="91"/>
      <c r="Z728" s="32"/>
      <c r="AA728" s="28"/>
      <c r="AB728" s="55"/>
      <c r="AC728" s="28" t="str">
        <f>IF(Table1[[#This Row],[DATE SAMPLE DELIVERY]]="","",(CONCATENATE(20,LEFT(Table1[[#This Row],[DATE SAMPLE DELIVERY]],2),"-",(MID(Table1[[#This Row],[DATE SAMPLE DELIVERY]],3,2)),"-",(RIGHT(Table1[[#This Row],[DATE SAMPLE DELIVERY]],2)))))</f>
        <v/>
      </c>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row>
    <row r="729" spans="1:54" s="4" customFormat="1" x14ac:dyDescent="0.2">
      <c r="A729" s="112" t="str">
        <f>IF(D729="","",CONCATENATE('Sample information'!B$16," #1"," ",Table1[[#This Row],[DATE SAMPLE DELIVERY]]))</f>
        <v xml:space="preserve">TC2486 #1 </v>
      </c>
      <c r="B729" s="112" t="str">
        <f>IF(Table1[[#This Row],[LIBRARY ID]]="","",CONCATENATE('Sample information'!B$16,"-",Table1[[#This Row],[LIBRARY ID]]))</f>
        <v>TC2486-TC2486-1719</v>
      </c>
      <c r="C729" s="228" t="s">
        <v>142</v>
      </c>
      <c r="D729" s="228" t="s">
        <v>2465</v>
      </c>
      <c r="E729" s="228" t="s">
        <v>28</v>
      </c>
      <c r="F729" s="113" t="s">
        <v>1711</v>
      </c>
      <c r="G729" s="113">
        <v>13.536849999999999</v>
      </c>
      <c r="H729" s="113">
        <v>50</v>
      </c>
      <c r="I729" s="98"/>
      <c r="J729" s="228"/>
      <c r="K729" s="230" t="s">
        <v>2779</v>
      </c>
      <c r="L729" s="112" t="str">
        <f>IF((I729=Index!C$2),VLOOKUP(J729,Index!B$3:S$228,2),IF((I729=Index!D$2),VLOOKUP(J729,Index!B$3:S$228,3),IF((I729=Index!E$2),VLOOKUP(J729,Index!B$3:S$228,4),IF((I729=Index!F$2),VLOOKUP(J729,Index!B$3:S$228,5),IF((I729=Index!G$2),VLOOKUP(J729,Index!B$3:S$228,6),IF((I729=Index!H$2),VLOOKUP(J729,Index!B$3:S$228,7),IF((I729=Index!I$2),VLOOKUP(J729,Index!B$3:S$228,8),IF((I729=Index!J$2),VLOOKUP(J729,Index!B$3:S$228,9),IF((I729=Index!K$2),VLOOKUP(J729,Index!B$3:S$228,10),IF((I729=Index!L$2),VLOOKUP(J729,Index!B$3:S$228,11),IF((I729=Index!M$2),VLOOKUP(J729,Index!B$3:S$228,12),IF((I729=Index!N$2),VLOOKUP(J729,Index!B$3:S$228,13),IF((I729=Index!O$2),VLOOKUP(J729,Index!B$3:S$228,14),IF((I729=Index!P$2),VLOOKUP(J729,Index!B$3:S$228,15),IF((I729=Index!Q$2),VLOOKUP(J729,Index!B$3:S$228,16),IF((I729=Index!R$2),VLOOKUP(J729,Index!B$3:S$228,17),IF((I729=Index!S$2),VLOOKUP(J729,Index!B$3:S$228,18),IF((I729=""),CONCATENATE("Custom (",K729,")"),IF((I729="No index"),CONCATENATE("Custom (",Index!T721,")"),"")))))))))))))))))))</f>
        <v>Custom (TAGCGCTC-GCGTAAGA)</v>
      </c>
      <c r="M729" s="32" t="s">
        <v>5</v>
      </c>
      <c r="N729" s="10" t="s">
        <v>73</v>
      </c>
      <c r="O729" s="136">
        <f>IF(Table1[[#This Row],[VOLUME]]="","",Table1[[#This Row],[VOLUME]])</f>
        <v>50</v>
      </c>
      <c r="P729" s="110" t="str">
        <f>IF(Table1[[#This Row],[SNP&amp;SEQ SAMPLE ID]]="","",CONCATENATE('Sample information'!$B$16,"_PL1_org_",Table1[[#This Row],[DATE SAMPLE DELIVERY]]))</f>
        <v>TC2486_PL1_org_</v>
      </c>
      <c r="Q729" s="32" t="str">
        <f>IF(Table1[[#This Row],[SNP&amp;SEQ SAMPLE ID]]="","",IF('Sample information'!$B$21="","",'Sample information'!$B$21))</f>
        <v>danio rerio (zebrafish)</v>
      </c>
      <c r="R729" s="10"/>
      <c r="S729" s="32"/>
      <c r="T729" s="55"/>
      <c r="U729" s="25"/>
      <c r="W729" s="30"/>
      <c r="Y729" s="91"/>
      <c r="Z729" s="32"/>
      <c r="AA729" s="28"/>
      <c r="AB729" s="55"/>
      <c r="AC729" s="28" t="str">
        <f>IF(Table1[[#This Row],[DATE SAMPLE DELIVERY]]="","",(CONCATENATE(20,LEFT(Table1[[#This Row],[DATE SAMPLE DELIVERY]],2),"-",(MID(Table1[[#This Row],[DATE SAMPLE DELIVERY]],3,2)),"-",(RIGHT(Table1[[#This Row],[DATE SAMPLE DELIVERY]],2)))))</f>
        <v/>
      </c>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row>
    <row r="730" spans="1:54" s="4" customFormat="1" x14ac:dyDescent="0.2">
      <c r="A730" s="112" t="str">
        <f>IF(D730="","",CONCATENATE('Sample information'!B$16," #1"," ",Table1[[#This Row],[DATE SAMPLE DELIVERY]]))</f>
        <v xml:space="preserve">TC2486 #1 </v>
      </c>
      <c r="B730" s="112" t="str">
        <f>IF(Table1[[#This Row],[LIBRARY ID]]="","",CONCATENATE('Sample information'!B$16,"-",Table1[[#This Row],[LIBRARY ID]]))</f>
        <v>TC2486-TC2486-1720</v>
      </c>
      <c r="C730" s="228" t="s">
        <v>142</v>
      </c>
      <c r="D730" s="228" t="s">
        <v>2466</v>
      </c>
      <c r="E730" s="228" t="s">
        <v>28</v>
      </c>
      <c r="F730" s="113" t="s">
        <v>1711</v>
      </c>
      <c r="G730" s="113">
        <v>13.536849999999999</v>
      </c>
      <c r="H730" s="113">
        <v>50</v>
      </c>
      <c r="I730" s="98"/>
      <c r="J730" s="228"/>
      <c r="K730" s="230" t="s">
        <v>2780</v>
      </c>
      <c r="L730" s="112" t="str">
        <f>IF((I730=Index!C$2),VLOOKUP(J730,Index!B$3:S$228,2),IF((I730=Index!D$2),VLOOKUP(J730,Index!B$3:S$228,3),IF((I730=Index!E$2),VLOOKUP(J730,Index!B$3:S$228,4),IF((I730=Index!F$2),VLOOKUP(J730,Index!B$3:S$228,5),IF((I730=Index!G$2),VLOOKUP(J730,Index!B$3:S$228,6),IF((I730=Index!H$2),VLOOKUP(J730,Index!B$3:S$228,7),IF((I730=Index!I$2),VLOOKUP(J730,Index!B$3:S$228,8),IF((I730=Index!J$2),VLOOKUP(J730,Index!B$3:S$228,9),IF((I730=Index!K$2),VLOOKUP(J730,Index!B$3:S$228,10),IF((I730=Index!L$2),VLOOKUP(J730,Index!B$3:S$228,11),IF((I730=Index!M$2),VLOOKUP(J730,Index!B$3:S$228,12),IF((I730=Index!N$2),VLOOKUP(J730,Index!B$3:S$228,13),IF((I730=Index!O$2),VLOOKUP(J730,Index!B$3:S$228,14),IF((I730=Index!P$2),VLOOKUP(J730,Index!B$3:S$228,15),IF((I730=Index!Q$2),VLOOKUP(J730,Index!B$3:S$228,16),IF((I730=Index!R$2),VLOOKUP(J730,Index!B$3:S$228,17),IF((I730=Index!S$2),VLOOKUP(J730,Index!B$3:S$228,18),IF((I730=""),CONCATENATE("Custom (",K730,")"),IF((I730="No index"),CONCATENATE("Custom (",Index!T722,")"),"")))))))))))))))))))</f>
        <v>Custom (ACTGAGCG-CTCTCTAT)</v>
      </c>
      <c r="M730" s="32" t="s">
        <v>5</v>
      </c>
      <c r="N730" s="10" t="s">
        <v>74</v>
      </c>
      <c r="O730" s="136">
        <f>IF(Table1[[#This Row],[VOLUME]]="","",Table1[[#This Row],[VOLUME]])</f>
        <v>50</v>
      </c>
      <c r="P730" s="110" t="str">
        <f>IF(Table1[[#This Row],[SNP&amp;SEQ SAMPLE ID]]="","",CONCATENATE('Sample information'!$B$16,"_PL1_org_",Table1[[#This Row],[DATE SAMPLE DELIVERY]]))</f>
        <v>TC2486_PL1_org_</v>
      </c>
      <c r="Q730" s="32" t="str">
        <f>IF(Table1[[#This Row],[SNP&amp;SEQ SAMPLE ID]]="","",IF('Sample information'!$B$21="","",'Sample information'!$B$21))</f>
        <v>danio rerio (zebrafish)</v>
      </c>
      <c r="R730" s="10"/>
      <c r="S730" s="32"/>
      <c r="T730" s="55"/>
      <c r="U730" s="25"/>
      <c r="W730" s="30"/>
      <c r="Y730" s="91"/>
      <c r="Z730" s="32"/>
      <c r="AA730" s="28"/>
      <c r="AB730" s="55"/>
      <c r="AC730" s="28" t="str">
        <f>IF(Table1[[#This Row],[DATE SAMPLE DELIVERY]]="","",(CONCATENATE(20,LEFT(Table1[[#This Row],[DATE SAMPLE DELIVERY]],2),"-",(MID(Table1[[#This Row],[DATE SAMPLE DELIVERY]],3,2)),"-",(RIGHT(Table1[[#This Row],[DATE SAMPLE DELIVERY]],2)))))</f>
        <v/>
      </c>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row>
    <row r="731" spans="1:54" s="4" customFormat="1" x14ac:dyDescent="0.2">
      <c r="A731" s="112" t="str">
        <f>IF(D731="","",CONCATENATE('Sample information'!B$16," #1"," ",Table1[[#This Row],[DATE SAMPLE DELIVERY]]))</f>
        <v xml:space="preserve">TC2486 #1 </v>
      </c>
      <c r="B731" s="112" t="str">
        <f>IF(Table1[[#This Row],[LIBRARY ID]]="","",CONCATENATE('Sample information'!B$16,"-",Table1[[#This Row],[LIBRARY ID]]))</f>
        <v>TC2486-TC2486-1721</v>
      </c>
      <c r="C731" s="228" t="s">
        <v>142</v>
      </c>
      <c r="D731" s="228" t="s">
        <v>2467</v>
      </c>
      <c r="E731" s="228" t="s">
        <v>28</v>
      </c>
      <c r="F731" s="113" t="s">
        <v>1711</v>
      </c>
      <c r="G731" s="113">
        <v>13.536849999999999</v>
      </c>
      <c r="H731" s="113">
        <v>50</v>
      </c>
      <c r="I731" s="98"/>
      <c r="J731" s="228"/>
      <c r="K731" s="230" t="s">
        <v>2781</v>
      </c>
      <c r="L731" s="112" t="str">
        <f>IF((I731=Index!C$2),VLOOKUP(J731,Index!B$3:S$228,2),IF((I731=Index!D$2),VLOOKUP(J731,Index!B$3:S$228,3),IF((I731=Index!E$2),VLOOKUP(J731,Index!B$3:S$228,4),IF((I731=Index!F$2),VLOOKUP(J731,Index!B$3:S$228,5),IF((I731=Index!G$2),VLOOKUP(J731,Index!B$3:S$228,6),IF((I731=Index!H$2),VLOOKUP(J731,Index!B$3:S$228,7),IF((I731=Index!I$2),VLOOKUP(J731,Index!B$3:S$228,8),IF((I731=Index!J$2),VLOOKUP(J731,Index!B$3:S$228,9),IF((I731=Index!K$2),VLOOKUP(J731,Index!B$3:S$228,10),IF((I731=Index!L$2),VLOOKUP(J731,Index!B$3:S$228,11),IF((I731=Index!M$2),VLOOKUP(J731,Index!B$3:S$228,12),IF((I731=Index!N$2),VLOOKUP(J731,Index!B$3:S$228,13),IF((I731=Index!O$2),VLOOKUP(J731,Index!B$3:S$228,14),IF((I731=Index!P$2),VLOOKUP(J731,Index!B$3:S$228,15),IF((I731=Index!Q$2),VLOOKUP(J731,Index!B$3:S$228,16),IF((I731=Index!R$2),VLOOKUP(J731,Index!B$3:S$228,17),IF((I731=Index!S$2),VLOOKUP(J731,Index!B$3:S$228,18),IF((I731=""),CONCATENATE("Custom (",K731,")"),IF((I731="No index"),CONCATENATE("Custom (",Index!T723,")"),"")))))))))))))))))))</f>
        <v>Custom (ACTGAGCG-TATCCTCT)</v>
      </c>
      <c r="M731" s="32" t="s">
        <v>5</v>
      </c>
      <c r="N731" s="10" t="s">
        <v>75</v>
      </c>
      <c r="O731" s="136">
        <f>IF(Table1[[#This Row],[VOLUME]]="","",Table1[[#This Row],[VOLUME]])</f>
        <v>50</v>
      </c>
      <c r="P731" s="110" t="str">
        <f>IF(Table1[[#This Row],[SNP&amp;SEQ SAMPLE ID]]="","",CONCATENATE('Sample information'!$B$16,"_PL1_org_",Table1[[#This Row],[DATE SAMPLE DELIVERY]]))</f>
        <v>TC2486_PL1_org_</v>
      </c>
      <c r="Q731" s="32" t="str">
        <f>IF(Table1[[#This Row],[SNP&amp;SEQ SAMPLE ID]]="","",IF('Sample information'!$B$21="","",'Sample information'!$B$21))</f>
        <v>danio rerio (zebrafish)</v>
      </c>
      <c r="R731" s="10"/>
      <c r="S731" s="32"/>
      <c r="T731" s="55"/>
      <c r="U731" s="25"/>
      <c r="W731" s="30"/>
      <c r="Y731" s="91"/>
      <c r="Z731" s="32"/>
      <c r="AA731" s="28"/>
      <c r="AB731" s="55"/>
      <c r="AC731" s="28" t="str">
        <f>IF(Table1[[#This Row],[DATE SAMPLE DELIVERY]]="","",(CONCATENATE(20,LEFT(Table1[[#This Row],[DATE SAMPLE DELIVERY]],2),"-",(MID(Table1[[#This Row],[DATE SAMPLE DELIVERY]],3,2)),"-",(RIGHT(Table1[[#This Row],[DATE SAMPLE DELIVERY]],2)))))</f>
        <v/>
      </c>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row>
    <row r="732" spans="1:54" s="4" customFormat="1" x14ac:dyDescent="0.2">
      <c r="A732" s="112" t="str">
        <f>IF(D732="","",CONCATENATE('Sample information'!B$16," #1"," ",Table1[[#This Row],[DATE SAMPLE DELIVERY]]))</f>
        <v xml:space="preserve">TC2486 #1 </v>
      </c>
      <c r="B732" s="112" t="str">
        <f>IF(Table1[[#This Row],[LIBRARY ID]]="","",CONCATENATE('Sample information'!B$16,"-",Table1[[#This Row],[LIBRARY ID]]))</f>
        <v>TC2486-TC2486-1722</v>
      </c>
      <c r="C732" s="228" t="s">
        <v>142</v>
      </c>
      <c r="D732" s="228" t="s">
        <v>2468</v>
      </c>
      <c r="E732" s="228" t="s">
        <v>28</v>
      </c>
      <c r="F732" s="113" t="s">
        <v>1711</v>
      </c>
      <c r="G732" s="113">
        <v>13.536849999999999</v>
      </c>
      <c r="H732" s="113">
        <v>50</v>
      </c>
      <c r="I732" s="98"/>
      <c r="J732" s="228"/>
      <c r="K732" s="230" t="s">
        <v>2782</v>
      </c>
      <c r="L732" s="112" t="str">
        <f>IF((I732=Index!C$2),VLOOKUP(J732,Index!B$3:S$228,2),IF((I732=Index!D$2),VLOOKUP(J732,Index!B$3:S$228,3),IF((I732=Index!E$2),VLOOKUP(J732,Index!B$3:S$228,4),IF((I732=Index!F$2),VLOOKUP(J732,Index!B$3:S$228,5),IF((I732=Index!G$2),VLOOKUP(J732,Index!B$3:S$228,6),IF((I732=Index!H$2),VLOOKUP(J732,Index!B$3:S$228,7),IF((I732=Index!I$2),VLOOKUP(J732,Index!B$3:S$228,8),IF((I732=Index!J$2),VLOOKUP(J732,Index!B$3:S$228,9),IF((I732=Index!K$2),VLOOKUP(J732,Index!B$3:S$228,10),IF((I732=Index!L$2),VLOOKUP(J732,Index!B$3:S$228,11),IF((I732=Index!M$2),VLOOKUP(J732,Index!B$3:S$228,12),IF((I732=Index!N$2),VLOOKUP(J732,Index!B$3:S$228,13),IF((I732=Index!O$2),VLOOKUP(J732,Index!B$3:S$228,14),IF((I732=Index!P$2),VLOOKUP(J732,Index!B$3:S$228,15),IF((I732=Index!Q$2),VLOOKUP(J732,Index!B$3:S$228,16),IF((I732=Index!R$2),VLOOKUP(J732,Index!B$3:S$228,17),IF((I732=Index!S$2),VLOOKUP(J732,Index!B$3:S$228,18),IF((I732=""),CONCATENATE("Custom (",K732,")"),IF((I732="No index"),CONCATENATE("Custom (",Index!T724,")"),"")))))))))))))))))))</f>
        <v>Custom (ACTGAGCG-GTAAGGAG)</v>
      </c>
      <c r="M732" s="32" t="s">
        <v>5</v>
      </c>
      <c r="N732" s="10" t="s">
        <v>76</v>
      </c>
      <c r="O732" s="136">
        <f>IF(Table1[[#This Row],[VOLUME]]="","",Table1[[#This Row],[VOLUME]])</f>
        <v>50</v>
      </c>
      <c r="P732" s="110" t="str">
        <f>IF(Table1[[#This Row],[SNP&amp;SEQ SAMPLE ID]]="","",CONCATENATE('Sample information'!$B$16,"_PL1_org_",Table1[[#This Row],[DATE SAMPLE DELIVERY]]))</f>
        <v>TC2486_PL1_org_</v>
      </c>
      <c r="Q732" s="32" t="str">
        <f>IF(Table1[[#This Row],[SNP&amp;SEQ SAMPLE ID]]="","",IF('Sample information'!$B$21="","",'Sample information'!$B$21))</f>
        <v>danio rerio (zebrafish)</v>
      </c>
      <c r="R732" s="10"/>
      <c r="S732" s="32"/>
      <c r="T732" s="55"/>
      <c r="U732" s="25"/>
      <c r="W732" s="30"/>
      <c r="Y732" s="91"/>
      <c r="Z732" s="32"/>
      <c r="AA732" s="28"/>
      <c r="AB732" s="55"/>
      <c r="AC732" s="28" t="str">
        <f>IF(Table1[[#This Row],[DATE SAMPLE DELIVERY]]="","",(CONCATENATE(20,LEFT(Table1[[#This Row],[DATE SAMPLE DELIVERY]],2),"-",(MID(Table1[[#This Row],[DATE SAMPLE DELIVERY]],3,2)),"-",(RIGHT(Table1[[#This Row],[DATE SAMPLE DELIVERY]],2)))))</f>
        <v/>
      </c>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row>
    <row r="733" spans="1:54" s="4" customFormat="1" x14ac:dyDescent="0.2">
      <c r="A733" s="112" t="str">
        <f>IF(D733="","",CONCATENATE('Sample information'!B$16," #1"," ",Table1[[#This Row],[DATE SAMPLE DELIVERY]]))</f>
        <v xml:space="preserve">TC2486 #1 </v>
      </c>
      <c r="B733" s="112" t="str">
        <f>IF(Table1[[#This Row],[LIBRARY ID]]="","",CONCATENATE('Sample information'!B$16,"-",Table1[[#This Row],[LIBRARY ID]]))</f>
        <v>TC2486-TC2486-1723</v>
      </c>
      <c r="C733" s="228" t="s">
        <v>142</v>
      </c>
      <c r="D733" s="228" t="s">
        <v>2469</v>
      </c>
      <c r="E733" s="228" t="s">
        <v>28</v>
      </c>
      <c r="F733" s="113" t="s">
        <v>1711</v>
      </c>
      <c r="G733" s="113">
        <v>13.536849999999999</v>
      </c>
      <c r="H733" s="113">
        <v>50</v>
      </c>
      <c r="I733" s="98"/>
      <c r="J733" s="228"/>
      <c r="K733" s="230" t="s">
        <v>2783</v>
      </c>
      <c r="L733" s="112" t="str">
        <f>IF((I733=Index!C$2),VLOOKUP(J733,Index!B$3:S$228,2),IF((I733=Index!D$2),VLOOKUP(J733,Index!B$3:S$228,3),IF((I733=Index!E$2),VLOOKUP(J733,Index!B$3:S$228,4),IF((I733=Index!F$2),VLOOKUP(J733,Index!B$3:S$228,5),IF((I733=Index!G$2),VLOOKUP(J733,Index!B$3:S$228,6),IF((I733=Index!H$2),VLOOKUP(J733,Index!B$3:S$228,7),IF((I733=Index!I$2),VLOOKUP(J733,Index!B$3:S$228,8),IF((I733=Index!J$2),VLOOKUP(J733,Index!B$3:S$228,9),IF((I733=Index!K$2),VLOOKUP(J733,Index!B$3:S$228,10),IF((I733=Index!L$2),VLOOKUP(J733,Index!B$3:S$228,11),IF((I733=Index!M$2),VLOOKUP(J733,Index!B$3:S$228,12),IF((I733=Index!N$2),VLOOKUP(J733,Index!B$3:S$228,13),IF((I733=Index!O$2),VLOOKUP(J733,Index!B$3:S$228,14),IF((I733=Index!P$2),VLOOKUP(J733,Index!B$3:S$228,15),IF((I733=Index!Q$2),VLOOKUP(J733,Index!B$3:S$228,16),IF((I733=Index!R$2),VLOOKUP(J733,Index!B$3:S$228,17),IF((I733=Index!S$2),VLOOKUP(J733,Index!B$3:S$228,18),IF((I733=""),CONCATENATE("Custom (",K733,")"),IF((I733="No index"),CONCATENATE("Custom (",Index!T725,")"),"")))))))))))))))))))</f>
        <v>Custom (ACTGAGCG-ACTGCATA)</v>
      </c>
      <c r="M733" s="32" t="s">
        <v>5</v>
      </c>
      <c r="N733" s="10" t="s">
        <v>77</v>
      </c>
      <c r="O733" s="136">
        <f>IF(Table1[[#This Row],[VOLUME]]="","",Table1[[#This Row],[VOLUME]])</f>
        <v>50</v>
      </c>
      <c r="P733" s="110" t="str">
        <f>IF(Table1[[#This Row],[SNP&amp;SEQ SAMPLE ID]]="","",CONCATENATE('Sample information'!$B$16,"_PL1_org_",Table1[[#This Row],[DATE SAMPLE DELIVERY]]))</f>
        <v>TC2486_PL1_org_</v>
      </c>
      <c r="Q733" s="32" t="str">
        <f>IF(Table1[[#This Row],[SNP&amp;SEQ SAMPLE ID]]="","",IF('Sample information'!$B$21="","",'Sample information'!$B$21))</f>
        <v>danio rerio (zebrafish)</v>
      </c>
      <c r="R733" s="10"/>
      <c r="S733" s="32"/>
      <c r="T733" s="55"/>
      <c r="U733" s="25"/>
      <c r="W733" s="30"/>
      <c r="Y733" s="91"/>
      <c r="Z733" s="32"/>
      <c r="AA733" s="28"/>
      <c r="AB733" s="55"/>
      <c r="AC733" s="28" t="str">
        <f>IF(Table1[[#This Row],[DATE SAMPLE DELIVERY]]="","",(CONCATENATE(20,LEFT(Table1[[#This Row],[DATE SAMPLE DELIVERY]],2),"-",(MID(Table1[[#This Row],[DATE SAMPLE DELIVERY]],3,2)),"-",(RIGHT(Table1[[#This Row],[DATE SAMPLE DELIVERY]],2)))))</f>
        <v/>
      </c>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row>
    <row r="734" spans="1:54" s="4" customFormat="1" x14ac:dyDescent="0.2">
      <c r="A734" s="112" t="str">
        <f>IF(D734="","",CONCATENATE('Sample information'!B$16," #1"," ",Table1[[#This Row],[DATE SAMPLE DELIVERY]]))</f>
        <v xml:space="preserve">TC2486 #1 </v>
      </c>
      <c r="B734" s="112" t="str">
        <f>IF(Table1[[#This Row],[LIBRARY ID]]="","",CONCATENATE('Sample information'!B$16,"-",Table1[[#This Row],[LIBRARY ID]]))</f>
        <v>TC2486-TC2486-1724</v>
      </c>
      <c r="C734" s="228" t="s">
        <v>142</v>
      </c>
      <c r="D734" s="228" t="s">
        <v>2470</v>
      </c>
      <c r="E734" s="228" t="s">
        <v>28</v>
      </c>
      <c r="F734" s="113" t="s">
        <v>1711</v>
      </c>
      <c r="G734" s="113">
        <v>13.536849999999999</v>
      </c>
      <c r="H734" s="113">
        <v>50</v>
      </c>
      <c r="I734" s="98"/>
      <c r="J734" s="228"/>
      <c r="K734" s="230" t="s">
        <v>2784</v>
      </c>
      <c r="L734" s="112" t="str">
        <f>IF((I734=Index!C$2),VLOOKUP(J734,Index!B$3:S$228,2),IF((I734=Index!D$2),VLOOKUP(J734,Index!B$3:S$228,3),IF((I734=Index!E$2),VLOOKUP(J734,Index!B$3:S$228,4),IF((I734=Index!F$2),VLOOKUP(J734,Index!B$3:S$228,5),IF((I734=Index!G$2),VLOOKUP(J734,Index!B$3:S$228,6),IF((I734=Index!H$2),VLOOKUP(J734,Index!B$3:S$228,7),IF((I734=Index!I$2),VLOOKUP(J734,Index!B$3:S$228,8),IF((I734=Index!J$2),VLOOKUP(J734,Index!B$3:S$228,9),IF((I734=Index!K$2),VLOOKUP(J734,Index!B$3:S$228,10),IF((I734=Index!L$2),VLOOKUP(J734,Index!B$3:S$228,11),IF((I734=Index!M$2),VLOOKUP(J734,Index!B$3:S$228,12),IF((I734=Index!N$2),VLOOKUP(J734,Index!B$3:S$228,13),IF((I734=Index!O$2),VLOOKUP(J734,Index!B$3:S$228,14),IF((I734=Index!P$2),VLOOKUP(J734,Index!B$3:S$228,15),IF((I734=Index!Q$2),VLOOKUP(J734,Index!B$3:S$228,16),IF((I734=Index!R$2),VLOOKUP(J734,Index!B$3:S$228,17),IF((I734=Index!S$2),VLOOKUP(J734,Index!B$3:S$228,18),IF((I734=""),CONCATENATE("Custom (",K734,")"),IF((I734="No index"),CONCATENATE("Custom (",Index!T726,")"),"")))))))))))))))))))</f>
        <v>Custom (ACTGAGCG-AAGGAGTA)</v>
      </c>
      <c r="M734" s="32" t="s">
        <v>5</v>
      </c>
      <c r="N734" s="10" t="s">
        <v>78</v>
      </c>
      <c r="O734" s="136">
        <f>IF(Table1[[#This Row],[VOLUME]]="","",Table1[[#This Row],[VOLUME]])</f>
        <v>50</v>
      </c>
      <c r="P734" s="110" t="str">
        <f>IF(Table1[[#This Row],[SNP&amp;SEQ SAMPLE ID]]="","",CONCATENATE('Sample information'!$B$16,"_PL1_org_",Table1[[#This Row],[DATE SAMPLE DELIVERY]]))</f>
        <v>TC2486_PL1_org_</v>
      </c>
      <c r="Q734" s="32" t="str">
        <f>IF(Table1[[#This Row],[SNP&amp;SEQ SAMPLE ID]]="","",IF('Sample information'!$B$21="","",'Sample information'!$B$21))</f>
        <v>danio rerio (zebrafish)</v>
      </c>
      <c r="R734" s="10"/>
      <c r="S734" s="32"/>
      <c r="T734" s="55"/>
      <c r="U734" s="25"/>
      <c r="W734" s="30"/>
      <c r="Y734" s="91"/>
      <c r="Z734" s="32"/>
      <c r="AA734" s="28"/>
      <c r="AB734" s="55"/>
      <c r="AC734" s="28" t="str">
        <f>IF(Table1[[#This Row],[DATE SAMPLE DELIVERY]]="","",(CONCATENATE(20,LEFT(Table1[[#This Row],[DATE SAMPLE DELIVERY]],2),"-",(MID(Table1[[#This Row],[DATE SAMPLE DELIVERY]],3,2)),"-",(RIGHT(Table1[[#This Row],[DATE SAMPLE DELIVERY]],2)))))</f>
        <v/>
      </c>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row>
    <row r="735" spans="1:54" s="4" customFormat="1" x14ac:dyDescent="0.2">
      <c r="A735" s="112" t="str">
        <f>IF(D735="","",CONCATENATE('Sample information'!B$16," #1"," ",Table1[[#This Row],[DATE SAMPLE DELIVERY]]))</f>
        <v xml:space="preserve">TC2486 #1 </v>
      </c>
      <c r="B735" s="112" t="str">
        <f>IF(Table1[[#This Row],[LIBRARY ID]]="","",CONCATENATE('Sample information'!B$16,"-",Table1[[#This Row],[LIBRARY ID]]))</f>
        <v>TC2486-TC2486-1725</v>
      </c>
      <c r="C735" s="228" t="s">
        <v>142</v>
      </c>
      <c r="D735" s="228" t="s">
        <v>2471</v>
      </c>
      <c r="E735" s="228" t="s">
        <v>28</v>
      </c>
      <c r="F735" s="113" t="s">
        <v>1711</v>
      </c>
      <c r="G735" s="113">
        <v>13.536849999999999</v>
      </c>
      <c r="H735" s="113">
        <v>50</v>
      </c>
      <c r="I735" s="98"/>
      <c r="J735" s="228"/>
      <c r="K735" s="230" t="s">
        <v>2785</v>
      </c>
      <c r="L735" s="112" t="str">
        <f>IF((I735=Index!C$2),VLOOKUP(J735,Index!B$3:S$228,2),IF((I735=Index!D$2),VLOOKUP(J735,Index!B$3:S$228,3),IF((I735=Index!E$2),VLOOKUP(J735,Index!B$3:S$228,4),IF((I735=Index!F$2),VLOOKUP(J735,Index!B$3:S$228,5),IF((I735=Index!G$2),VLOOKUP(J735,Index!B$3:S$228,6),IF((I735=Index!H$2),VLOOKUP(J735,Index!B$3:S$228,7),IF((I735=Index!I$2),VLOOKUP(J735,Index!B$3:S$228,8),IF((I735=Index!J$2),VLOOKUP(J735,Index!B$3:S$228,9),IF((I735=Index!K$2),VLOOKUP(J735,Index!B$3:S$228,10),IF((I735=Index!L$2),VLOOKUP(J735,Index!B$3:S$228,11),IF((I735=Index!M$2),VLOOKUP(J735,Index!B$3:S$228,12),IF((I735=Index!N$2),VLOOKUP(J735,Index!B$3:S$228,13),IF((I735=Index!O$2),VLOOKUP(J735,Index!B$3:S$228,14),IF((I735=Index!P$2),VLOOKUP(J735,Index!B$3:S$228,15),IF((I735=Index!Q$2),VLOOKUP(J735,Index!B$3:S$228,16),IF((I735=Index!R$2),VLOOKUP(J735,Index!B$3:S$228,17),IF((I735=Index!S$2),VLOOKUP(J735,Index!B$3:S$228,18),IF((I735=""),CONCATENATE("Custom (",K735,")"),IF((I735="No index"),CONCATENATE("Custom (",Index!T727,")"),"")))))))))))))))))))</f>
        <v>Custom (ACTGAGCG-CTAAGCCT)</v>
      </c>
      <c r="M735" s="32" t="s">
        <v>5</v>
      </c>
      <c r="N735" s="10" t="s">
        <v>79</v>
      </c>
      <c r="O735" s="136">
        <f>IF(Table1[[#This Row],[VOLUME]]="","",Table1[[#This Row],[VOLUME]])</f>
        <v>50</v>
      </c>
      <c r="P735" s="110" t="str">
        <f>IF(Table1[[#This Row],[SNP&amp;SEQ SAMPLE ID]]="","",CONCATENATE('Sample information'!$B$16,"_PL1_org_",Table1[[#This Row],[DATE SAMPLE DELIVERY]]))</f>
        <v>TC2486_PL1_org_</v>
      </c>
      <c r="Q735" s="32" t="str">
        <f>IF(Table1[[#This Row],[SNP&amp;SEQ SAMPLE ID]]="","",IF('Sample information'!$B$21="","",'Sample information'!$B$21))</f>
        <v>danio rerio (zebrafish)</v>
      </c>
      <c r="R735" s="10"/>
      <c r="S735" s="32"/>
      <c r="T735" s="55"/>
      <c r="U735" s="25"/>
      <c r="W735" s="30"/>
      <c r="Y735" s="91"/>
      <c r="Z735" s="32"/>
      <c r="AA735" s="28"/>
      <c r="AB735" s="55"/>
      <c r="AC735" s="28" t="str">
        <f>IF(Table1[[#This Row],[DATE SAMPLE DELIVERY]]="","",(CONCATENATE(20,LEFT(Table1[[#This Row],[DATE SAMPLE DELIVERY]],2),"-",(MID(Table1[[#This Row],[DATE SAMPLE DELIVERY]],3,2)),"-",(RIGHT(Table1[[#This Row],[DATE SAMPLE DELIVERY]],2)))))</f>
        <v/>
      </c>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row>
    <row r="736" spans="1:54" s="4" customFormat="1" x14ac:dyDescent="0.2">
      <c r="A736" s="112" t="str">
        <f>IF(D736="","",CONCATENATE('Sample information'!B$16," #1"," ",Table1[[#This Row],[DATE SAMPLE DELIVERY]]))</f>
        <v xml:space="preserve">TC2486 #1 </v>
      </c>
      <c r="B736" s="112" t="str">
        <f>IF(Table1[[#This Row],[LIBRARY ID]]="","",CONCATENATE('Sample information'!B$16,"-",Table1[[#This Row],[LIBRARY ID]]))</f>
        <v>TC2486-TC2486-1726</v>
      </c>
      <c r="C736" s="228" t="s">
        <v>142</v>
      </c>
      <c r="D736" s="228" t="s">
        <v>2472</v>
      </c>
      <c r="E736" s="228" t="s">
        <v>28</v>
      </c>
      <c r="F736" s="113" t="s">
        <v>1711</v>
      </c>
      <c r="G736" s="113">
        <v>13.536849999999999</v>
      </c>
      <c r="H736" s="113">
        <v>50</v>
      </c>
      <c r="I736" s="98"/>
      <c r="J736" s="228"/>
      <c r="K736" s="230" t="s">
        <v>2786</v>
      </c>
      <c r="L736" s="112" t="str">
        <f>IF((I736=Index!C$2),VLOOKUP(J736,Index!B$3:S$228,2),IF((I736=Index!D$2),VLOOKUP(J736,Index!B$3:S$228,3),IF((I736=Index!E$2),VLOOKUP(J736,Index!B$3:S$228,4),IF((I736=Index!F$2),VLOOKUP(J736,Index!B$3:S$228,5),IF((I736=Index!G$2),VLOOKUP(J736,Index!B$3:S$228,6),IF((I736=Index!H$2),VLOOKUP(J736,Index!B$3:S$228,7),IF((I736=Index!I$2),VLOOKUP(J736,Index!B$3:S$228,8),IF((I736=Index!J$2),VLOOKUP(J736,Index!B$3:S$228,9),IF((I736=Index!K$2),VLOOKUP(J736,Index!B$3:S$228,10),IF((I736=Index!L$2),VLOOKUP(J736,Index!B$3:S$228,11),IF((I736=Index!M$2),VLOOKUP(J736,Index!B$3:S$228,12),IF((I736=Index!N$2),VLOOKUP(J736,Index!B$3:S$228,13),IF((I736=Index!O$2),VLOOKUP(J736,Index!B$3:S$228,14),IF((I736=Index!P$2),VLOOKUP(J736,Index!B$3:S$228,15),IF((I736=Index!Q$2),VLOOKUP(J736,Index!B$3:S$228,16),IF((I736=Index!R$2),VLOOKUP(J736,Index!B$3:S$228,17),IF((I736=Index!S$2),VLOOKUP(J736,Index!B$3:S$228,18),IF((I736=""),CONCATENATE("Custom (",K736,")"),IF((I736="No index"),CONCATENATE("Custom (",Index!T728,")"),"")))))))))))))))))))</f>
        <v>Custom (ACTGAGCG-GCGTAAGA)</v>
      </c>
      <c r="M736" s="32" t="s">
        <v>5</v>
      </c>
      <c r="N736" s="10" t="s">
        <v>80</v>
      </c>
      <c r="O736" s="136">
        <f>IF(Table1[[#This Row],[VOLUME]]="","",Table1[[#This Row],[VOLUME]])</f>
        <v>50</v>
      </c>
      <c r="P736" s="110" t="str">
        <f>IF(Table1[[#This Row],[SNP&amp;SEQ SAMPLE ID]]="","",CONCATENATE('Sample information'!$B$16,"_PL1_org_",Table1[[#This Row],[DATE SAMPLE DELIVERY]]))</f>
        <v>TC2486_PL1_org_</v>
      </c>
      <c r="Q736" s="32" t="str">
        <f>IF(Table1[[#This Row],[SNP&amp;SEQ SAMPLE ID]]="","",IF('Sample information'!$B$21="","",'Sample information'!$B$21))</f>
        <v>danio rerio (zebrafish)</v>
      </c>
      <c r="R736" s="10"/>
      <c r="S736" s="32"/>
      <c r="T736" s="55"/>
      <c r="U736" s="25"/>
      <c r="W736" s="30"/>
      <c r="Y736" s="91"/>
      <c r="Z736" s="32"/>
      <c r="AA736" s="28"/>
      <c r="AB736" s="55"/>
      <c r="AC736" s="28" t="str">
        <f>IF(Table1[[#This Row],[DATE SAMPLE DELIVERY]]="","",(CONCATENATE(20,LEFT(Table1[[#This Row],[DATE SAMPLE DELIVERY]],2),"-",(MID(Table1[[#This Row],[DATE SAMPLE DELIVERY]],3,2)),"-",(RIGHT(Table1[[#This Row],[DATE SAMPLE DELIVERY]],2)))))</f>
        <v/>
      </c>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row>
    <row r="737" spans="1:54" s="4" customFormat="1" x14ac:dyDescent="0.2">
      <c r="A737" s="112" t="str">
        <f>IF(D737="","",CONCATENATE('Sample information'!B$16," #1"," ",Table1[[#This Row],[DATE SAMPLE DELIVERY]]))</f>
        <v xml:space="preserve">TC2486 #1 </v>
      </c>
      <c r="B737" s="112" t="str">
        <f>IF(Table1[[#This Row],[LIBRARY ID]]="","",CONCATENATE('Sample information'!B$16,"-",Table1[[#This Row],[LIBRARY ID]]))</f>
        <v>TC2486-TC2486-1727</v>
      </c>
      <c r="C737" s="228" t="s">
        <v>142</v>
      </c>
      <c r="D737" s="228" t="s">
        <v>2473</v>
      </c>
      <c r="E737" s="228" t="s">
        <v>28</v>
      </c>
      <c r="F737" s="113" t="s">
        <v>1711</v>
      </c>
      <c r="G737" s="113">
        <v>13.536849999999999</v>
      </c>
      <c r="H737" s="113">
        <v>50</v>
      </c>
      <c r="I737" s="98"/>
      <c r="J737" s="228"/>
      <c r="K737" s="230" t="s">
        <v>2787</v>
      </c>
      <c r="L737" s="112" t="str">
        <f>IF((I737=Index!C$2),VLOOKUP(J737,Index!B$3:S$228,2),IF((I737=Index!D$2),VLOOKUP(J737,Index!B$3:S$228,3),IF((I737=Index!E$2),VLOOKUP(J737,Index!B$3:S$228,4),IF((I737=Index!F$2),VLOOKUP(J737,Index!B$3:S$228,5),IF((I737=Index!G$2),VLOOKUP(J737,Index!B$3:S$228,6),IF((I737=Index!H$2),VLOOKUP(J737,Index!B$3:S$228,7),IF((I737=Index!I$2),VLOOKUP(J737,Index!B$3:S$228,8),IF((I737=Index!J$2),VLOOKUP(J737,Index!B$3:S$228,9),IF((I737=Index!K$2),VLOOKUP(J737,Index!B$3:S$228,10),IF((I737=Index!L$2),VLOOKUP(J737,Index!B$3:S$228,11),IF((I737=Index!M$2),VLOOKUP(J737,Index!B$3:S$228,12),IF((I737=Index!N$2),VLOOKUP(J737,Index!B$3:S$228,13),IF((I737=Index!O$2),VLOOKUP(J737,Index!B$3:S$228,14),IF((I737=Index!P$2),VLOOKUP(J737,Index!B$3:S$228,15),IF((I737=Index!Q$2),VLOOKUP(J737,Index!B$3:S$228,16),IF((I737=Index!R$2),VLOOKUP(J737,Index!B$3:S$228,17),IF((I737=Index!S$2),VLOOKUP(J737,Index!B$3:S$228,18),IF((I737=""),CONCATENATE("Custom (",K737,")"),IF((I737="No index"),CONCATENATE("Custom (",Index!T729,")"),"")))))))))))))))))))</f>
        <v>Custom (CCTAAGAC-CTCTCTAT)</v>
      </c>
      <c r="M737" s="32" t="s">
        <v>5</v>
      </c>
      <c r="N737" s="10" t="s">
        <v>81</v>
      </c>
      <c r="O737" s="136">
        <f>IF(Table1[[#This Row],[VOLUME]]="","",Table1[[#This Row],[VOLUME]])</f>
        <v>50</v>
      </c>
      <c r="P737" s="110" t="str">
        <f>IF(Table1[[#This Row],[SNP&amp;SEQ SAMPLE ID]]="","",CONCATENATE('Sample information'!$B$16,"_PL1_org_",Table1[[#This Row],[DATE SAMPLE DELIVERY]]))</f>
        <v>TC2486_PL1_org_</v>
      </c>
      <c r="Q737" s="32" t="str">
        <f>IF(Table1[[#This Row],[SNP&amp;SEQ SAMPLE ID]]="","",IF('Sample information'!$B$21="","",'Sample information'!$B$21))</f>
        <v>danio rerio (zebrafish)</v>
      </c>
      <c r="R737" s="10"/>
      <c r="S737" s="32"/>
      <c r="T737" s="55"/>
      <c r="U737" s="25"/>
      <c r="W737" s="30"/>
      <c r="Y737" s="91"/>
      <c r="Z737" s="32"/>
      <c r="AA737" s="28"/>
      <c r="AB737" s="55"/>
      <c r="AC737" s="28" t="str">
        <f>IF(Table1[[#This Row],[DATE SAMPLE DELIVERY]]="","",(CONCATENATE(20,LEFT(Table1[[#This Row],[DATE SAMPLE DELIVERY]],2),"-",(MID(Table1[[#This Row],[DATE SAMPLE DELIVERY]],3,2)),"-",(RIGHT(Table1[[#This Row],[DATE SAMPLE DELIVERY]],2)))))</f>
        <v/>
      </c>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row>
    <row r="738" spans="1:54" s="4" customFormat="1" x14ac:dyDescent="0.2">
      <c r="A738" s="112" t="str">
        <f>IF(D738="","",CONCATENATE('Sample information'!B$16," #1"," ",Table1[[#This Row],[DATE SAMPLE DELIVERY]]))</f>
        <v xml:space="preserve">TC2486 #1 </v>
      </c>
      <c r="B738" s="112" t="str">
        <f>IF(Table1[[#This Row],[LIBRARY ID]]="","",CONCATENATE('Sample information'!B$16,"-",Table1[[#This Row],[LIBRARY ID]]))</f>
        <v>TC2486-TC2486-1728</v>
      </c>
      <c r="C738" s="228" t="s">
        <v>142</v>
      </c>
      <c r="D738" s="228" t="s">
        <v>2474</v>
      </c>
      <c r="E738" s="228" t="s">
        <v>28</v>
      </c>
      <c r="F738" s="113" t="s">
        <v>1711</v>
      </c>
      <c r="G738" s="113">
        <v>13.536849999999999</v>
      </c>
      <c r="H738" s="113">
        <v>50</v>
      </c>
      <c r="I738" s="98"/>
      <c r="J738" s="228"/>
      <c r="K738" s="230" t="s">
        <v>2788</v>
      </c>
      <c r="L738" s="112" t="str">
        <f>IF((I738=Index!C$2),VLOOKUP(J738,Index!B$3:S$228,2),IF((I738=Index!D$2),VLOOKUP(J738,Index!B$3:S$228,3),IF((I738=Index!E$2),VLOOKUP(J738,Index!B$3:S$228,4),IF((I738=Index!F$2),VLOOKUP(J738,Index!B$3:S$228,5),IF((I738=Index!G$2),VLOOKUP(J738,Index!B$3:S$228,6),IF((I738=Index!H$2),VLOOKUP(J738,Index!B$3:S$228,7),IF((I738=Index!I$2),VLOOKUP(J738,Index!B$3:S$228,8),IF((I738=Index!J$2),VLOOKUP(J738,Index!B$3:S$228,9),IF((I738=Index!K$2),VLOOKUP(J738,Index!B$3:S$228,10),IF((I738=Index!L$2),VLOOKUP(J738,Index!B$3:S$228,11),IF((I738=Index!M$2),VLOOKUP(J738,Index!B$3:S$228,12),IF((I738=Index!N$2),VLOOKUP(J738,Index!B$3:S$228,13),IF((I738=Index!O$2),VLOOKUP(J738,Index!B$3:S$228,14),IF((I738=Index!P$2),VLOOKUP(J738,Index!B$3:S$228,15),IF((I738=Index!Q$2),VLOOKUP(J738,Index!B$3:S$228,16),IF((I738=Index!R$2),VLOOKUP(J738,Index!B$3:S$228,17),IF((I738=Index!S$2),VLOOKUP(J738,Index!B$3:S$228,18),IF((I738=""),CONCATENATE("Custom (",K738,")"),IF((I738="No index"),CONCATENATE("Custom (",Index!T730,")"),"")))))))))))))))))))</f>
        <v>Custom (CCTAAGAC-TATCCTCT)</v>
      </c>
      <c r="M738" s="32" t="s">
        <v>5</v>
      </c>
      <c r="N738" s="10" t="s">
        <v>82</v>
      </c>
      <c r="O738" s="136">
        <f>IF(Table1[[#This Row],[VOLUME]]="","",Table1[[#This Row],[VOLUME]])</f>
        <v>50</v>
      </c>
      <c r="P738" s="110" t="str">
        <f>IF(Table1[[#This Row],[SNP&amp;SEQ SAMPLE ID]]="","",CONCATENATE('Sample information'!$B$16,"_PL1_org_",Table1[[#This Row],[DATE SAMPLE DELIVERY]]))</f>
        <v>TC2486_PL1_org_</v>
      </c>
      <c r="Q738" s="32" t="str">
        <f>IF(Table1[[#This Row],[SNP&amp;SEQ SAMPLE ID]]="","",IF('Sample information'!$B$21="","",'Sample information'!$B$21))</f>
        <v>danio rerio (zebrafish)</v>
      </c>
      <c r="R738" s="10"/>
      <c r="S738" s="32"/>
      <c r="T738" s="55"/>
      <c r="U738" s="25"/>
      <c r="W738" s="30"/>
      <c r="Y738" s="91"/>
      <c r="Z738" s="32"/>
      <c r="AA738" s="28"/>
      <c r="AB738" s="55"/>
      <c r="AC738" s="28" t="str">
        <f>IF(Table1[[#This Row],[DATE SAMPLE DELIVERY]]="","",(CONCATENATE(20,LEFT(Table1[[#This Row],[DATE SAMPLE DELIVERY]],2),"-",(MID(Table1[[#This Row],[DATE SAMPLE DELIVERY]],3,2)),"-",(RIGHT(Table1[[#This Row],[DATE SAMPLE DELIVERY]],2)))))</f>
        <v/>
      </c>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row>
    <row r="739" spans="1:54" s="4" customFormat="1" x14ac:dyDescent="0.2">
      <c r="A739" s="112" t="str">
        <f>IF(D739="","",CONCATENATE('Sample information'!B$16," #1"," ",Table1[[#This Row],[DATE SAMPLE DELIVERY]]))</f>
        <v xml:space="preserve">TC2486 #1 </v>
      </c>
      <c r="B739" s="112" t="str">
        <f>IF(Table1[[#This Row],[LIBRARY ID]]="","",CONCATENATE('Sample information'!B$16,"-",Table1[[#This Row],[LIBRARY ID]]))</f>
        <v>TC2486-TC2486-1729</v>
      </c>
      <c r="C739" s="228" t="s">
        <v>142</v>
      </c>
      <c r="D739" s="228" t="s">
        <v>2475</v>
      </c>
      <c r="E739" s="228" t="s">
        <v>28</v>
      </c>
      <c r="F739" s="113" t="s">
        <v>1711</v>
      </c>
      <c r="G739" s="113">
        <v>13.536849999999999</v>
      </c>
      <c r="H739" s="113">
        <v>50</v>
      </c>
      <c r="I739" s="98"/>
      <c r="J739" s="228"/>
      <c r="K739" s="230" t="s">
        <v>2789</v>
      </c>
      <c r="L739" s="112" t="str">
        <f>IF((I739=Index!C$2),VLOOKUP(J739,Index!B$3:S$228,2),IF((I739=Index!D$2),VLOOKUP(J739,Index!B$3:S$228,3),IF((I739=Index!E$2),VLOOKUP(J739,Index!B$3:S$228,4),IF((I739=Index!F$2),VLOOKUP(J739,Index!B$3:S$228,5),IF((I739=Index!G$2),VLOOKUP(J739,Index!B$3:S$228,6),IF((I739=Index!H$2),VLOOKUP(J739,Index!B$3:S$228,7),IF((I739=Index!I$2),VLOOKUP(J739,Index!B$3:S$228,8),IF((I739=Index!J$2),VLOOKUP(J739,Index!B$3:S$228,9),IF((I739=Index!K$2),VLOOKUP(J739,Index!B$3:S$228,10),IF((I739=Index!L$2),VLOOKUP(J739,Index!B$3:S$228,11),IF((I739=Index!M$2),VLOOKUP(J739,Index!B$3:S$228,12),IF((I739=Index!N$2),VLOOKUP(J739,Index!B$3:S$228,13),IF((I739=Index!O$2),VLOOKUP(J739,Index!B$3:S$228,14),IF((I739=Index!P$2),VLOOKUP(J739,Index!B$3:S$228,15),IF((I739=Index!Q$2),VLOOKUP(J739,Index!B$3:S$228,16),IF((I739=Index!R$2),VLOOKUP(J739,Index!B$3:S$228,17),IF((I739=Index!S$2),VLOOKUP(J739,Index!B$3:S$228,18),IF((I739=""),CONCATENATE("Custom (",K739,")"),IF((I739="No index"),CONCATENATE("Custom (",Index!T731,")"),"")))))))))))))))))))</f>
        <v>Custom (CCTAAGAC-GTAAGGAG)</v>
      </c>
      <c r="M739" s="32" t="s">
        <v>5</v>
      </c>
      <c r="N739" s="10" t="s">
        <v>83</v>
      </c>
      <c r="O739" s="136">
        <f>IF(Table1[[#This Row],[VOLUME]]="","",Table1[[#This Row],[VOLUME]])</f>
        <v>50</v>
      </c>
      <c r="P739" s="110" t="str">
        <f>IF(Table1[[#This Row],[SNP&amp;SEQ SAMPLE ID]]="","",CONCATENATE('Sample information'!$B$16,"_PL1_org_",Table1[[#This Row],[DATE SAMPLE DELIVERY]]))</f>
        <v>TC2486_PL1_org_</v>
      </c>
      <c r="Q739" s="32" t="str">
        <f>IF(Table1[[#This Row],[SNP&amp;SEQ SAMPLE ID]]="","",IF('Sample information'!$B$21="","",'Sample information'!$B$21))</f>
        <v>danio rerio (zebrafish)</v>
      </c>
      <c r="R739" s="10"/>
      <c r="S739" s="32"/>
      <c r="T739" s="55"/>
      <c r="U739" s="25"/>
      <c r="W739" s="30"/>
      <c r="Y739" s="91"/>
      <c r="Z739" s="32"/>
      <c r="AA739" s="28"/>
      <c r="AB739" s="55"/>
      <c r="AC739" s="28" t="str">
        <f>IF(Table1[[#This Row],[DATE SAMPLE DELIVERY]]="","",(CONCATENATE(20,LEFT(Table1[[#This Row],[DATE SAMPLE DELIVERY]],2),"-",(MID(Table1[[#This Row],[DATE SAMPLE DELIVERY]],3,2)),"-",(RIGHT(Table1[[#This Row],[DATE SAMPLE DELIVERY]],2)))))</f>
        <v/>
      </c>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row>
    <row r="740" spans="1:54" s="4" customFormat="1" x14ac:dyDescent="0.2">
      <c r="A740" s="112" t="str">
        <f>IF(D740="","",CONCATENATE('Sample information'!B$16," #1"," ",Table1[[#This Row],[DATE SAMPLE DELIVERY]]))</f>
        <v xml:space="preserve">TC2486 #1 </v>
      </c>
      <c r="B740" s="112" t="str">
        <f>IF(Table1[[#This Row],[LIBRARY ID]]="","",CONCATENATE('Sample information'!B$16,"-",Table1[[#This Row],[LIBRARY ID]]))</f>
        <v>TC2486-TC2486-1730</v>
      </c>
      <c r="C740" s="228" t="s">
        <v>142</v>
      </c>
      <c r="D740" s="228" t="s">
        <v>2476</v>
      </c>
      <c r="E740" s="228" t="s">
        <v>28</v>
      </c>
      <c r="F740" s="113" t="s">
        <v>1711</v>
      </c>
      <c r="G740" s="113">
        <v>13.536849999999999</v>
      </c>
      <c r="H740" s="113">
        <v>50</v>
      </c>
      <c r="I740" s="98"/>
      <c r="J740" s="228"/>
      <c r="K740" s="230" t="s">
        <v>2790</v>
      </c>
      <c r="L740" s="112" t="str">
        <f>IF((I740=Index!C$2),VLOOKUP(J740,Index!B$3:S$228,2),IF((I740=Index!D$2),VLOOKUP(J740,Index!B$3:S$228,3),IF((I740=Index!E$2),VLOOKUP(J740,Index!B$3:S$228,4),IF((I740=Index!F$2),VLOOKUP(J740,Index!B$3:S$228,5),IF((I740=Index!G$2),VLOOKUP(J740,Index!B$3:S$228,6),IF((I740=Index!H$2),VLOOKUP(J740,Index!B$3:S$228,7),IF((I740=Index!I$2),VLOOKUP(J740,Index!B$3:S$228,8),IF((I740=Index!J$2),VLOOKUP(J740,Index!B$3:S$228,9),IF((I740=Index!K$2),VLOOKUP(J740,Index!B$3:S$228,10),IF((I740=Index!L$2),VLOOKUP(J740,Index!B$3:S$228,11),IF((I740=Index!M$2),VLOOKUP(J740,Index!B$3:S$228,12),IF((I740=Index!N$2),VLOOKUP(J740,Index!B$3:S$228,13),IF((I740=Index!O$2),VLOOKUP(J740,Index!B$3:S$228,14),IF((I740=Index!P$2),VLOOKUP(J740,Index!B$3:S$228,15),IF((I740=Index!Q$2),VLOOKUP(J740,Index!B$3:S$228,16),IF((I740=Index!R$2),VLOOKUP(J740,Index!B$3:S$228,17),IF((I740=Index!S$2),VLOOKUP(J740,Index!B$3:S$228,18),IF((I740=""),CONCATENATE("Custom (",K740,")"),IF((I740="No index"),CONCATENATE("Custom (",Index!T732,")"),"")))))))))))))))))))</f>
        <v>Custom (CCTAAGAC-ACTGCATA)</v>
      </c>
      <c r="M740" s="32" t="s">
        <v>5</v>
      </c>
      <c r="N740" s="10" t="s">
        <v>84</v>
      </c>
      <c r="O740" s="136">
        <f>IF(Table1[[#This Row],[VOLUME]]="","",Table1[[#This Row],[VOLUME]])</f>
        <v>50</v>
      </c>
      <c r="P740" s="110" t="str">
        <f>IF(Table1[[#This Row],[SNP&amp;SEQ SAMPLE ID]]="","",CONCATENATE('Sample information'!$B$16,"_PL1_org_",Table1[[#This Row],[DATE SAMPLE DELIVERY]]))</f>
        <v>TC2486_PL1_org_</v>
      </c>
      <c r="Q740" s="32" t="str">
        <f>IF(Table1[[#This Row],[SNP&amp;SEQ SAMPLE ID]]="","",IF('Sample information'!$B$21="","",'Sample information'!$B$21))</f>
        <v>danio rerio (zebrafish)</v>
      </c>
      <c r="R740" s="10"/>
      <c r="S740" s="32"/>
      <c r="T740" s="55"/>
      <c r="U740" s="25"/>
      <c r="W740" s="30"/>
      <c r="Y740" s="91"/>
      <c r="Z740" s="32"/>
      <c r="AA740" s="28"/>
      <c r="AB740" s="55"/>
      <c r="AC740" s="28" t="str">
        <f>IF(Table1[[#This Row],[DATE SAMPLE DELIVERY]]="","",(CONCATENATE(20,LEFT(Table1[[#This Row],[DATE SAMPLE DELIVERY]],2),"-",(MID(Table1[[#This Row],[DATE SAMPLE DELIVERY]],3,2)),"-",(RIGHT(Table1[[#This Row],[DATE SAMPLE DELIVERY]],2)))))</f>
        <v/>
      </c>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row>
    <row r="741" spans="1:54" s="4" customFormat="1" x14ac:dyDescent="0.2">
      <c r="A741" s="112" t="str">
        <f>IF(D741="","",CONCATENATE('Sample information'!B$16," #1"," ",Table1[[#This Row],[DATE SAMPLE DELIVERY]]))</f>
        <v xml:space="preserve">TC2486 #1 </v>
      </c>
      <c r="B741" s="112" t="str">
        <f>IF(Table1[[#This Row],[LIBRARY ID]]="","",CONCATENATE('Sample information'!B$16,"-",Table1[[#This Row],[LIBRARY ID]]))</f>
        <v>TC2486-TC2486-1731</v>
      </c>
      <c r="C741" s="228" t="s">
        <v>142</v>
      </c>
      <c r="D741" s="228" t="s">
        <v>2477</v>
      </c>
      <c r="E741" s="228" t="s">
        <v>28</v>
      </c>
      <c r="F741" s="113" t="s">
        <v>1711</v>
      </c>
      <c r="G741" s="113">
        <v>13.536849999999999</v>
      </c>
      <c r="H741" s="113">
        <v>50</v>
      </c>
      <c r="I741" s="98"/>
      <c r="J741" s="228"/>
      <c r="K741" s="230" t="s">
        <v>2791</v>
      </c>
      <c r="L741" s="112" t="str">
        <f>IF((I741=Index!C$2),VLOOKUP(J741,Index!B$3:S$228,2),IF((I741=Index!D$2),VLOOKUP(J741,Index!B$3:S$228,3),IF((I741=Index!E$2),VLOOKUP(J741,Index!B$3:S$228,4),IF((I741=Index!F$2),VLOOKUP(J741,Index!B$3:S$228,5),IF((I741=Index!G$2),VLOOKUP(J741,Index!B$3:S$228,6),IF((I741=Index!H$2),VLOOKUP(J741,Index!B$3:S$228,7),IF((I741=Index!I$2),VLOOKUP(J741,Index!B$3:S$228,8),IF((I741=Index!J$2),VLOOKUP(J741,Index!B$3:S$228,9),IF((I741=Index!K$2),VLOOKUP(J741,Index!B$3:S$228,10),IF((I741=Index!L$2),VLOOKUP(J741,Index!B$3:S$228,11),IF((I741=Index!M$2),VLOOKUP(J741,Index!B$3:S$228,12),IF((I741=Index!N$2),VLOOKUP(J741,Index!B$3:S$228,13),IF((I741=Index!O$2),VLOOKUP(J741,Index!B$3:S$228,14),IF((I741=Index!P$2),VLOOKUP(J741,Index!B$3:S$228,15),IF((I741=Index!Q$2),VLOOKUP(J741,Index!B$3:S$228,16),IF((I741=Index!R$2),VLOOKUP(J741,Index!B$3:S$228,17),IF((I741=Index!S$2),VLOOKUP(J741,Index!B$3:S$228,18),IF((I741=""),CONCATENATE("Custom (",K741,")"),IF((I741="No index"),CONCATENATE("Custom (",Index!T733,")"),"")))))))))))))))))))</f>
        <v>Custom (CCTAAGAC-AAGGAGTA)</v>
      </c>
      <c r="M741" s="32" t="s">
        <v>5</v>
      </c>
      <c r="N741" s="10" t="s">
        <v>85</v>
      </c>
      <c r="O741" s="136">
        <f>IF(Table1[[#This Row],[VOLUME]]="","",Table1[[#This Row],[VOLUME]])</f>
        <v>50</v>
      </c>
      <c r="P741" s="110" t="str">
        <f>IF(Table1[[#This Row],[SNP&amp;SEQ SAMPLE ID]]="","",CONCATENATE('Sample information'!$B$16,"_PL1_org_",Table1[[#This Row],[DATE SAMPLE DELIVERY]]))</f>
        <v>TC2486_PL1_org_</v>
      </c>
      <c r="Q741" s="32" t="str">
        <f>IF(Table1[[#This Row],[SNP&amp;SEQ SAMPLE ID]]="","",IF('Sample information'!$B$21="","",'Sample information'!$B$21))</f>
        <v>danio rerio (zebrafish)</v>
      </c>
      <c r="R741" s="10"/>
      <c r="S741" s="32"/>
      <c r="T741" s="55"/>
      <c r="U741" s="25"/>
      <c r="W741" s="30"/>
      <c r="Y741" s="91"/>
      <c r="Z741" s="32"/>
      <c r="AA741" s="28"/>
      <c r="AB741" s="55"/>
      <c r="AC741" s="28" t="str">
        <f>IF(Table1[[#This Row],[DATE SAMPLE DELIVERY]]="","",(CONCATENATE(20,LEFT(Table1[[#This Row],[DATE SAMPLE DELIVERY]],2),"-",(MID(Table1[[#This Row],[DATE SAMPLE DELIVERY]],3,2)),"-",(RIGHT(Table1[[#This Row],[DATE SAMPLE DELIVERY]],2)))))</f>
        <v/>
      </c>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row>
    <row r="742" spans="1:54" s="4" customFormat="1" x14ac:dyDescent="0.2">
      <c r="A742" s="112" t="str">
        <f>IF(D742="","",CONCATENATE('Sample information'!B$16," #1"," ",Table1[[#This Row],[DATE SAMPLE DELIVERY]]))</f>
        <v xml:space="preserve">TC2486 #1 </v>
      </c>
      <c r="B742" s="112" t="str">
        <f>IF(Table1[[#This Row],[LIBRARY ID]]="","",CONCATENATE('Sample information'!B$16,"-",Table1[[#This Row],[LIBRARY ID]]))</f>
        <v>TC2486-TC2486-1732</v>
      </c>
      <c r="C742" s="228" t="s">
        <v>142</v>
      </c>
      <c r="D742" s="228" t="s">
        <v>2478</v>
      </c>
      <c r="E742" s="228" t="s">
        <v>28</v>
      </c>
      <c r="F742" s="113" t="s">
        <v>1711</v>
      </c>
      <c r="G742" s="113">
        <v>13.536849999999999</v>
      </c>
      <c r="H742" s="113">
        <v>50</v>
      </c>
      <c r="I742" s="98"/>
      <c r="J742" s="228"/>
      <c r="K742" s="230" t="s">
        <v>2792</v>
      </c>
      <c r="L742" s="112" t="str">
        <f>IF((I742=Index!C$2),VLOOKUP(J742,Index!B$3:S$228,2),IF((I742=Index!D$2),VLOOKUP(J742,Index!B$3:S$228,3),IF((I742=Index!E$2),VLOOKUP(J742,Index!B$3:S$228,4),IF((I742=Index!F$2),VLOOKUP(J742,Index!B$3:S$228,5),IF((I742=Index!G$2),VLOOKUP(J742,Index!B$3:S$228,6),IF((I742=Index!H$2),VLOOKUP(J742,Index!B$3:S$228,7),IF((I742=Index!I$2),VLOOKUP(J742,Index!B$3:S$228,8),IF((I742=Index!J$2),VLOOKUP(J742,Index!B$3:S$228,9),IF((I742=Index!K$2),VLOOKUP(J742,Index!B$3:S$228,10),IF((I742=Index!L$2),VLOOKUP(J742,Index!B$3:S$228,11),IF((I742=Index!M$2),VLOOKUP(J742,Index!B$3:S$228,12),IF((I742=Index!N$2),VLOOKUP(J742,Index!B$3:S$228,13),IF((I742=Index!O$2),VLOOKUP(J742,Index!B$3:S$228,14),IF((I742=Index!P$2),VLOOKUP(J742,Index!B$3:S$228,15),IF((I742=Index!Q$2),VLOOKUP(J742,Index!B$3:S$228,16),IF((I742=Index!R$2),VLOOKUP(J742,Index!B$3:S$228,17),IF((I742=Index!S$2),VLOOKUP(J742,Index!B$3:S$228,18),IF((I742=""),CONCATENATE("Custom (",K742,")"),IF((I742="No index"),CONCATENATE("Custom (",Index!T734,")"),"")))))))))))))))))))</f>
        <v>Custom (CCTAAGAC-CTAAGCCT)</v>
      </c>
      <c r="M742" s="32" t="s">
        <v>5</v>
      </c>
      <c r="N742" s="10" t="s">
        <v>86</v>
      </c>
      <c r="O742" s="136">
        <f>IF(Table1[[#This Row],[VOLUME]]="","",Table1[[#This Row],[VOLUME]])</f>
        <v>50</v>
      </c>
      <c r="P742" s="110" t="str">
        <f>IF(Table1[[#This Row],[SNP&amp;SEQ SAMPLE ID]]="","",CONCATENATE('Sample information'!$B$16,"_PL1_org_",Table1[[#This Row],[DATE SAMPLE DELIVERY]]))</f>
        <v>TC2486_PL1_org_</v>
      </c>
      <c r="Q742" s="32" t="str">
        <f>IF(Table1[[#This Row],[SNP&amp;SEQ SAMPLE ID]]="","",IF('Sample information'!$B$21="","",'Sample information'!$B$21))</f>
        <v>danio rerio (zebrafish)</v>
      </c>
      <c r="R742" s="10"/>
      <c r="S742" s="32"/>
      <c r="T742" s="55"/>
      <c r="U742" s="25"/>
      <c r="W742" s="30"/>
      <c r="Y742" s="91"/>
      <c r="Z742" s="32"/>
      <c r="AA742" s="28"/>
      <c r="AB742" s="55"/>
      <c r="AC742" s="28" t="str">
        <f>IF(Table1[[#This Row],[DATE SAMPLE DELIVERY]]="","",(CONCATENATE(20,LEFT(Table1[[#This Row],[DATE SAMPLE DELIVERY]],2),"-",(MID(Table1[[#This Row],[DATE SAMPLE DELIVERY]],3,2)),"-",(RIGHT(Table1[[#This Row],[DATE SAMPLE DELIVERY]],2)))))</f>
        <v/>
      </c>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row>
    <row r="743" spans="1:54" s="4" customFormat="1" x14ac:dyDescent="0.2">
      <c r="A743" s="112" t="str">
        <f>IF(D743="","",CONCATENATE('Sample information'!B$16," #1"," ",Table1[[#This Row],[DATE SAMPLE DELIVERY]]))</f>
        <v xml:space="preserve">TC2486 #1 </v>
      </c>
      <c r="B743" s="112" t="str">
        <f>IF(Table1[[#This Row],[LIBRARY ID]]="","",CONCATENATE('Sample information'!B$16,"-",Table1[[#This Row],[LIBRARY ID]]))</f>
        <v>TC2486-TC2486-1733</v>
      </c>
      <c r="C743" s="228" t="s">
        <v>142</v>
      </c>
      <c r="D743" s="228" t="s">
        <v>2479</v>
      </c>
      <c r="E743" s="228" t="s">
        <v>28</v>
      </c>
      <c r="F743" s="113" t="s">
        <v>1711</v>
      </c>
      <c r="G743" s="113">
        <v>13.536849999999999</v>
      </c>
      <c r="H743" s="113">
        <v>50</v>
      </c>
      <c r="I743" s="98"/>
      <c r="J743" s="228"/>
      <c r="K743" s="230" t="s">
        <v>2793</v>
      </c>
      <c r="L743" s="112" t="str">
        <f>IF((I743=Index!C$2),VLOOKUP(J743,Index!B$3:S$228,2),IF((I743=Index!D$2),VLOOKUP(J743,Index!B$3:S$228,3),IF((I743=Index!E$2),VLOOKUP(J743,Index!B$3:S$228,4),IF((I743=Index!F$2),VLOOKUP(J743,Index!B$3:S$228,5),IF((I743=Index!G$2),VLOOKUP(J743,Index!B$3:S$228,6),IF((I743=Index!H$2),VLOOKUP(J743,Index!B$3:S$228,7),IF((I743=Index!I$2),VLOOKUP(J743,Index!B$3:S$228,8),IF((I743=Index!J$2),VLOOKUP(J743,Index!B$3:S$228,9),IF((I743=Index!K$2),VLOOKUP(J743,Index!B$3:S$228,10),IF((I743=Index!L$2),VLOOKUP(J743,Index!B$3:S$228,11),IF((I743=Index!M$2),VLOOKUP(J743,Index!B$3:S$228,12),IF((I743=Index!N$2),VLOOKUP(J743,Index!B$3:S$228,13),IF((I743=Index!O$2),VLOOKUP(J743,Index!B$3:S$228,14),IF((I743=Index!P$2),VLOOKUP(J743,Index!B$3:S$228,15),IF((I743=Index!Q$2),VLOOKUP(J743,Index!B$3:S$228,16),IF((I743=Index!R$2),VLOOKUP(J743,Index!B$3:S$228,17),IF((I743=Index!S$2),VLOOKUP(J743,Index!B$3:S$228,18),IF((I743=""),CONCATENATE("Custom (",K743,")"),IF((I743="No index"),CONCATENATE("Custom (",Index!T735,")"),"")))))))))))))))))))</f>
        <v>Custom (CCTAAGAC-GCGTAAGA)</v>
      </c>
      <c r="M743" s="32" t="s">
        <v>5</v>
      </c>
      <c r="N743" s="10" t="s">
        <v>87</v>
      </c>
      <c r="O743" s="136">
        <f>IF(Table1[[#This Row],[VOLUME]]="","",Table1[[#This Row],[VOLUME]])</f>
        <v>50</v>
      </c>
      <c r="P743" s="110" t="str">
        <f>IF(Table1[[#This Row],[SNP&amp;SEQ SAMPLE ID]]="","",CONCATENATE('Sample information'!$B$16,"_PL1_org_",Table1[[#This Row],[DATE SAMPLE DELIVERY]]))</f>
        <v>TC2486_PL1_org_</v>
      </c>
      <c r="Q743" s="32" t="str">
        <f>IF(Table1[[#This Row],[SNP&amp;SEQ SAMPLE ID]]="","",IF('Sample information'!$B$21="","",'Sample information'!$B$21))</f>
        <v>danio rerio (zebrafish)</v>
      </c>
      <c r="R743" s="10"/>
      <c r="S743" s="32"/>
      <c r="T743" s="55"/>
      <c r="U743" s="25"/>
      <c r="W743" s="30"/>
      <c r="Y743" s="91"/>
      <c r="Z743" s="32"/>
      <c r="AA743" s="28"/>
      <c r="AB743" s="55"/>
      <c r="AC743" s="28" t="str">
        <f>IF(Table1[[#This Row],[DATE SAMPLE DELIVERY]]="","",(CONCATENATE(20,LEFT(Table1[[#This Row],[DATE SAMPLE DELIVERY]],2),"-",(MID(Table1[[#This Row],[DATE SAMPLE DELIVERY]],3,2)),"-",(RIGHT(Table1[[#This Row],[DATE SAMPLE DELIVERY]],2)))))</f>
        <v/>
      </c>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row>
    <row r="744" spans="1:54" s="4" customFormat="1" x14ac:dyDescent="0.2">
      <c r="A744" s="112" t="str">
        <f>IF(D744="","",CONCATENATE('Sample information'!B$16," #1"," ",Table1[[#This Row],[DATE SAMPLE DELIVERY]]))</f>
        <v xml:space="preserve">TC2486 #1 </v>
      </c>
      <c r="B744" s="112" t="str">
        <f>IF(Table1[[#This Row],[LIBRARY ID]]="","",CONCATENATE('Sample information'!B$16,"-",Table1[[#This Row],[LIBRARY ID]]))</f>
        <v>TC2486-TC2486-1734</v>
      </c>
      <c r="C744" s="228" t="s">
        <v>142</v>
      </c>
      <c r="D744" s="228" t="s">
        <v>2480</v>
      </c>
      <c r="E744" s="228" t="s">
        <v>28</v>
      </c>
      <c r="F744" s="113" t="s">
        <v>1711</v>
      </c>
      <c r="G744" s="113">
        <v>13.536849999999999</v>
      </c>
      <c r="H744" s="113">
        <v>50</v>
      </c>
      <c r="I744" s="98"/>
      <c r="J744" s="228"/>
      <c r="K744" s="230" t="s">
        <v>2794</v>
      </c>
      <c r="L744" s="112" t="str">
        <f>IF((I744=Index!C$2),VLOOKUP(J744,Index!B$3:S$228,2),IF((I744=Index!D$2),VLOOKUP(J744,Index!B$3:S$228,3),IF((I744=Index!E$2),VLOOKUP(J744,Index!B$3:S$228,4),IF((I744=Index!F$2),VLOOKUP(J744,Index!B$3:S$228,5),IF((I744=Index!G$2),VLOOKUP(J744,Index!B$3:S$228,6),IF((I744=Index!H$2),VLOOKUP(J744,Index!B$3:S$228,7),IF((I744=Index!I$2),VLOOKUP(J744,Index!B$3:S$228,8),IF((I744=Index!J$2),VLOOKUP(J744,Index!B$3:S$228,9),IF((I744=Index!K$2),VLOOKUP(J744,Index!B$3:S$228,10),IF((I744=Index!L$2),VLOOKUP(J744,Index!B$3:S$228,11),IF((I744=Index!M$2),VLOOKUP(J744,Index!B$3:S$228,12),IF((I744=Index!N$2),VLOOKUP(J744,Index!B$3:S$228,13),IF((I744=Index!O$2),VLOOKUP(J744,Index!B$3:S$228,14),IF((I744=Index!P$2),VLOOKUP(J744,Index!B$3:S$228,15),IF((I744=Index!Q$2),VLOOKUP(J744,Index!B$3:S$228,16),IF((I744=Index!R$2),VLOOKUP(J744,Index!B$3:S$228,17),IF((I744=Index!S$2),VLOOKUP(J744,Index!B$3:S$228,18),IF((I744=""),CONCATENATE("Custom (",K744,")"),IF((I744="No index"),CONCATENATE("Custom (",Index!T736,")"),"")))))))))))))))))))</f>
        <v>Custom (CGATCAGT-CTCTCTAT)</v>
      </c>
      <c r="M744" s="32" t="s">
        <v>5</v>
      </c>
      <c r="N744" s="10" t="s">
        <v>88</v>
      </c>
      <c r="O744" s="136">
        <f>IF(Table1[[#This Row],[VOLUME]]="","",Table1[[#This Row],[VOLUME]])</f>
        <v>50</v>
      </c>
      <c r="P744" s="110" t="str">
        <f>IF(Table1[[#This Row],[SNP&amp;SEQ SAMPLE ID]]="","",CONCATENATE('Sample information'!$B$16,"_PL1_org_",Table1[[#This Row],[DATE SAMPLE DELIVERY]]))</f>
        <v>TC2486_PL1_org_</v>
      </c>
      <c r="Q744" s="32" t="str">
        <f>IF(Table1[[#This Row],[SNP&amp;SEQ SAMPLE ID]]="","",IF('Sample information'!$B$21="","",'Sample information'!$B$21))</f>
        <v>danio rerio (zebrafish)</v>
      </c>
      <c r="R744" s="10"/>
      <c r="S744" s="32"/>
      <c r="T744" s="55"/>
      <c r="U744" s="25"/>
      <c r="W744" s="30"/>
      <c r="Y744" s="91"/>
      <c r="Z744" s="32"/>
      <c r="AA744" s="28"/>
      <c r="AB744" s="55"/>
      <c r="AC744" s="28" t="str">
        <f>IF(Table1[[#This Row],[DATE SAMPLE DELIVERY]]="","",(CONCATENATE(20,LEFT(Table1[[#This Row],[DATE SAMPLE DELIVERY]],2),"-",(MID(Table1[[#This Row],[DATE SAMPLE DELIVERY]],3,2)),"-",(RIGHT(Table1[[#This Row],[DATE SAMPLE DELIVERY]],2)))))</f>
        <v/>
      </c>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row>
    <row r="745" spans="1:54" s="4" customFormat="1" x14ac:dyDescent="0.2">
      <c r="A745" s="112" t="str">
        <f>IF(D745="","",CONCATENATE('Sample information'!B$16," #1"," ",Table1[[#This Row],[DATE SAMPLE DELIVERY]]))</f>
        <v xml:space="preserve">TC2486 #1 </v>
      </c>
      <c r="B745" s="112" t="str">
        <f>IF(Table1[[#This Row],[LIBRARY ID]]="","",CONCATENATE('Sample information'!B$16,"-",Table1[[#This Row],[LIBRARY ID]]))</f>
        <v>TC2486-TC2486-1735</v>
      </c>
      <c r="C745" s="228" t="s">
        <v>142</v>
      </c>
      <c r="D745" s="228" t="s">
        <v>2481</v>
      </c>
      <c r="E745" s="228" t="s">
        <v>28</v>
      </c>
      <c r="F745" s="113" t="s">
        <v>1711</v>
      </c>
      <c r="G745" s="113">
        <v>13.536849999999999</v>
      </c>
      <c r="H745" s="113">
        <v>50</v>
      </c>
      <c r="I745" s="98"/>
      <c r="J745" s="228"/>
      <c r="K745" s="230" t="s">
        <v>2795</v>
      </c>
      <c r="L745" s="112" t="str">
        <f>IF((I745=Index!C$2),VLOOKUP(J745,Index!B$3:S$228,2),IF((I745=Index!D$2),VLOOKUP(J745,Index!B$3:S$228,3),IF((I745=Index!E$2),VLOOKUP(J745,Index!B$3:S$228,4),IF((I745=Index!F$2),VLOOKUP(J745,Index!B$3:S$228,5),IF((I745=Index!G$2),VLOOKUP(J745,Index!B$3:S$228,6),IF((I745=Index!H$2),VLOOKUP(J745,Index!B$3:S$228,7),IF((I745=Index!I$2),VLOOKUP(J745,Index!B$3:S$228,8),IF((I745=Index!J$2),VLOOKUP(J745,Index!B$3:S$228,9),IF((I745=Index!K$2),VLOOKUP(J745,Index!B$3:S$228,10),IF((I745=Index!L$2),VLOOKUP(J745,Index!B$3:S$228,11),IF((I745=Index!M$2),VLOOKUP(J745,Index!B$3:S$228,12),IF((I745=Index!N$2),VLOOKUP(J745,Index!B$3:S$228,13),IF((I745=Index!O$2),VLOOKUP(J745,Index!B$3:S$228,14),IF((I745=Index!P$2),VLOOKUP(J745,Index!B$3:S$228,15),IF((I745=Index!Q$2),VLOOKUP(J745,Index!B$3:S$228,16),IF((I745=Index!R$2),VLOOKUP(J745,Index!B$3:S$228,17),IF((I745=Index!S$2),VLOOKUP(J745,Index!B$3:S$228,18),IF((I745=""),CONCATENATE("Custom (",K745,")"),IF((I745="No index"),CONCATENATE("Custom (",Index!T737,")"),"")))))))))))))))))))</f>
        <v>Custom (CGATCAGT-TATCCTCT)</v>
      </c>
      <c r="M745" s="32" t="s">
        <v>5</v>
      </c>
      <c r="N745" s="10" t="s">
        <v>89</v>
      </c>
      <c r="O745" s="136">
        <f>IF(Table1[[#This Row],[VOLUME]]="","",Table1[[#This Row],[VOLUME]])</f>
        <v>50</v>
      </c>
      <c r="P745" s="110" t="str">
        <f>IF(Table1[[#This Row],[SNP&amp;SEQ SAMPLE ID]]="","",CONCATENATE('Sample information'!$B$16,"_PL1_org_",Table1[[#This Row],[DATE SAMPLE DELIVERY]]))</f>
        <v>TC2486_PL1_org_</v>
      </c>
      <c r="Q745" s="32" t="str">
        <f>IF(Table1[[#This Row],[SNP&amp;SEQ SAMPLE ID]]="","",IF('Sample information'!$B$21="","",'Sample information'!$B$21))</f>
        <v>danio rerio (zebrafish)</v>
      </c>
      <c r="R745" s="10"/>
      <c r="S745" s="32"/>
      <c r="T745" s="55"/>
      <c r="U745" s="25"/>
      <c r="W745" s="30"/>
      <c r="Y745" s="91"/>
      <c r="Z745" s="32"/>
      <c r="AA745" s="28"/>
      <c r="AB745" s="55"/>
      <c r="AC745" s="28" t="str">
        <f>IF(Table1[[#This Row],[DATE SAMPLE DELIVERY]]="","",(CONCATENATE(20,LEFT(Table1[[#This Row],[DATE SAMPLE DELIVERY]],2),"-",(MID(Table1[[#This Row],[DATE SAMPLE DELIVERY]],3,2)),"-",(RIGHT(Table1[[#This Row],[DATE SAMPLE DELIVERY]],2)))))</f>
        <v/>
      </c>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row>
    <row r="746" spans="1:54" s="4" customFormat="1" x14ac:dyDescent="0.2">
      <c r="A746" s="112" t="str">
        <f>IF(D746="","",CONCATENATE('Sample information'!B$16," #1"," ",Table1[[#This Row],[DATE SAMPLE DELIVERY]]))</f>
        <v xml:space="preserve">TC2486 #1 </v>
      </c>
      <c r="B746" s="112" t="str">
        <f>IF(Table1[[#This Row],[LIBRARY ID]]="","",CONCATENATE('Sample information'!B$16,"-",Table1[[#This Row],[LIBRARY ID]]))</f>
        <v>TC2486-TC2486-1736</v>
      </c>
      <c r="C746" s="228" t="s">
        <v>142</v>
      </c>
      <c r="D746" s="228" t="s">
        <v>2482</v>
      </c>
      <c r="E746" s="228" t="s">
        <v>28</v>
      </c>
      <c r="F746" s="113" t="s">
        <v>1711</v>
      </c>
      <c r="G746" s="113">
        <v>13.536849999999999</v>
      </c>
      <c r="H746" s="113">
        <v>50</v>
      </c>
      <c r="I746" s="98"/>
      <c r="J746" s="228"/>
      <c r="K746" s="230" t="s">
        <v>2796</v>
      </c>
      <c r="L746" s="112" t="str">
        <f>IF((I746=Index!C$2),VLOOKUP(J746,Index!B$3:S$228,2),IF((I746=Index!D$2),VLOOKUP(J746,Index!B$3:S$228,3),IF((I746=Index!E$2),VLOOKUP(J746,Index!B$3:S$228,4),IF((I746=Index!F$2),VLOOKUP(J746,Index!B$3:S$228,5),IF((I746=Index!G$2),VLOOKUP(J746,Index!B$3:S$228,6),IF((I746=Index!H$2),VLOOKUP(J746,Index!B$3:S$228,7),IF((I746=Index!I$2),VLOOKUP(J746,Index!B$3:S$228,8),IF((I746=Index!J$2),VLOOKUP(J746,Index!B$3:S$228,9),IF((I746=Index!K$2),VLOOKUP(J746,Index!B$3:S$228,10),IF((I746=Index!L$2),VLOOKUP(J746,Index!B$3:S$228,11),IF((I746=Index!M$2),VLOOKUP(J746,Index!B$3:S$228,12),IF((I746=Index!N$2),VLOOKUP(J746,Index!B$3:S$228,13),IF((I746=Index!O$2),VLOOKUP(J746,Index!B$3:S$228,14),IF((I746=Index!P$2),VLOOKUP(J746,Index!B$3:S$228,15),IF((I746=Index!Q$2),VLOOKUP(J746,Index!B$3:S$228,16),IF((I746=Index!R$2),VLOOKUP(J746,Index!B$3:S$228,17),IF((I746=Index!S$2),VLOOKUP(J746,Index!B$3:S$228,18),IF((I746=""),CONCATENATE("Custom (",K746,")"),IF((I746="No index"),CONCATENATE("Custom (",Index!T738,")"),"")))))))))))))))))))</f>
        <v>Custom (CGATCAGT-GTAAGGAG)</v>
      </c>
      <c r="M746" s="32" t="s">
        <v>5</v>
      </c>
      <c r="N746" s="10" t="s">
        <v>90</v>
      </c>
      <c r="O746" s="136">
        <f>IF(Table1[[#This Row],[VOLUME]]="","",Table1[[#This Row],[VOLUME]])</f>
        <v>50</v>
      </c>
      <c r="P746" s="110" t="str">
        <f>IF(Table1[[#This Row],[SNP&amp;SEQ SAMPLE ID]]="","",CONCATENATE('Sample information'!$B$16,"_PL1_org_",Table1[[#This Row],[DATE SAMPLE DELIVERY]]))</f>
        <v>TC2486_PL1_org_</v>
      </c>
      <c r="Q746" s="32" t="str">
        <f>IF(Table1[[#This Row],[SNP&amp;SEQ SAMPLE ID]]="","",IF('Sample information'!$B$21="","",'Sample information'!$B$21))</f>
        <v>danio rerio (zebrafish)</v>
      </c>
      <c r="R746" s="10"/>
      <c r="S746" s="32"/>
      <c r="T746" s="55"/>
      <c r="U746" s="25"/>
      <c r="W746" s="30"/>
      <c r="Y746" s="91"/>
      <c r="Z746" s="32"/>
      <c r="AA746" s="28"/>
      <c r="AB746" s="55"/>
      <c r="AC746" s="28" t="str">
        <f>IF(Table1[[#This Row],[DATE SAMPLE DELIVERY]]="","",(CONCATENATE(20,LEFT(Table1[[#This Row],[DATE SAMPLE DELIVERY]],2),"-",(MID(Table1[[#This Row],[DATE SAMPLE DELIVERY]],3,2)),"-",(RIGHT(Table1[[#This Row],[DATE SAMPLE DELIVERY]],2)))))</f>
        <v/>
      </c>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row>
    <row r="747" spans="1:54" s="4" customFormat="1" x14ac:dyDescent="0.2">
      <c r="A747" s="112" t="str">
        <f>IF(D747="","",CONCATENATE('Sample information'!B$16," #1"," ",Table1[[#This Row],[DATE SAMPLE DELIVERY]]))</f>
        <v xml:space="preserve">TC2486 #1 </v>
      </c>
      <c r="B747" s="112" t="str">
        <f>IF(Table1[[#This Row],[LIBRARY ID]]="","",CONCATENATE('Sample information'!B$16,"-",Table1[[#This Row],[LIBRARY ID]]))</f>
        <v>TC2486-TC2486-1737</v>
      </c>
      <c r="C747" s="228" t="s">
        <v>142</v>
      </c>
      <c r="D747" s="228" t="s">
        <v>2483</v>
      </c>
      <c r="E747" s="228" t="s">
        <v>28</v>
      </c>
      <c r="F747" s="113" t="s">
        <v>1711</v>
      </c>
      <c r="G747" s="113">
        <v>13.536849999999999</v>
      </c>
      <c r="H747" s="113">
        <v>50</v>
      </c>
      <c r="I747" s="98"/>
      <c r="J747" s="228"/>
      <c r="K747" s="230" t="s">
        <v>2797</v>
      </c>
      <c r="L747" s="112" t="str">
        <f>IF((I747=Index!C$2),VLOOKUP(J747,Index!B$3:S$228,2),IF((I747=Index!D$2),VLOOKUP(J747,Index!B$3:S$228,3),IF((I747=Index!E$2),VLOOKUP(J747,Index!B$3:S$228,4),IF((I747=Index!F$2),VLOOKUP(J747,Index!B$3:S$228,5),IF((I747=Index!G$2),VLOOKUP(J747,Index!B$3:S$228,6),IF((I747=Index!H$2),VLOOKUP(J747,Index!B$3:S$228,7),IF((I747=Index!I$2),VLOOKUP(J747,Index!B$3:S$228,8),IF((I747=Index!J$2),VLOOKUP(J747,Index!B$3:S$228,9),IF((I747=Index!K$2),VLOOKUP(J747,Index!B$3:S$228,10),IF((I747=Index!L$2),VLOOKUP(J747,Index!B$3:S$228,11),IF((I747=Index!M$2),VLOOKUP(J747,Index!B$3:S$228,12),IF((I747=Index!N$2),VLOOKUP(J747,Index!B$3:S$228,13),IF((I747=Index!O$2),VLOOKUP(J747,Index!B$3:S$228,14),IF((I747=Index!P$2),VLOOKUP(J747,Index!B$3:S$228,15),IF((I747=Index!Q$2),VLOOKUP(J747,Index!B$3:S$228,16),IF((I747=Index!R$2),VLOOKUP(J747,Index!B$3:S$228,17),IF((I747=Index!S$2),VLOOKUP(J747,Index!B$3:S$228,18),IF((I747=""),CONCATENATE("Custom (",K747,")"),IF((I747="No index"),CONCATENATE("Custom (",Index!T739,")"),"")))))))))))))))))))</f>
        <v>Custom (CGATCAGT-ACTGCATA)</v>
      </c>
      <c r="M747" s="32" t="s">
        <v>5</v>
      </c>
      <c r="N747" s="10" t="s">
        <v>91</v>
      </c>
      <c r="O747" s="136">
        <f>IF(Table1[[#This Row],[VOLUME]]="","",Table1[[#This Row],[VOLUME]])</f>
        <v>50</v>
      </c>
      <c r="P747" s="110" t="str">
        <f>IF(Table1[[#This Row],[SNP&amp;SEQ SAMPLE ID]]="","",CONCATENATE('Sample information'!$B$16,"_PL1_org_",Table1[[#This Row],[DATE SAMPLE DELIVERY]]))</f>
        <v>TC2486_PL1_org_</v>
      </c>
      <c r="Q747" s="32" t="str">
        <f>IF(Table1[[#This Row],[SNP&amp;SEQ SAMPLE ID]]="","",IF('Sample information'!$B$21="","",'Sample information'!$B$21))</f>
        <v>danio rerio (zebrafish)</v>
      </c>
      <c r="R747" s="10"/>
      <c r="S747" s="32"/>
      <c r="T747" s="55"/>
      <c r="U747" s="25"/>
      <c r="W747" s="30"/>
      <c r="Y747" s="91"/>
      <c r="Z747" s="32"/>
      <c r="AA747" s="28"/>
      <c r="AB747" s="55"/>
      <c r="AC747" s="28" t="str">
        <f>IF(Table1[[#This Row],[DATE SAMPLE DELIVERY]]="","",(CONCATENATE(20,LEFT(Table1[[#This Row],[DATE SAMPLE DELIVERY]],2),"-",(MID(Table1[[#This Row],[DATE SAMPLE DELIVERY]],3,2)),"-",(RIGHT(Table1[[#This Row],[DATE SAMPLE DELIVERY]],2)))))</f>
        <v/>
      </c>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row>
    <row r="748" spans="1:54" s="4" customFormat="1" x14ac:dyDescent="0.2">
      <c r="A748" s="112" t="str">
        <f>IF(D748="","",CONCATENATE('Sample information'!B$16," #1"," ",Table1[[#This Row],[DATE SAMPLE DELIVERY]]))</f>
        <v xml:space="preserve">TC2486 #1 </v>
      </c>
      <c r="B748" s="112" t="str">
        <f>IF(Table1[[#This Row],[LIBRARY ID]]="","",CONCATENATE('Sample information'!B$16,"-",Table1[[#This Row],[LIBRARY ID]]))</f>
        <v>TC2486-TC2486-1738</v>
      </c>
      <c r="C748" s="228" t="s">
        <v>142</v>
      </c>
      <c r="D748" s="228" t="s">
        <v>2484</v>
      </c>
      <c r="E748" s="228" t="s">
        <v>28</v>
      </c>
      <c r="F748" s="113" t="s">
        <v>1711</v>
      </c>
      <c r="G748" s="113">
        <v>13.536849999999999</v>
      </c>
      <c r="H748" s="113">
        <v>50</v>
      </c>
      <c r="I748" s="98"/>
      <c r="J748" s="228"/>
      <c r="K748" s="230" t="s">
        <v>2798</v>
      </c>
      <c r="L748" s="112" t="str">
        <f>IF((I748=Index!C$2),VLOOKUP(J748,Index!B$3:S$228,2),IF((I748=Index!D$2),VLOOKUP(J748,Index!B$3:S$228,3),IF((I748=Index!E$2),VLOOKUP(J748,Index!B$3:S$228,4),IF((I748=Index!F$2),VLOOKUP(J748,Index!B$3:S$228,5),IF((I748=Index!G$2),VLOOKUP(J748,Index!B$3:S$228,6),IF((I748=Index!H$2),VLOOKUP(J748,Index!B$3:S$228,7),IF((I748=Index!I$2),VLOOKUP(J748,Index!B$3:S$228,8),IF((I748=Index!J$2),VLOOKUP(J748,Index!B$3:S$228,9),IF((I748=Index!K$2),VLOOKUP(J748,Index!B$3:S$228,10),IF((I748=Index!L$2),VLOOKUP(J748,Index!B$3:S$228,11),IF((I748=Index!M$2),VLOOKUP(J748,Index!B$3:S$228,12),IF((I748=Index!N$2),VLOOKUP(J748,Index!B$3:S$228,13),IF((I748=Index!O$2),VLOOKUP(J748,Index!B$3:S$228,14),IF((I748=Index!P$2),VLOOKUP(J748,Index!B$3:S$228,15),IF((I748=Index!Q$2),VLOOKUP(J748,Index!B$3:S$228,16),IF((I748=Index!R$2),VLOOKUP(J748,Index!B$3:S$228,17),IF((I748=Index!S$2),VLOOKUP(J748,Index!B$3:S$228,18),IF((I748=""),CONCATENATE("Custom (",K748,")"),IF((I748="No index"),CONCATENATE("Custom (",Index!T740,")"),"")))))))))))))))))))</f>
        <v>Custom (CGATCAGT-AAGGAGTA)</v>
      </c>
      <c r="M748" s="32" t="s">
        <v>5</v>
      </c>
      <c r="N748" s="10" t="s">
        <v>92</v>
      </c>
      <c r="O748" s="136">
        <f>IF(Table1[[#This Row],[VOLUME]]="","",Table1[[#This Row],[VOLUME]])</f>
        <v>50</v>
      </c>
      <c r="P748" s="110" t="str">
        <f>IF(Table1[[#This Row],[SNP&amp;SEQ SAMPLE ID]]="","",CONCATENATE('Sample information'!$B$16,"_PL1_org_",Table1[[#This Row],[DATE SAMPLE DELIVERY]]))</f>
        <v>TC2486_PL1_org_</v>
      </c>
      <c r="Q748" s="32" t="str">
        <f>IF(Table1[[#This Row],[SNP&amp;SEQ SAMPLE ID]]="","",IF('Sample information'!$B$21="","",'Sample information'!$B$21))</f>
        <v>danio rerio (zebrafish)</v>
      </c>
      <c r="R748" s="10"/>
      <c r="S748" s="32"/>
      <c r="T748" s="55"/>
      <c r="U748" s="25"/>
      <c r="W748" s="30"/>
      <c r="Y748" s="91"/>
      <c r="Z748" s="32"/>
      <c r="AA748" s="28"/>
      <c r="AB748" s="55"/>
      <c r="AC748" s="28" t="str">
        <f>IF(Table1[[#This Row],[DATE SAMPLE DELIVERY]]="","",(CONCATENATE(20,LEFT(Table1[[#This Row],[DATE SAMPLE DELIVERY]],2),"-",(MID(Table1[[#This Row],[DATE SAMPLE DELIVERY]],3,2)),"-",(RIGHT(Table1[[#This Row],[DATE SAMPLE DELIVERY]],2)))))</f>
        <v/>
      </c>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row>
    <row r="749" spans="1:54" s="4" customFormat="1" x14ac:dyDescent="0.2">
      <c r="A749" s="112" t="str">
        <f>IF(D749="","",CONCATENATE('Sample information'!B$16," #1"," ",Table1[[#This Row],[DATE SAMPLE DELIVERY]]))</f>
        <v xml:space="preserve">TC2486 #1 </v>
      </c>
      <c r="B749" s="112" t="str">
        <f>IF(Table1[[#This Row],[LIBRARY ID]]="","",CONCATENATE('Sample information'!B$16,"-",Table1[[#This Row],[LIBRARY ID]]))</f>
        <v>TC2486-TC2486-1739</v>
      </c>
      <c r="C749" s="228" t="s">
        <v>142</v>
      </c>
      <c r="D749" s="228" t="s">
        <v>2485</v>
      </c>
      <c r="E749" s="228" t="s">
        <v>28</v>
      </c>
      <c r="F749" s="113" t="s">
        <v>1711</v>
      </c>
      <c r="G749" s="113">
        <v>13.536849999999999</v>
      </c>
      <c r="H749" s="113">
        <v>50</v>
      </c>
      <c r="I749" s="98"/>
      <c r="J749" s="228"/>
      <c r="K749" s="230" t="s">
        <v>2799</v>
      </c>
      <c r="L749" s="112" t="str">
        <f>IF((I749=Index!C$2),VLOOKUP(J749,Index!B$3:S$228,2),IF((I749=Index!D$2),VLOOKUP(J749,Index!B$3:S$228,3),IF((I749=Index!E$2),VLOOKUP(J749,Index!B$3:S$228,4),IF((I749=Index!F$2),VLOOKUP(J749,Index!B$3:S$228,5),IF((I749=Index!G$2),VLOOKUP(J749,Index!B$3:S$228,6),IF((I749=Index!H$2),VLOOKUP(J749,Index!B$3:S$228,7),IF((I749=Index!I$2),VLOOKUP(J749,Index!B$3:S$228,8),IF((I749=Index!J$2),VLOOKUP(J749,Index!B$3:S$228,9),IF((I749=Index!K$2),VLOOKUP(J749,Index!B$3:S$228,10),IF((I749=Index!L$2),VLOOKUP(J749,Index!B$3:S$228,11),IF((I749=Index!M$2),VLOOKUP(J749,Index!B$3:S$228,12),IF((I749=Index!N$2),VLOOKUP(J749,Index!B$3:S$228,13),IF((I749=Index!O$2),VLOOKUP(J749,Index!B$3:S$228,14),IF((I749=Index!P$2),VLOOKUP(J749,Index!B$3:S$228,15),IF((I749=Index!Q$2),VLOOKUP(J749,Index!B$3:S$228,16),IF((I749=Index!R$2),VLOOKUP(J749,Index!B$3:S$228,17),IF((I749=Index!S$2),VLOOKUP(J749,Index!B$3:S$228,18),IF((I749=""),CONCATENATE("Custom (",K749,")"),IF((I749="No index"),CONCATENATE("Custom (",Index!T741,")"),"")))))))))))))))))))</f>
        <v>Custom (CGATCAGT-CTAAGCCT)</v>
      </c>
      <c r="M749" s="32" t="s">
        <v>5</v>
      </c>
      <c r="N749" s="10" t="s">
        <v>93</v>
      </c>
      <c r="O749" s="136">
        <f>IF(Table1[[#This Row],[VOLUME]]="","",Table1[[#This Row],[VOLUME]])</f>
        <v>50</v>
      </c>
      <c r="P749" s="110" t="str">
        <f>IF(Table1[[#This Row],[SNP&amp;SEQ SAMPLE ID]]="","",CONCATENATE('Sample information'!$B$16,"_PL1_org_",Table1[[#This Row],[DATE SAMPLE DELIVERY]]))</f>
        <v>TC2486_PL1_org_</v>
      </c>
      <c r="Q749" s="32" t="str">
        <f>IF(Table1[[#This Row],[SNP&amp;SEQ SAMPLE ID]]="","",IF('Sample information'!$B$21="","",'Sample information'!$B$21))</f>
        <v>danio rerio (zebrafish)</v>
      </c>
      <c r="R749" s="10"/>
      <c r="S749" s="32"/>
      <c r="T749" s="55"/>
      <c r="U749" s="25"/>
      <c r="W749" s="30"/>
      <c r="Y749" s="91"/>
      <c r="Z749" s="32"/>
      <c r="AA749" s="28"/>
      <c r="AB749" s="55"/>
      <c r="AC749" s="28" t="str">
        <f>IF(Table1[[#This Row],[DATE SAMPLE DELIVERY]]="","",(CONCATENATE(20,LEFT(Table1[[#This Row],[DATE SAMPLE DELIVERY]],2),"-",(MID(Table1[[#This Row],[DATE SAMPLE DELIVERY]],3,2)),"-",(RIGHT(Table1[[#This Row],[DATE SAMPLE DELIVERY]],2)))))</f>
        <v/>
      </c>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row>
    <row r="750" spans="1:54" s="4" customFormat="1" x14ac:dyDescent="0.2">
      <c r="A750" s="112" t="str">
        <f>IF(D750="","",CONCATENATE('Sample information'!B$16," #1"," ",Table1[[#This Row],[DATE SAMPLE DELIVERY]]))</f>
        <v xml:space="preserve">TC2486 #1 </v>
      </c>
      <c r="B750" s="112" t="str">
        <f>IF(Table1[[#This Row],[LIBRARY ID]]="","",CONCATENATE('Sample information'!B$16,"-",Table1[[#This Row],[LIBRARY ID]]))</f>
        <v>TC2486-TC2486-1740</v>
      </c>
      <c r="C750" s="228" t="s">
        <v>142</v>
      </c>
      <c r="D750" s="228" t="s">
        <v>2486</v>
      </c>
      <c r="E750" s="228" t="s">
        <v>28</v>
      </c>
      <c r="F750" s="113" t="s">
        <v>1711</v>
      </c>
      <c r="G750" s="113">
        <v>13.536849999999999</v>
      </c>
      <c r="H750" s="113">
        <v>50</v>
      </c>
      <c r="I750" s="98"/>
      <c r="J750" s="228"/>
      <c r="K750" s="230" t="s">
        <v>2800</v>
      </c>
      <c r="L750" s="112" t="str">
        <f>IF((I750=Index!C$2),VLOOKUP(J750,Index!B$3:S$228,2),IF((I750=Index!D$2),VLOOKUP(J750,Index!B$3:S$228,3),IF((I750=Index!E$2),VLOOKUP(J750,Index!B$3:S$228,4),IF((I750=Index!F$2),VLOOKUP(J750,Index!B$3:S$228,5),IF((I750=Index!G$2),VLOOKUP(J750,Index!B$3:S$228,6),IF((I750=Index!H$2),VLOOKUP(J750,Index!B$3:S$228,7),IF((I750=Index!I$2),VLOOKUP(J750,Index!B$3:S$228,8),IF((I750=Index!J$2),VLOOKUP(J750,Index!B$3:S$228,9),IF((I750=Index!K$2),VLOOKUP(J750,Index!B$3:S$228,10),IF((I750=Index!L$2),VLOOKUP(J750,Index!B$3:S$228,11),IF((I750=Index!M$2),VLOOKUP(J750,Index!B$3:S$228,12),IF((I750=Index!N$2),VLOOKUP(J750,Index!B$3:S$228,13),IF((I750=Index!O$2),VLOOKUP(J750,Index!B$3:S$228,14),IF((I750=Index!P$2),VLOOKUP(J750,Index!B$3:S$228,15),IF((I750=Index!Q$2),VLOOKUP(J750,Index!B$3:S$228,16),IF((I750=Index!R$2),VLOOKUP(J750,Index!B$3:S$228,17),IF((I750=Index!S$2),VLOOKUP(J750,Index!B$3:S$228,18),IF((I750=""),CONCATENATE("Custom (",K750,")"),IF((I750="No index"),CONCATENATE("Custom (",Index!T742,")"),"")))))))))))))))))))</f>
        <v>Custom (CGATCAGT-GCGTAAGA)</v>
      </c>
      <c r="M750" s="32" t="s">
        <v>5</v>
      </c>
      <c r="N750" s="10" t="s">
        <v>94</v>
      </c>
      <c r="O750" s="136">
        <f>IF(Table1[[#This Row],[VOLUME]]="","",Table1[[#This Row],[VOLUME]])</f>
        <v>50</v>
      </c>
      <c r="P750" s="110" t="str">
        <f>IF(Table1[[#This Row],[SNP&amp;SEQ SAMPLE ID]]="","",CONCATENATE('Sample information'!$B$16,"_PL1_org_",Table1[[#This Row],[DATE SAMPLE DELIVERY]]))</f>
        <v>TC2486_PL1_org_</v>
      </c>
      <c r="Q750" s="32" t="str">
        <f>IF(Table1[[#This Row],[SNP&amp;SEQ SAMPLE ID]]="","",IF('Sample information'!$B$21="","",'Sample information'!$B$21))</f>
        <v>danio rerio (zebrafish)</v>
      </c>
      <c r="R750" s="10"/>
      <c r="S750" s="32"/>
      <c r="T750" s="55"/>
      <c r="U750" s="25"/>
      <c r="W750" s="30"/>
      <c r="Y750" s="91"/>
      <c r="Z750" s="32"/>
      <c r="AA750" s="28"/>
      <c r="AB750" s="55"/>
      <c r="AC750" s="28" t="str">
        <f>IF(Table1[[#This Row],[DATE SAMPLE DELIVERY]]="","",(CONCATENATE(20,LEFT(Table1[[#This Row],[DATE SAMPLE DELIVERY]],2),"-",(MID(Table1[[#This Row],[DATE SAMPLE DELIVERY]],3,2)),"-",(RIGHT(Table1[[#This Row],[DATE SAMPLE DELIVERY]],2)))))</f>
        <v/>
      </c>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row>
    <row r="751" spans="1:54" s="4" customFormat="1" x14ac:dyDescent="0.2">
      <c r="A751" s="112" t="str">
        <f>IF(D751="","",CONCATENATE('Sample information'!B$16," #1"," ",Table1[[#This Row],[DATE SAMPLE DELIVERY]]))</f>
        <v xml:space="preserve">TC2486 #1 </v>
      </c>
      <c r="B751" s="112" t="str">
        <f>IF(Table1[[#This Row],[LIBRARY ID]]="","",CONCATENATE('Sample information'!B$16,"-",Table1[[#This Row],[LIBRARY ID]]))</f>
        <v>TC2486-TC2486-1741</v>
      </c>
      <c r="C751" s="228" t="s">
        <v>142</v>
      </c>
      <c r="D751" s="228" t="s">
        <v>2487</v>
      </c>
      <c r="E751" s="228" t="s">
        <v>28</v>
      </c>
      <c r="F751" s="113" t="s">
        <v>1711</v>
      </c>
      <c r="G751" s="113">
        <v>13.536849999999999</v>
      </c>
      <c r="H751" s="113">
        <v>50</v>
      </c>
      <c r="I751" s="98"/>
      <c r="J751" s="228"/>
      <c r="K751" s="230" t="s">
        <v>2801</v>
      </c>
      <c r="L751" s="112" t="str">
        <f>IF((I751=Index!C$2),VLOOKUP(J751,Index!B$3:S$228,2),IF((I751=Index!D$2),VLOOKUP(J751,Index!B$3:S$228,3),IF((I751=Index!E$2),VLOOKUP(J751,Index!B$3:S$228,4),IF((I751=Index!F$2),VLOOKUP(J751,Index!B$3:S$228,5),IF((I751=Index!G$2),VLOOKUP(J751,Index!B$3:S$228,6),IF((I751=Index!H$2),VLOOKUP(J751,Index!B$3:S$228,7),IF((I751=Index!I$2),VLOOKUP(J751,Index!B$3:S$228,8),IF((I751=Index!J$2),VLOOKUP(J751,Index!B$3:S$228,9),IF((I751=Index!K$2),VLOOKUP(J751,Index!B$3:S$228,10),IF((I751=Index!L$2),VLOOKUP(J751,Index!B$3:S$228,11),IF((I751=Index!M$2),VLOOKUP(J751,Index!B$3:S$228,12),IF((I751=Index!N$2),VLOOKUP(J751,Index!B$3:S$228,13),IF((I751=Index!O$2),VLOOKUP(J751,Index!B$3:S$228,14),IF((I751=Index!P$2),VLOOKUP(J751,Index!B$3:S$228,15),IF((I751=Index!Q$2),VLOOKUP(J751,Index!B$3:S$228,16),IF((I751=Index!R$2),VLOOKUP(J751,Index!B$3:S$228,17),IF((I751=Index!S$2),VLOOKUP(J751,Index!B$3:S$228,18),IF((I751=""),CONCATENATE("Custom (",K751,")"),IF((I751="No index"),CONCATENATE("Custom (",Index!T743,")"),"")))))))))))))))))))</f>
        <v>Custom (TGCAGCTA-CTCTCTAT)</v>
      </c>
      <c r="M751" s="32" t="s">
        <v>5</v>
      </c>
      <c r="N751" s="10" t="s">
        <v>95</v>
      </c>
      <c r="O751" s="136">
        <f>IF(Table1[[#This Row],[VOLUME]]="","",Table1[[#This Row],[VOLUME]])</f>
        <v>50</v>
      </c>
      <c r="P751" s="110" t="str">
        <f>IF(Table1[[#This Row],[SNP&amp;SEQ SAMPLE ID]]="","",CONCATENATE('Sample information'!$B$16,"_PL1_org_",Table1[[#This Row],[DATE SAMPLE DELIVERY]]))</f>
        <v>TC2486_PL1_org_</v>
      </c>
      <c r="Q751" s="32" t="str">
        <f>IF(Table1[[#This Row],[SNP&amp;SEQ SAMPLE ID]]="","",IF('Sample information'!$B$21="","",'Sample information'!$B$21))</f>
        <v>danio rerio (zebrafish)</v>
      </c>
      <c r="R751" s="10"/>
      <c r="S751" s="32"/>
      <c r="T751" s="55"/>
      <c r="U751" s="25"/>
      <c r="W751" s="30"/>
      <c r="Y751" s="91"/>
      <c r="Z751" s="32"/>
      <c r="AA751" s="28"/>
      <c r="AB751" s="55"/>
      <c r="AC751" s="28" t="str">
        <f>IF(Table1[[#This Row],[DATE SAMPLE DELIVERY]]="","",(CONCATENATE(20,LEFT(Table1[[#This Row],[DATE SAMPLE DELIVERY]],2),"-",(MID(Table1[[#This Row],[DATE SAMPLE DELIVERY]],3,2)),"-",(RIGHT(Table1[[#This Row],[DATE SAMPLE DELIVERY]],2)))))</f>
        <v/>
      </c>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row>
    <row r="752" spans="1:54" s="4" customFormat="1" x14ac:dyDescent="0.2">
      <c r="A752" s="112" t="str">
        <f>IF(D752="","",CONCATENATE('Sample information'!B$16," #1"," ",Table1[[#This Row],[DATE SAMPLE DELIVERY]]))</f>
        <v xml:space="preserve">TC2486 #1 </v>
      </c>
      <c r="B752" s="112" t="str">
        <f>IF(Table1[[#This Row],[LIBRARY ID]]="","",CONCATENATE('Sample information'!B$16,"-",Table1[[#This Row],[LIBRARY ID]]))</f>
        <v>TC2486-TC2486-1742</v>
      </c>
      <c r="C752" s="228" t="s">
        <v>142</v>
      </c>
      <c r="D752" s="228" t="s">
        <v>2488</v>
      </c>
      <c r="E752" s="228" t="s">
        <v>28</v>
      </c>
      <c r="F752" s="113" t="s">
        <v>1711</v>
      </c>
      <c r="G752" s="113">
        <v>13.536849999999999</v>
      </c>
      <c r="H752" s="113">
        <v>50</v>
      </c>
      <c r="I752" s="98"/>
      <c r="J752" s="228"/>
      <c r="K752" s="230" t="s">
        <v>2802</v>
      </c>
      <c r="L752" s="112" t="str">
        <f>IF((I752=Index!C$2),VLOOKUP(J752,Index!B$3:S$228,2),IF((I752=Index!D$2),VLOOKUP(J752,Index!B$3:S$228,3),IF((I752=Index!E$2),VLOOKUP(J752,Index!B$3:S$228,4),IF((I752=Index!F$2),VLOOKUP(J752,Index!B$3:S$228,5),IF((I752=Index!G$2),VLOOKUP(J752,Index!B$3:S$228,6),IF((I752=Index!H$2),VLOOKUP(J752,Index!B$3:S$228,7),IF((I752=Index!I$2),VLOOKUP(J752,Index!B$3:S$228,8),IF((I752=Index!J$2),VLOOKUP(J752,Index!B$3:S$228,9),IF((I752=Index!K$2),VLOOKUP(J752,Index!B$3:S$228,10),IF((I752=Index!L$2),VLOOKUP(J752,Index!B$3:S$228,11),IF((I752=Index!M$2),VLOOKUP(J752,Index!B$3:S$228,12),IF((I752=Index!N$2),VLOOKUP(J752,Index!B$3:S$228,13),IF((I752=Index!O$2),VLOOKUP(J752,Index!B$3:S$228,14),IF((I752=Index!P$2),VLOOKUP(J752,Index!B$3:S$228,15),IF((I752=Index!Q$2),VLOOKUP(J752,Index!B$3:S$228,16),IF((I752=Index!R$2),VLOOKUP(J752,Index!B$3:S$228,17),IF((I752=Index!S$2),VLOOKUP(J752,Index!B$3:S$228,18),IF((I752=""),CONCATENATE("Custom (",K752,")"),IF((I752="No index"),CONCATENATE("Custom (",Index!T744,")"),"")))))))))))))))))))</f>
        <v>Custom (TGCAGCTA-TATCCTCT)</v>
      </c>
      <c r="M752" s="32" t="s">
        <v>5</v>
      </c>
      <c r="N752" s="10" t="s">
        <v>96</v>
      </c>
      <c r="O752" s="136">
        <f>IF(Table1[[#This Row],[VOLUME]]="","",Table1[[#This Row],[VOLUME]])</f>
        <v>50</v>
      </c>
      <c r="P752" s="110" t="str">
        <f>IF(Table1[[#This Row],[SNP&amp;SEQ SAMPLE ID]]="","",CONCATENATE('Sample information'!$B$16,"_PL1_org_",Table1[[#This Row],[DATE SAMPLE DELIVERY]]))</f>
        <v>TC2486_PL1_org_</v>
      </c>
      <c r="Q752" s="32" t="str">
        <f>IF(Table1[[#This Row],[SNP&amp;SEQ SAMPLE ID]]="","",IF('Sample information'!$B$21="","",'Sample information'!$B$21))</f>
        <v>danio rerio (zebrafish)</v>
      </c>
      <c r="R752" s="10"/>
      <c r="S752" s="32"/>
      <c r="T752" s="55"/>
      <c r="U752" s="25"/>
      <c r="W752" s="30"/>
      <c r="Y752" s="91"/>
      <c r="Z752" s="32"/>
      <c r="AA752" s="28"/>
      <c r="AB752" s="55"/>
      <c r="AC752" s="28" t="str">
        <f>IF(Table1[[#This Row],[DATE SAMPLE DELIVERY]]="","",(CONCATENATE(20,LEFT(Table1[[#This Row],[DATE SAMPLE DELIVERY]],2),"-",(MID(Table1[[#This Row],[DATE SAMPLE DELIVERY]],3,2)),"-",(RIGHT(Table1[[#This Row],[DATE SAMPLE DELIVERY]],2)))))</f>
        <v/>
      </c>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row>
    <row r="753" spans="1:54" s="4" customFormat="1" x14ac:dyDescent="0.2">
      <c r="A753" s="112" t="str">
        <f>IF(D753="","",CONCATENATE('Sample information'!B$16," #1"," ",Table1[[#This Row],[DATE SAMPLE DELIVERY]]))</f>
        <v xml:space="preserve">TC2486 #1 </v>
      </c>
      <c r="B753" s="112" t="str">
        <f>IF(Table1[[#This Row],[LIBRARY ID]]="","",CONCATENATE('Sample information'!B$16,"-",Table1[[#This Row],[LIBRARY ID]]))</f>
        <v>TC2486-TC2486-1743</v>
      </c>
      <c r="C753" s="228" t="s">
        <v>142</v>
      </c>
      <c r="D753" s="228" t="s">
        <v>2489</v>
      </c>
      <c r="E753" s="228" t="s">
        <v>28</v>
      </c>
      <c r="F753" s="113" t="s">
        <v>1711</v>
      </c>
      <c r="G753" s="113">
        <v>13.536849999999999</v>
      </c>
      <c r="H753" s="113">
        <v>50</v>
      </c>
      <c r="I753" s="98"/>
      <c r="J753" s="228"/>
      <c r="K753" s="230" t="s">
        <v>2803</v>
      </c>
      <c r="L753" s="112" t="str">
        <f>IF((I753=Index!C$2),VLOOKUP(J753,Index!B$3:S$228,2),IF((I753=Index!D$2),VLOOKUP(J753,Index!B$3:S$228,3),IF((I753=Index!E$2),VLOOKUP(J753,Index!B$3:S$228,4),IF((I753=Index!F$2),VLOOKUP(J753,Index!B$3:S$228,5),IF((I753=Index!G$2),VLOOKUP(J753,Index!B$3:S$228,6),IF((I753=Index!H$2),VLOOKUP(J753,Index!B$3:S$228,7),IF((I753=Index!I$2),VLOOKUP(J753,Index!B$3:S$228,8),IF((I753=Index!J$2),VLOOKUP(J753,Index!B$3:S$228,9),IF((I753=Index!K$2),VLOOKUP(J753,Index!B$3:S$228,10),IF((I753=Index!L$2),VLOOKUP(J753,Index!B$3:S$228,11),IF((I753=Index!M$2),VLOOKUP(J753,Index!B$3:S$228,12),IF((I753=Index!N$2),VLOOKUP(J753,Index!B$3:S$228,13),IF((I753=Index!O$2),VLOOKUP(J753,Index!B$3:S$228,14),IF((I753=Index!P$2),VLOOKUP(J753,Index!B$3:S$228,15),IF((I753=Index!Q$2),VLOOKUP(J753,Index!B$3:S$228,16),IF((I753=Index!R$2),VLOOKUP(J753,Index!B$3:S$228,17),IF((I753=Index!S$2),VLOOKUP(J753,Index!B$3:S$228,18),IF((I753=""),CONCATENATE("Custom (",K753,")"),IF((I753="No index"),CONCATENATE("Custom (",Index!T745,")"),"")))))))))))))))))))</f>
        <v>Custom (TGCAGCTA-GTAAGGAG)</v>
      </c>
      <c r="M753" s="32" t="s">
        <v>5</v>
      </c>
      <c r="N753" s="10" t="s">
        <v>97</v>
      </c>
      <c r="O753" s="136">
        <f>IF(Table1[[#This Row],[VOLUME]]="","",Table1[[#This Row],[VOLUME]])</f>
        <v>50</v>
      </c>
      <c r="P753" s="110" t="str">
        <f>IF(Table1[[#This Row],[SNP&amp;SEQ SAMPLE ID]]="","",CONCATENATE('Sample information'!$B$16,"_PL1_org_",Table1[[#This Row],[DATE SAMPLE DELIVERY]]))</f>
        <v>TC2486_PL1_org_</v>
      </c>
      <c r="Q753" s="32" t="str">
        <f>IF(Table1[[#This Row],[SNP&amp;SEQ SAMPLE ID]]="","",IF('Sample information'!$B$21="","",'Sample information'!$B$21))</f>
        <v>danio rerio (zebrafish)</v>
      </c>
      <c r="R753" s="10"/>
      <c r="S753" s="32"/>
      <c r="T753" s="55"/>
      <c r="U753" s="25"/>
      <c r="W753" s="30"/>
      <c r="Y753" s="91"/>
      <c r="Z753" s="32"/>
      <c r="AA753" s="28"/>
      <c r="AB753" s="55"/>
      <c r="AC753" s="28" t="str">
        <f>IF(Table1[[#This Row],[DATE SAMPLE DELIVERY]]="","",(CONCATENATE(20,LEFT(Table1[[#This Row],[DATE SAMPLE DELIVERY]],2),"-",(MID(Table1[[#This Row],[DATE SAMPLE DELIVERY]],3,2)),"-",(RIGHT(Table1[[#This Row],[DATE SAMPLE DELIVERY]],2)))))</f>
        <v/>
      </c>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row>
    <row r="754" spans="1:54" s="4" customFormat="1" x14ac:dyDescent="0.2">
      <c r="A754" s="112" t="str">
        <f>IF(D754="","",CONCATENATE('Sample information'!B$16," #1"," ",Table1[[#This Row],[DATE SAMPLE DELIVERY]]))</f>
        <v xml:space="preserve">TC2486 #1 </v>
      </c>
      <c r="B754" s="112" t="str">
        <f>IF(Table1[[#This Row],[LIBRARY ID]]="","",CONCATENATE('Sample information'!B$16,"-",Table1[[#This Row],[LIBRARY ID]]))</f>
        <v>TC2486-TC2486-1744</v>
      </c>
      <c r="C754" s="228" t="s">
        <v>142</v>
      </c>
      <c r="D754" s="228" t="s">
        <v>2490</v>
      </c>
      <c r="E754" s="228" t="s">
        <v>28</v>
      </c>
      <c r="F754" s="113" t="s">
        <v>1711</v>
      </c>
      <c r="G754" s="113">
        <v>13.536849999999999</v>
      </c>
      <c r="H754" s="113">
        <v>50</v>
      </c>
      <c r="I754" s="98"/>
      <c r="J754" s="228"/>
      <c r="K754" s="230" t="s">
        <v>2804</v>
      </c>
      <c r="L754" s="112" t="str">
        <f>IF((I754=Index!C$2),VLOOKUP(J754,Index!B$3:S$228,2),IF((I754=Index!D$2),VLOOKUP(J754,Index!B$3:S$228,3),IF((I754=Index!E$2),VLOOKUP(J754,Index!B$3:S$228,4),IF((I754=Index!F$2),VLOOKUP(J754,Index!B$3:S$228,5),IF((I754=Index!G$2),VLOOKUP(J754,Index!B$3:S$228,6),IF((I754=Index!H$2),VLOOKUP(J754,Index!B$3:S$228,7),IF((I754=Index!I$2),VLOOKUP(J754,Index!B$3:S$228,8),IF((I754=Index!J$2),VLOOKUP(J754,Index!B$3:S$228,9),IF((I754=Index!K$2),VLOOKUP(J754,Index!B$3:S$228,10),IF((I754=Index!L$2),VLOOKUP(J754,Index!B$3:S$228,11),IF((I754=Index!M$2),VLOOKUP(J754,Index!B$3:S$228,12),IF((I754=Index!N$2),VLOOKUP(J754,Index!B$3:S$228,13),IF((I754=Index!O$2),VLOOKUP(J754,Index!B$3:S$228,14),IF((I754=Index!P$2),VLOOKUP(J754,Index!B$3:S$228,15),IF((I754=Index!Q$2),VLOOKUP(J754,Index!B$3:S$228,16),IF((I754=Index!R$2),VLOOKUP(J754,Index!B$3:S$228,17),IF((I754=Index!S$2),VLOOKUP(J754,Index!B$3:S$228,18),IF((I754=""),CONCATENATE("Custom (",K754,")"),IF((I754="No index"),CONCATENATE("Custom (",Index!T746,")"),"")))))))))))))))))))</f>
        <v>Custom (TGCAGCTA-ACTGCATA)</v>
      </c>
      <c r="M754" s="32" t="s">
        <v>5</v>
      </c>
      <c r="N754" s="10" t="s">
        <v>98</v>
      </c>
      <c r="O754" s="136">
        <f>IF(Table1[[#This Row],[VOLUME]]="","",Table1[[#This Row],[VOLUME]])</f>
        <v>50</v>
      </c>
      <c r="P754" s="110" t="str">
        <f>IF(Table1[[#This Row],[SNP&amp;SEQ SAMPLE ID]]="","",CONCATENATE('Sample information'!$B$16,"_PL1_org_",Table1[[#This Row],[DATE SAMPLE DELIVERY]]))</f>
        <v>TC2486_PL1_org_</v>
      </c>
      <c r="Q754" s="32" t="str">
        <f>IF(Table1[[#This Row],[SNP&amp;SEQ SAMPLE ID]]="","",IF('Sample information'!$B$21="","",'Sample information'!$B$21))</f>
        <v>danio rerio (zebrafish)</v>
      </c>
      <c r="R754" s="10"/>
      <c r="S754" s="32"/>
      <c r="T754" s="55"/>
      <c r="U754" s="25"/>
      <c r="W754" s="30"/>
      <c r="Y754" s="91"/>
      <c r="Z754" s="32"/>
      <c r="AA754" s="28"/>
      <c r="AB754" s="55"/>
      <c r="AC754" s="28" t="str">
        <f>IF(Table1[[#This Row],[DATE SAMPLE DELIVERY]]="","",(CONCATENATE(20,LEFT(Table1[[#This Row],[DATE SAMPLE DELIVERY]],2),"-",(MID(Table1[[#This Row],[DATE SAMPLE DELIVERY]],3,2)),"-",(RIGHT(Table1[[#This Row],[DATE SAMPLE DELIVERY]],2)))))</f>
        <v/>
      </c>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row>
    <row r="755" spans="1:54" s="4" customFormat="1" x14ac:dyDescent="0.2">
      <c r="A755" s="112" t="str">
        <f>IF(D755="","",CONCATENATE('Sample information'!B$16," #1"," ",Table1[[#This Row],[DATE SAMPLE DELIVERY]]))</f>
        <v xml:space="preserve">TC2486 #1 </v>
      </c>
      <c r="B755" s="112" t="str">
        <f>IF(Table1[[#This Row],[LIBRARY ID]]="","",CONCATENATE('Sample information'!B$16,"-",Table1[[#This Row],[LIBRARY ID]]))</f>
        <v>TC2486-TC2486-1745</v>
      </c>
      <c r="C755" s="228" t="s">
        <v>142</v>
      </c>
      <c r="D755" s="228" t="s">
        <v>2491</v>
      </c>
      <c r="E755" s="228" t="s">
        <v>28</v>
      </c>
      <c r="F755" s="113" t="s">
        <v>1711</v>
      </c>
      <c r="G755" s="113">
        <v>13.536849999999999</v>
      </c>
      <c r="H755" s="113">
        <v>50</v>
      </c>
      <c r="I755" s="98"/>
      <c r="J755" s="228"/>
      <c r="K755" s="230" t="s">
        <v>2805</v>
      </c>
      <c r="L755" s="112" t="str">
        <f>IF((I755=Index!C$2),VLOOKUP(J755,Index!B$3:S$228,2),IF((I755=Index!D$2),VLOOKUP(J755,Index!B$3:S$228,3),IF((I755=Index!E$2),VLOOKUP(J755,Index!B$3:S$228,4),IF((I755=Index!F$2),VLOOKUP(J755,Index!B$3:S$228,5),IF((I755=Index!G$2),VLOOKUP(J755,Index!B$3:S$228,6),IF((I755=Index!H$2),VLOOKUP(J755,Index!B$3:S$228,7),IF((I755=Index!I$2),VLOOKUP(J755,Index!B$3:S$228,8),IF((I755=Index!J$2),VLOOKUP(J755,Index!B$3:S$228,9),IF((I755=Index!K$2),VLOOKUP(J755,Index!B$3:S$228,10),IF((I755=Index!L$2),VLOOKUP(J755,Index!B$3:S$228,11),IF((I755=Index!M$2),VLOOKUP(J755,Index!B$3:S$228,12),IF((I755=Index!N$2),VLOOKUP(J755,Index!B$3:S$228,13),IF((I755=Index!O$2),VLOOKUP(J755,Index!B$3:S$228,14),IF((I755=Index!P$2),VLOOKUP(J755,Index!B$3:S$228,15),IF((I755=Index!Q$2),VLOOKUP(J755,Index!B$3:S$228,16),IF((I755=Index!R$2),VLOOKUP(J755,Index!B$3:S$228,17),IF((I755=Index!S$2),VLOOKUP(J755,Index!B$3:S$228,18),IF((I755=""),CONCATENATE("Custom (",K755,")"),IF((I755="No index"),CONCATENATE("Custom (",Index!T747,")"),"")))))))))))))))))))</f>
        <v>Custom (TGCAGCTA-AAGGAGTA)</v>
      </c>
      <c r="M755" s="32" t="s">
        <v>5</v>
      </c>
      <c r="N755" s="10" t="s">
        <v>99</v>
      </c>
      <c r="O755" s="136">
        <f>IF(Table1[[#This Row],[VOLUME]]="","",Table1[[#This Row],[VOLUME]])</f>
        <v>50</v>
      </c>
      <c r="P755" s="110" t="str">
        <f>IF(Table1[[#This Row],[SNP&amp;SEQ SAMPLE ID]]="","",CONCATENATE('Sample information'!$B$16,"_PL1_org_",Table1[[#This Row],[DATE SAMPLE DELIVERY]]))</f>
        <v>TC2486_PL1_org_</v>
      </c>
      <c r="Q755" s="32" t="str">
        <f>IF(Table1[[#This Row],[SNP&amp;SEQ SAMPLE ID]]="","",IF('Sample information'!$B$21="","",'Sample information'!$B$21))</f>
        <v>danio rerio (zebrafish)</v>
      </c>
      <c r="R755" s="10"/>
      <c r="S755" s="32"/>
      <c r="T755" s="55"/>
      <c r="U755" s="25"/>
      <c r="W755" s="30"/>
      <c r="Y755" s="91"/>
      <c r="Z755" s="32"/>
      <c r="AA755" s="28"/>
      <c r="AB755" s="55"/>
      <c r="AC755" s="28" t="str">
        <f>IF(Table1[[#This Row],[DATE SAMPLE DELIVERY]]="","",(CONCATENATE(20,LEFT(Table1[[#This Row],[DATE SAMPLE DELIVERY]],2),"-",(MID(Table1[[#This Row],[DATE SAMPLE DELIVERY]],3,2)),"-",(RIGHT(Table1[[#This Row],[DATE SAMPLE DELIVERY]],2)))))</f>
        <v/>
      </c>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row>
    <row r="756" spans="1:54" s="4" customFormat="1" x14ac:dyDescent="0.2">
      <c r="A756" s="112" t="str">
        <f>IF(D756="","",CONCATENATE('Sample information'!B$16," #1"," ",Table1[[#This Row],[DATE SAMPLE DELIVERY]]))</f>
        <v xml:space="preserve">TC2486 #1 </v>
      </c>
      <c r="B756" s="112" t="str">
        <f>IF(Table1[[#This Row],[LIBRARY ID]]="","",CONCATENATE('Sample information'!B$16,"-",Table1[[#This Row],[LIBRARY ID]]))</f>
        <v>TC2486-TC2486-1746</v>
      </c>
      <c r="C756" s="228" t="s">
        <v>142</v>
      </c>
      <c r="D756" s="228" t="s">
        <v>2492</v>
      </c>
      <c r="E756" s="228" t="s">
        <v>28</v>
      </c>
      <c r="F756" s="113" t="s">
        <v>1711</v>
      </c>
      <c r="G756" s="113">
        <v>13.536849999999999</v>
      </c>
      <c r="H756" s="113">
        <v>50</v>
      </c>
      <c r="I756" s="98"/>
      <c r="J756" s="228"/>
      <c r="K756" s="230" t="s">
        <v>2806</v>
      </c>
      <c r="L756" s="112" t="str">
        <f>IF((I756=Index!C$2),VLOOKUP(J756,Index!B$3:S$228,2),IF((I756=Index!D$2),VLOOKUP(J756,Index!B$3:S$228,3),IF((I756=Index!E$2),VLOOKUP(J756,Index!B$3:S$228,4),IF((I756=Index!F$2),VLOOKUP(J756,Index!B$3:S$228,5),IF((I756=Index!G$2),VLOOKUP(J756,Index!B$3:S$228,6),IF((I756=Index!H$2),VLOOKUP(J756,Index!B$3:S$228,7),IF((I756=Index!I$2),VLOOKUP(J756,Index!B$3:S$228,8),IF((I756=Index!J$2),VLOOKUP(J756,Index!B$3:S$228,9),IF((I756=Index!K$2),VLOOKUP(J756,Index!B$3:S$228,10),IF((I756=Index!L$2),VLOOKUP(J756,Index!B$3:S$228,11),IF((I756=Index!M$2),VLOOKUP(J756,Index!B$3:S$228,12),IF((I756=Index!N$2),VLOOKUP(J756,Index!B$3:S$228,13),IF((I756=Index!O$2),VLOOKUP(J756,Index!B$3:S$228,14),IF((I756=Index!P$2),VLOOKUP(J756,Index!B$3:S$228,15),IF((I756=Index!Q$2),VLOOKUP(J756,Index!B$3:S$228,16),IF((I756=Index!R$2),VLOOKUP(J756,Index!B$3:S$228,17),IF((I756=Index!S$2),VLOOKUP(J756,Index!B$3:S$228,18),IF((I756=""),CONCATENATE("Custom (",K756,")"),IF((I756="No index"),CONCATENATE("Custom (",Index!T748,")"),"")))))))))))))))))))</f>
        <v>Custom (TGCAGCTA-CTAAGCCT)</v>
      </c>
      <c r="M756" s="32" t="s">
        <v>5</v>
      </c>
      <c r="N756" s="10" t="s">
        <v>100</v>
      </c>
      <c r="O756" s="136">
        <f>IF(Table1[[#This Row],[VOLUME]]="","",Table1[[#This Row],[VOLUME]])</f>
        <v>50</v>
      </c>
      <c r="P756" s="110" t="str">
        <f>IF(Table1[[#This Row],[SNP&amp;SEQ SAMPLE ID]]="","",CONCATENATE('Sample information'!$B$16,"_PL1_org_",Table1[[#This Row],[DATE SAMPLE DELIVERY]]))</f>
        <v>TC2486_PL1_org_</v>
      </c>
      <c r="Q756" s="32" t="str">
        <f>IF(Table1[[#This Row],[SNP&amp;SEQ SAMPLE ID]]="","",IF('Sample information'!$B$21="","",'Sample information'!$B$21))</f>
        <v>danio rerio (zebrafish)</v>
      </c>
      <c r="R756" s="10"/>
      <c r="S756" s="32"/>
      <c r="T756" s="55"/>
      <c r="U756" s="25"/>
      <c r="W756" s="30"/>
      <c r="Y756" s="91"/>
      <c r="Z756" s="32"/>
      <c r="AA756" s="28"/>
      <c r="AB756" s="55"/>
      <c r="AC756" s="28" t="str">
        <f>IF(Table1[[#This Row],[DATE SAMPLE DELIVERY]]="","",(CONCATENATE(20,LEFT(Table1[[#This Row],[DATE SAMPLE DELIVERY]],2),"-",(MID(Table1[[#This Row],[DATE SAMPLE DELIVERY]],3,2)),"-",(RIGHT(Table1[[#This Row],[DATE SAMPLE DELIVERY]],2)))))</f>
        <v/>
      </c>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row>
    <row r="757" spans="1:54" s="4" customFormat="1" x14ac:dyDescent="0.2">
      <c r="A757" s="112" t="str">
        <f>IF(D757="","",CONCATENATE('Sample information'!B$16," #1"," ",Table1[[#This Row],[DATE SAMPLE DELIVERY]]))</f>
        <v xml:space="preserve">TC2486 #1 </v>
      </c>
      <c r="B757" s="112" t="str">
        <f>IF(Table1[[#This Row],[LIBRARY ID]]="","",CONCATENATE('Sample information'!B$16,"-",Table1[[#This Row],[LIBRARY ID]]))</f>
        <v>TC2486-TC2486-1747</v>
      </c>
      <c r="C757" s="228" t="s">
        <v>142</v>
      </c>
      <c r="D757" s="228" t="s">
        <v>2493</v>
      </c>
      <c r="E757" s="228" t="s">
        <v>28</v>
      </c>
      <c r="F757" s="113" t="s">
        <v>1711</v>
      </c>
      <c r="G757" s="113">
        <v>13.536849999999999</v>
      </c>
      <c r="H757" s="113">
        <v>50</v>
      </c>
      <c r="I757" s="98"/>
      <c r="J757" s="228"/>
      <c r="K757" s="230" t="s">
        <v>2807</v>
      </c>
      <c r="L757" s="112" t="str">
        <f>IF((I757=Index!C$2),VLOOKUP(J757,Index!B$3:S$228,2),IF((I757=Index!D$2),VLOOKUP(J757,Index!B$3:S$228,3),IF((I757=Index!E$2),VLOOKUP(J757,Index!B$3:S$228,4),IF((I757=Index!F$2),VLOOKUP(J757,Index!B$3:S$228,5),IF((I757=Index!G$2),VLOOKUP(J757,Index!B$3:S$228,6),IF((I757=Index!H$2),VLOOKUP(J757,Index!B$3:S$228,7),IF((I757=Index!I$2),VLOOKUP(J757,Index!B$3:S$228,8),IF((I757=Index!J$2),VLOOKUP(J757,Index!B$3:S$228,9),IF((I757=Index!K$2),VLOOKUP(J757,Index!B$3:S$228,10),IF((I757=Index!L$2),VLOOKUP(J757,Index!B$3:S$228,11),IF((I757=Index!M$2),VLOOKUP(J757,Index!B$3:S$228,12),IF((I757=Index!N$2),VLOOKUP(J757,Index!B$3:S$228,13),IF((I757=Index!O$2),VLOOKUP(J757,Index!B$3:S$228,14),IF((I757=Index!P$2),VLOOKUP(J757,Index!B$3:S$228,15),IF((I757=Index!Q$2),VLOOKUP(J757,Index!B$3:S$228,16),IF((I757=Index!R$2),VLOOKUP(J757,Index!B$3:S$228,17),IF((I757=Index!S$2),VLOOKUP(J757,Index!B$3:S$228,18),IF((I757=""),CONCATENATE("Custom (",K757,")"),IF((I757="No index"),CONCATENATE("Custom (",Index!T749,")"),"")))))))))))))))))))</f>
        <v>Custom (TGCAGCTA-GCGTAAGA)</v>
      </c>
      <c r="M757" s="32" t="s">
        <v>5</v>
      </c>
      <c r="N757" s="10" t="s">
        <v>101</v>
      </c>
      <c r="O757" s="136">
        <f>IF(Table1[[#This Row],[VOLUME]]="","",Table1[[#This Row],[VOLUME]])</f>
        <v>50</v>
      </c>
      <c r="P757" s="110" t="str">
        <f>IF(Table1[[#This Row],[SNP&amp;SEQ SAMPLE ID]]="","",CONCATENATE('Sample information'!$B$16,"_PL1_org_",Table1[[#This Row],[DATE SAMPLE DELIVERY]]))</f>
        <v>TC2486_PL1_org_</v>
      </c>
      <c r="Q757" s="32" t="str">
        <f>IF(Table1[[#This Row],[SNP&amp;SEQ SAMPLE ID]]="","",IF('Sample information'!$B$21="","",'Sample information'!$B$21))</f>
        <v>danio rerio (zebrafish)</v>
      </c>
      <c r="R757" s="10"/>
      <c r="S757" s="32"/>
      <c r="T757" s="55"/>
      <c r="U757" s="25"/>
      <c r="W757" s="30"/>
      <c r="Y757" s="91"/>
      <c r="Z757" s="32"/>
      <c r="AA757" s="28"/>
      <c r="AB757" s="55"/>
      <c r="AC757" s="28" t="str">
        <f>IF(Table1[[#This Row],[DATE SAMPLE DELIVERY]]="","",(CONCATENATE(20,LEFT(Table1[[#This Row],[DATE SAMPLE DELIVERY]],2),"-",(MID(Table1[[#This Row],[DATE SAMPLE DELIVERY]],3,2)),"-",(RIGHT(Table1[[#This Row],[DATE SAMPLE DELIVERY]],2)))))</f>
        <v/>
      </c>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row>
    <row r="758" spans="1:54" s="4" customFormat="1" x14ac:dyDescent="0.2">
      <c r="A758" s="112" t="str">
        <f>IF(D758="","",CONCATENATE('Sample information'!B$16," #1"," ",Table1[[#This Row],[DATE SAMPLE DELIVERY]]))</f>
        <v xml:space="preserve">TC2486 #1 </v>
      </c>
      <c r="B758" s="112" t="str">
        <f>IF(Table1[[#This Row],[LIBRARY ID]]="","",CONCATENATE('Sample information'!B$16,"-",Table1[[#This Row],[LIBRARY ID]]))</f>
        <v>TC2486-TC2486-1748</v>
      </c>
      <c r="C758" s="228" t="s">
        <v>142</v>
      </c>
      <c r="D758" s="228" t="s">
        <v>2494</v>
      </c>
      <c r="E758" s="228" t="s">
        <v>28</v>
      </c>
      <c r="F758" s="113" t="s">
        <v>1711</v>
      </c>
      <c r="G758" s="113">
        <v>13.536849999999999</v>
      </c>
      <c r="H758" s="113">
        <v>50</v>
      </c>
      <c r="I758" s="98"/>
      <c r="J758" s="228"/>
      <c r="K758" s="230" t="s">
        <v>2808</v>
      </c>
      <c r="L758" s="112" t="str">
        <f>IF((I758=Index!C$2),VLOOKUP(J758,Index!B$3:S$228,2),IF((I758=Index!D$2),VLOOKUP(J758,Index!B$3:S$228,3),IF((I758=Index!E$2),VLOOKUP(J758,Index!B$3:S$228,4),IF((I758=Index!F$2),VLOOKUP(J758,Index!B$3:S$228,5),IF((I758=Index!G$2),VLOOKUP(J758,Index!B$3:S$228,6),IF((I758=Index!H$2),VLOOKUP(J758,Index!B$3:S$228,7),IF((I758=Index!I$2),VLOOKUP(J758,Index!B$3:S$228,8),IF((I758=Index!J$2),VLOOKUP(J758,Index!B$3:S$228,9),IF((I758=Index!K$2),VLOOKUP(J758,Index!B$3:S$228,10),IF((I758=Index!L$2),VLOOKUP(J758,Index!B$3:S$228,11),IF((I758=Index!M$2),VLOOKUP(J758,Index!B$3:S$228,12),IF((I758=Index!N$2),VLOOKUP(J758,Index!B$3:S$228,13),IF((I758=Index!O$2),VLOOKUP(J758,Index!B$3:S$228,14),IF((I758=Index!P$2),VLOOKUP(J758,Index!B$3:S$228,15),IF((I758=Index!Q$2),VLOOKUP(J758,Index!B$3:S$228,16),IF((I758=Index!R$2),VLOOKUP(J758,Index!B$3:S$228,17),IF((I758=Index!S$2),VLOOKUP(J758,Index!B$3:S$228,18),IF((I758=""),CONCATENATE("Custom (",K758,")"),IF((I758="No index"),CONCATENATE("Custom (",Index!T750,")"),"")))))))))))))))))))</f>
        <v>Custom (TCGACGTC-CTCTCTAT)</v>
      </c>
      <c r="M758" s="32" t="s">
        <v>5</v>
      </c>
      <c r="N758" s="10" t="s">
        <v>102</v>
      </c>
      <c r="O758" s="136">
        <f>IF(Table1[[#This Row],[VOLUME]]="","",Table1[[#This Row],[VOLUME]])</f>
        <v>50</v>
      </c>
      <c r="P758" s="110" t="str">
        <f>IF(Table1[[#This Row],[SNP&amp;SEQ SAMPLE ID]]="","",CONCATENATE('Sample information'!$B$16,"_PL1_org_",Table1[[#This Row],[DATE SAMPLE DELIVERY]]))</f>
        <v>TC2486_PL1_org_</v>
      </c>
      <c r="Q758" s="32" t="str">
        <f>IF(Table1[[#This Row],[SNP&amp;SEQ SAMPLE ID]]="","",IF('Sample information'!$B$21="","",'Sample information'!$B$21))</f>
        <v>danio rerio (zebrafish)</v>
      </c>
      <c r="R758" s="10"/>
      <c r="S758" s="32"/>
      <c r="T758" s="55"/>
      <c r="U758" s="25"/>
      <c r="W758" s="30"/>
      <c r="Y758" s="91"/>
      <c r="Z758" s="32"/>
      <c r="AA758" s="28"/>
      <c r="AB758" s="55"/>
      <c r="AC758" s="28" t="str">
        <f>IF(Table1[[#This Row],[DATE SAMPLE DELIVERY]]="","",(CONCATENATE(20,LEFT(Table1[[#This Row],[DATE SAMPLE DELIVERY]],2),"-",(MID(Table1[[#This Row],[DATE SAMPLE DELIVERY]],3,2)),"-",(RIGHT(Table1[[#This Row],[DATE SAMPLE DELIVERY]],2)))))</f>
        <v/>
      </c>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row>
    <row r="759" spans="1:54" s="4" customFormat="1" x14ac:dyDescent="0.2">
      <c r="A759" s="112" t="str">
        <f>IF(D759="","",CONCATENATE('Sample information'!B$16," #1"," ",Table1[[#This Row],[DATE SAMPLE DELIVERY]]))</f>
        <v xml:space="preserve">TC2486 #1 </v>
      </c>
      <c r="B759" s="112" t="str">
        <f>IF(Table1[[#This Row],[LIBRARY ID]]="","",CONCATENATE('Sample information'!B$16,"-",Table1[[#This Row],[LIBRARY ID]]))</f>
        <v>TC2486-TC2486-1749</v>
      </c>
      <c r="C759" s="228" t="s">
        <v>142</v>
      </c>
      <c r="D759" s="228" t="s">
        <v>2495</v>
      </c>
      <c r="E759" s="228" t="s">
        <v>28</v>
      </c>
      <c r="F759" s="113" t="s">
        <v>1711</v>
      </c>
      <c r="G759" s="113">
        <v>13.536849999999999</v>
      </c>
      <c r="H759" s="113">
        <v>50</v>
      </c>
      <c r="I759" s="98"/>
      <c r="J759" s="228"/>
      <c r="K759" s="230" t="s">
        <v>2809</v>
      </c>
      <c r="L759" s="112" t="str">
        <f>IF((I759=Index!C$2),VLOOKUP(J759,Index!B$3:S$228,2),IF((I759=Index!D$2),VLOOKUP(J759,Index!B$3:S$228,3),IF((I759=Index!E$2),VLOOKUP(J759,Index!B$3:S$228,4),IF((I759=Index!F$2),VLOOKUP(J759,Index!B$3:S$228,5),IF((I759=Index!G$2),VLOOKUP(J759,Index!B$3:S$228,6),IF((I759=Index!H$2),VLOOKUP(J759,Index!B$3:S$228,7),IF((I759=Index!I$2),VLOOKUP(J759,Index!B$3:S$228,8),IF((I759=Index!J$2),VLOOKUP(J759,Index!B$3:S$228,9),IF((I759=Index!K$2),VLOOKUP(J759,Index!B$3:S$228,10),IF((I759=Index!L$2),VLOOKUP(J759,Index!B$3:S$228,11),IF((I759=Index!M$2),VLOOKUP(J759,Index!B$3:S$228,12),IF((I759=Index!N$2),VLOOKUP(J759,Index!B$3:S$228,13),IF((I759=Index!O$2),VLOOKUP(J759,Index!B$3:S$228,14),IF((I759=Index!P$2),VLOOKUP(J759,Index!B$3:S$228,15),IF((I759=Index!Q$2),VLOOKUP(J759,Index!B$3:S$228,16),IF((I759=Index!R$2),VLOOKUP(J759,Index!B$3:S$228,17),IF((I759=Index!S$2),VLOOKUP(J759,Index!B$3:S$228,18),IF((I759=""),CONCATENATE("Custom (",K759,")"),IF((I759="No index"),CONCATENATE("Custom (",Index!T751,")"),"")))))))))))))))))))</f>
        <v>Custom (TCGACGTC-TATCCTCT)</v>
      </c>
      <c r="M759" s="32" t="s">
        <v>5</v>
      </c>
      <c r="N759" s="10" t="s">
        <v>103</v>
      </c>
      <c r="O759" s="136">
        <f>IF(Table1[[#This Row],[VOLUME]]="","",Table1[[#This Row],[VOLUME]])</f>
        <v>50</v>
      </c>
      <c r="P759" s="110" t="str">
        <f>IF(Table1[[#This Row],[SNP&amp;SEQ SAMPLE ID]]="","",CONCATENATE('Sample information'!$B$16,"_PL1_org_",Table1[[#This Row],[DATE SAMPLE DELIVERY]]))</f>
        <v>TC2486_PL1_org_</v>
      </c>
      <c r="Q759" s="32" t="str">
        <f>IF(Table1[[#This Row],[SNP&amp;SEQ SAMPLE ID]]="","",IF('Sample information'!$B$21="","",'Sample information'!$B$21))</f>
        <v>danio rerio (zebrafish)</v>
      </c>
      <c r="R759" s="10"/>
      <c r="S759" s="32"/>
      <c r="T759" s="55"/>
      <c r="U759" s="25"/>
      <c r="W759" s="30"/>
      <c r="Y759" s="91"/>
      <c r="Z759" s="32"/>
      <c r="AA759" s="28"/>
      <c r="AB759" s="55"/>
      <c r="AC759" s="28" t="str">
        <f>IF(Table1[[#This Row],[DATE SAMPLE DELIVERY]]="","",(CONCATENATE(20,LEFT(Table1[[#This Row],[DATE SAMPLE DELIVERY]],2),"-",(MID(Table1[[#This Row],[DATE SAMPLE DELIVERY]],3,2)),"-",(RIGHT(Table1[[#This Row],[DATE SAMPLE DELIVERY]],2)))))</f>
        <v/>
      </c>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row>
    <row r="760" spans="1:54" s="4" customFormat="1" x14ac:dyDescent="0.2">
      <c r="A760" s="112" t="str">
        <f>IF(D760="","",CONCATENATE('Sample information'!B$16," #1"," ",Table1[[#This Row],[DATE SAMPLE DELIVERY]]))</f>
        <v xml:space="preserve">TC2486 #1 </v>
      </c>
      <c r="B760" s="112" t="str">
        <f>IF(Table1[[#This Row],[LIBRARY ID]]="","",CONCATENATE('Sample information'!B$16,"-",Table1[[#This Row],[LIBRARY ID]]))</f>
        <v>TC2486-TC2486-1750</v>
      </c>
      <c r="C760" s="228" t="s">
        <v>142</v>
      </c>
      <c r="D760" s="228" t="s">
        <v>2496</v>
      </c>
      <c r="E760" s="228" t="s">
        <v>28</v>
      </c>
      <c r="F760" s="113" t="s">
        <v>1711</v>
      </c>
      <c r="G760" s="113">
        <v>13.536849999999999</v>
      </c>
      <c r="H760" s="113">
        <v>50</v>
      </c>
      <c r="I760" s="98"/>
      <c r="J760" s="228"/>
      <c r="K760" s="230" t="s">
        <v>2810</v>
      </c>
      <c r="L760" s="112" t="str">
        <f>IF((I760=Index!C$2),VLOOKUP(J760,Index!B$3:S$228,2),IF((I760=Index!D$2),VLOOKUP(J760,Index!B$3:S$228,3),IF((I760=Index!E$2),VLOOKUP(J760,Index!B$3:S$228,4),IF((I760=Index!F$2),VLOOKUP(J760,Index!B$3:S$228,5),IF((I760=Index!G$2),VLOOKUP(J760,Index!B$3:S$228,6),IF((I760=Index!H$2),VLOOKUP(J760,Index!B$3:S$228,7),IF((I760=Index!I$2),VLOOKUP(J760,Index!B$3:S$228,8),IF((I760=Index!J$2),VLOOKUP(J760,Index!B$3:S$228,9),IF((I760=Index!K$2),VLOOKUP(J760,Index!B$3:S$228,10),IF((I760=Index!L$2),VLOOKUP(J760,Index!B$3:S$228,11),IF((I760=Index!M$2),VLOOKUP(J760,Index!B$3:S$228,12),IF((I760=Index!N$2),VLOOKUP(J760,Index!B$3:S$228,13),IF((I760=Index!O$2),VLOOKUP(J760,Index!B$3:S$228,14),IF((I760=Index!P$2),VLOOKUP(J760,Index!B$3:S$228,15),IF((I760=Index!Q$2),VLOOKUP(J760,Index!B$3:S$228,16),IF((I760=Index!R$2),VLOOKUP(J760,Index!B$3:S$228,17),IF((I760=Index!S$2),VLOOKUP(J760,Index!B$3:S$228,18),IF((I760=""),CONCATENATE("Custom (",K760,")"),IF((I760="No index"),CONCATENATE("Custom (",Index!T752,")"),"")))))))))))))))))))</f>
        <v>Custom (TCGACGTC-GTAAGGAG)</v>
      </c>
      <c r="M760" s="32" t="s">
        <v>5</v>
      </c>
      <c r="N760" s="10" t="s">
        <v>104</v>
      </c>
      <c r="O760" s="136">
        <f>IF(Table1[[#This Row],[VOLUME]]="","",Table1[[#This Row],[VOLUME]])</f>
        <v>50</v>
      </c>
      <c r="P760" s="110" t="str">
        <f>IF(Table1[[#This Row],[SNP&amp;SEQ SAMPLE ID]]="","",CONCATENATE('Sample information'!$B$16,"_PL1_org_",Table1[[#This Row],[DATE SAMPLE DELIVERY]]))</f>
        <v>TC2486_PL1_org_</v>
      </c>
      <c r="Q760" s="32" t="str">
        <f>IF(Table1[[#This Row],[SNP&amp;SEQ SAMPLE ID]]="","",IF('Sample information'!$B$21="","",'Sample information'!$B$21))</f>
        <v>danio rerio (zebrafish)</v>
      </c>
      <c r="R760" s="10"/>
      <c r="S760" s="32"/>
      <c r="T760" s="55"/>
      <c r="U760" s="25"/>
      <c r="W760" s="30"/>
      <c r="Y760" s="91"/>
      <c r="Z760" s="32"/>
      <c r="AA760" s="28"/>
      <c r="AB760" s="55"/>
      <c r="AC760" s="28" t="str">
        <f>IF(Table1[[#This Row],[DATE SAMPLE DELIVERY]]="","",(CONCATENATE(20,LEFT(Table1[[#This Row],[DATE SAMPLE DELIVERY]],2),"-",(MID(Table1[[#This Row],[DATE SAMPLE DELIVERY]],3,2)),"-",(RIGHT(Table1[[#This Row],[DATE SAMPLE DELIVERY]],2)))))</f>
        <v/>
      </c>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row>
    <row r="761" spans="1:54" s="4" customFormat="1" x14ac:dyDescent="0.2">
      <c r="A761" s="112" t="str">
        <f>IF(D761="","",CONCATENATE('Sample information'!B$16," #1"," ",Table1[[#This Row],[DATE SAMPLE DELIVERY]]))</f>
        <v xml:space="preserve">TC2486 #1 </v>
      </c>
      <c r="B761" s="112" t="str">
        <f>IF(Table1[[#This Row],[LIBRARY ID]]="","",CONCATENATE('Sample information'!B$16,"-",Table1[[#This Row],[LIBRARY ID]]))</f>
        <v>TC2486-TC2486-1751</v>
      </c>
      <c r="C761" s="228" t="s">
        <v>142</v>
      </c>
      <c r="D761" s="228" t="s">
        <v>2497</v>
      </c>
      <c r="E761" s="228" t="s">
        <v>28</v>
      </c>
      <c r="F761" s="113" t="s">
        <v>1711</v>
      </c>
      <c r="G761" s="113">
        <v>13.536849999999999</v>
      </c>
      <c r="H761" s="113">
        <v>50</v>
      </c>
      <c r="I761" s="98"/>
      <c r="J761" s="228"/>
      <c r="K761" s="230" t="s">
        <v>2811</v>
      </c>
      <c r="L761" s="112" t="str">
        <f>IF((I761=Index!C$2),VLOOKUP(J761,Index!B$3:S$228,2),IF((I761=Index!D$2),VLOOKUP(J761,Index!B$3:S$228,3),IF((I761=Index!E$2),VLOOKUP(J761,Index!B$3:S$228,4),IF((I761=Index!F$2),VLOOKUP(J761,Index!B$3:S$228,5),IF((I761=Index!G$2),VLOOKUP(J761,Index!B$3:S$228,6),IF((I761=Index!H$2),VLOOKUP(J761,Index!B$3:S$228,7),IF((I761=Index!I$2),VLOOKUP(J761,Index!B$3:S$228,8),IF((I761=Index!J$2),VLOOKUP(J761,Index!B$3:S$228,9),IF((I761=Index!K$2),VLOOKUP(J761,Index!B$3:S$228,10),IF((I761=Index!L$2),VLOOKUP(J761,Index!B$3:S$228,11),IF((I761=Index!M$2),VLOOKUP(J761,Index!B$3:S$228,12),IF((I761=Index!N$2),VLOOKUP(J761,Index!B$3:S$228,13),IF((I761=Index!O$2),VLOOKUP(J761,Index!B$3:S$228,14),IF((I761=Index!P$2),VLOOKUP(J761,Index!B$3:S$228,15),IF((I761=Index!Q$2),VLOOKUP(J761,Index!B$3:S$228,16),IF((I761=Index!R$2),VLOOKUP(J761,Index!B$3:S$228,17),IF((I761=Index!S$2),VLOOKUP(J761,Index!B$3:S$228,18),IF((I761=""),CONCATENATE("Custom (",K761,")"),IF((I761="No index"),CONCATENATE("Custom (",Index!T753,")"),"")))))))))))))))))))</f>
        <v>Custom (TCGACGTC-ACTGCATA)</v>
      </c>
      <c r="M761" s="32" t="s">
        <v>5</v>
      </c>
      <c r="N761" s="10" t="s">
        <v>105</v>
      </c>
      <c r="O761" s="136">
        <f>IF(Table1[[#This Row],[VOLUME]]="","",Table1[[#This Row],[VOLUME]])</f>
        <v>50</v>
      </c>
      <c r="P761" s="110" t="str">
        <f>IF(Table1[[#This Row],[SNP&amp;SEQ SAMPLE ID]]="","",CONCATENATE('Sample information'!$B$16,"_PL1_org_",Table1[[#This Row],[DATE SAMPLE DELIVERY]]))</f>
        <v>TC2486_PL1_org_</v>
      </c>
      <c r="Q761" s="32" t="str">
        <f>IF(Table1[[#This Row],[SNP&amp;SEQ SAMPLE ID]]="","",IF('Sample information'!$B$21="","",'Sample information'!$B$21))</f>
        <v>danio rerio (zebrafish)</v>
      </c>
      <c r="R761" s="10"/>
      <c r="S761" s="32"/>
      <c r="T761" s="55"/>
      <c r="U761" s="25"/>
      <c r="W761" s="30"/>
      <c r="Y761" s="91"/>
      <c r="Z761" s="32"/>
      <c r="AA761" s="28"/>
      <c r="AB761" s="55"/>
      <c r="AC761" s="28" t="str">
        <f>IF(Table1[[#This Row],[DATE SAMPLE DELIVERY]]="","",(CONCATENATE(20,LEFT(Table1[[#This Row],[DATE SAMPLE DELIVERY]],2),"-",(MID(Table1[[#This Row],[DATE SAMPLE DELIVERY]],3,2)),"-",(RIGHT(Table1[[#This Row],[DATE SAMPLE DELIVERY]],2)))))</f>
        <v/>
      </c>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row>
    <row r="762" spans="1:54" s="4" customFormat="1" x14ac:dyDescent="0.2">
      <c r="A762" s="112" t="str">
        <f>IF(D762="","",CONCATENATE('Sample information'!B$16," #1"," ",Table1[[#This Row],[DATE SAMPLE DELIVERY]]))</f>
        <v xml:space="preserve">TC2486 #1 </v>
      </c>
      <c r="B762" s="112" t="str">
        <f>IF(Table1[[#This Row],[LIBRARY ID]]="","",CONCATENATE('Sample information'!B$16,"-",Table1[[#This Row],[LIBRARY ID]]))</f>
        <v>TC2486-TC2486-1752</v>
      </c>
      <c r="C762" s="228" t="s">
        <v>142</v>
      </c>
      <c r="D762" s="228" t="s">
        <v>2498</v>
      </c>
      <c r="E762" s="228" t="s">
        <v>28</v>
      </c>
      <c r="F762" s="113" t="s">
        <v>1711</v>
      </c>
      <c r="G762" s="113">
        <v>13.536849999999999</v>
      </c>
      <c r="H762" s="113">
        <v>50</v>
      </c>
      <c r="I762" s="98"/>
      <c r="J762" s="228"/>
      <c r="K762" s="230" t="s">
        <v>2812</v>
      </c>
      <c r="L762" s="112" t="str">
        <f>IF((I762=Index!C$2),VLOOKUP(J762,Index!B$3:S$228,2),IF((I762=Index!D$2),VLOOKUP(J762,Index!B$3:S$228,3),IF((I762=Index!E$2),VLOOKUP(J762,Index!B$3:S$228,4),IF((I762=Index!F$2),VLOOKUP(J762,Index!B$3:S$228,5),IF((I762=Index!G$2),VLOOKUP(J762,Index!B$3:S$228,6),IF((I762=Index!H$2),VLOOKUP(J762,Index!B$3:S$228,7),IF((I762=Index!I$2),VLOOKUP(J762,Index!B$3:S$228,8),IF((I762=Index!J$2),VLOOKUP(J762,Index!B$3:S$228,9),IF((I762=Index!K$2),VLOOKUP(J762,Index!B$3:S$228,10),IF((I762=Index!L$2),VLOOKUP(J762,Index!B$3:S$228,11),IF((I762=Index!M$2),VLOOKUP(J762,Index!B$3:S$228,12),IF((I762=Index!N$2),VLOOKUP(J762,Index!B$3:S$228,13),IF((I762=Index!O$2),VLOOKUP(J762,Index!B$3:S$228,14),IF((I762=Index!P$2),VLOOKUP(J762,Index!B$3:S$228,15),IF((I762=Index!Q$2),VLOOKUP(J762,Index!B$3:S$228,16),IF((I762=Index!R$2),VLOOKUP(J762,Index!B$3:S$228,17),IF((I762=Index!S$2),VLOOKUP(J762,Index!B$3:S$228,18),IF((I762=""),CONCATENATE("Custom (",K762,")"),IF((I762="No index"),CONCATENATE("Custom (",Index!T754,")"),"")))))))))))))))))))</f>
        <v>Custom (TCGACGTC-AAGGAGTA)</v>
      </c>
      <c r="M762" s="32" t="s">
        <v>5</v>
      </c>
      <c r="N762" s="10" t="s">
        <v>106</v>
      </c>
      <c r="O762" s="136">
        <f>IF(Table1[[#This Row],[VOLUME]]="","",Table1[[#This Row],[VOLUME]])</f>
        <v>50</v>
      </c>
      <c r="P762" s="110" t="str">
        <f>IF(Table1[[#This Row],[SNP&amp;SEQ SAMPLE ID]]="","",CONCATENATE('Sample information'!$B$16,"_PL1_org_",Table1[[#This Row],[DATE SAMPLE DELIVERY]]))</f>
        <v>TC2486_PL1_org_</v>
      </c>
      <c r="Q762" s="32" t="str">
        <f>IF(Table1[[#This Row],[SNP&amp;SEQ SAMPLE ID]]="","",IF('Sample information'!$B$21="","",'Sample information'!$B$21))</f>
        <v>danio rerio (zebrafish)</v>
      </c>
      <c r="R762" s="10"/>
      <c r="S762" s="32"/>
      <c r="T762" s="55"/>
      <c r="U762" s="25"/>
      <c r="W762" s="30"/>
      <c r="Y762" s="91"/>
      <c r="Z762" s="32"/>
      <c r="AA762" s="28"/>
      <c r="AB762" s="55"/>
      <c r="AC762" s="28" t="str">
        <f>IF(Table1[[#This Row],[DATE SAMPLE DELIVERY]]="","",(CONCATENATE(20,LEFT(Table1[[#This Row],[DATE SAMPLE DELIVERY]],2),"-",(MID(Table1[[#This Row],[DATE SAMPLE DELIVERY]],3,2)),"-",(RIGHT(Table1[[#This Row],[DATE SAMPLE DELIVERY]],2)))))</f>
        <v/>
      </c>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row>
    <row r="763" spans="1:54" s="4" customFormat="1" x14ac:dyDescent="0.2">
      <c r="A763" s="112" t="str">
        <f>IF(D763="","",CONCATENATE('Sample information'!B$16," #1"," ",Table1[[#This Row],[DATE SAMPLE DELIVERY]]))</f>
        <v xml:space="preserve">TC2486 #1 </v>
      </c>
      <c r="B763" s="112" t="str">
        <f>IF(Table1[[#This Row],[LIBRARY ID]]="","",CONCATENATE('Sample information'!B$16,"-",Table1[[#This Row],[LIBRARY ID]]))</f>
        <v>TC2486-TC2486-1753</v>
      </c>
      <c r="C763" s="228" t="s">
        <v>142</v>
      </c>
      <c r="D763" s="228" t="s">
        <v>2499</v>
      </c>
      <c r="E763" s="228" t="s">
        <v>28</v>
      </c>
      <c r="F763" s="113" t="s">
        <v>1711</v>
      </c>
      <c r="G763" s="113">
        <v>13.536849999999999</v>
      </c>
      <c r="H763" s="113">
        <v>50</v>
      </c>
      <c r="I763" s="98"/>
      <c r="J763" s="228"/>
      <c r="K763" s="230" t="s">
        <v>2813</v>
      </c>
      <c r="L763" s="112" t="str">
        <f>IF((I763=Index!C$2),VLOOKUP(J763,Index!B$3:S$228,2),IF((I763=Index!D$2),VLOOKUP(J763,Index!B$3:S$228,3),IF((I763=Index!E$2),VLOOKUP(J763,Index!B$3:S$228,4),IF((I763=Index!F$2),VLOOKUP(J763,Index!B$3:S$228,5),IF((I763=Index!G$2),VLOOKUP(J763,Index!B$3:S$228,6),IF((I763=Index!H$2),VLOOKUP(J763,Index!B$3:S$228,7),IF((I763=Index!I$2),VLOOKUP(J763,Index!B$3:S$228,8),IF((I763=Index!J$2),VLOOKUP(J763,Index!B$3:S$228,9),IF((I763=Index!K$2),VLOOKUP(J763,Index!B$3:S$228,10),IF((I763=Index!L$2),VLOOKUP(J763,Index!B$3:S$228,11),IF((I763=Index!M$2),VLOOKUP(J763,Index!B$3:S$228,12),IF((I763=Index!N$2),VLOOKUP(J763,Index!B$3:S$228,13),IF((I763=Index!O$2),VLOOKUP(J763,Index!B$3:S$228,14),IF((I763=Index!P$2),VLOOKUP(J763,Index!B$3:S$228,15),IF((I763=Index!Q$2),VLOOKUP(J763,Index!B$3:S$228,16),IF((I763=Index!R$2),VLOOKUP(J763,Index!B$3:S$228,17),IF((I763=Index!S$2),VLOOKUP(J763,Index!B$3:S$228,18),IF((I763=""),CONCATENATE("Custom (",K763,")"),IF((I763="No index"),CONCATENATE("Custom (",Index!T755,")"),"")))))))))))))))))))</f>
        <v>Custom (TCGACGTC-CTAAGCCT)</v>
      </c>
      <c r="M763" s="32" t="s">
        <v>5</v>
      </c>
      <c r="N763" s="10" t="s">
        <v>107</v>
      </c>
      <c r="O763" s="136">
        <f>IF(Table1[[#This Row],[VOLUME]]="","",Table1[[#This Row],[VOLUME]])</f>
        <v>50</v>
      </c>
      <c r="P763" s="110" t="str">
        <f>IF(Table1[[#This Row],[SNP&amp;SEQ SAMPLE ID]]="","",CONCATENATE('Sample information'!$B$16,"_PL1_org_",Table1[[#This Row],[DATE SAMPLE DELIVERY]]))</f>
        <v>TC2486_PL1_org_</v>
      </c>
      <c r="Q763" s="32" t="str">
        <f>IF(Table1[[#This Row],[SNP&amp;SEQ SAMPLE ID]]="","",IF('Sample information'!$B$21="","",'Sample information'!$B$21))</f>
        <v>danio rerio (zebrafish)</v>
      </c>
      <c r="R763" s="10"/>
      <c r="S763" s="32"/>
      <c r="T763" s="55"/>
      <c r="U763" s="25"/>
      <c r="W763" s="30"/>
      <c r="Y763" s="91"/>
      <c r="Z763" s="32"/>
      <c r="AA763" s="28"/>
      <c r="AB763" s="55"/>
      <c r="AC763" s="28" t="str">
        <f>IF(Table1[[#This Row],[DATE SAMPLE DELIVERY]]="","",(CONCATENATE(20,LEFT(Table1[[#This Row],[DATE SAMPLE DELIVERY]],2),"-",(MID(Table1[[#This Row],[DATE SAMPLE DELIVERY]],3,2)),"-",(RIGHT(Table1[[#This Row],[DATE SAMPLE DELIVERY]],2)))))</f>
        <v/>
      </c>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row>
    <row r="764" spans="1:54" s="4" customFormat="1" x14ac:dyDescent="0.2">
      <c r="A764" s="112" t="str">
        <f>IF(D764="","",CONCATENATE('Sample information'!B$16," #1"," ",Table1[[#This Row],[DATE SAMPLE DELIVERY]]))</f>
        <v xml:space="preserve">TC2486 #1 </v>
      </c>
      <c r="B764" s="112" t="str">
        <f>IF(Table1[[#This Row],[LIBRARY ID]]="","",CONCATENATE('Sample information'!B$16,"-",Table1[[#This Row],[LIBRARY ID]]))</f>
        <v>TC2486-TC2486-1754</v>
      </c>
      <c r="C764" s="228" t="s">
        <v>142</v>
      </c>
      <c r="D764" s="228" t="s">
        <v>2500</v>
      </c>
      <c r="E764" s="228" t="s">
        <v>28</v>
      </c>
      <c r="F764" s="113" t="s">
        <v>1711</v>
      </c>
      <c r="G764" s="113">
        <v>13.536849999999999</v>
      </c>
      <c r="H764" s="113">
        <v>50</v>
      </c>
      <c r="I764" s="98"/>
      <c r="J764" s="228"/>
      <c r="K764" s="230" t="s">
        <v>2814</v>
      </c>
      <c r="L764" s="112" t="str">
        <f>IF((I764=Index!C$2),VLOOKUP(J764,Index!B$3:S$228,2),IF((I764=Index!D$2),VLOOKUP(J764,Index!B$3:S$228,3),IF((I764=Index!E$2),VLOOKUP(J764,Index!B$3:S$228,4),IF((I764=Index!F$2),VLOOKUP(J764,Index!B$3:S$228,5),IF((I764=Index!G$2),VLOOKUP(J764,Index!B$3:S$228,6),IF((I764=Index!H$2),VLOOKUP(J764,Index!B$3:S$228,7),IF((I764=Index!I$2),VLOOKUP(J764,Index!B$3:S$228,8),IF((I764=Index!J$2),VLOOKUP(J764,Index!B$3:S$228,9),IF((I764=Index!K$2),VLOOKUP(J764,Index!B$3:S$228,10),IF((I764=Index!L$2),VLOOKUP(J764,Index!B$3:S$228,11),IF((I764=Index!M$2),VLOOKUP(J764,Index!B$3:S$228,12),IF((I764=Index!N$2),VLOOKUP(J764,Index!B$3:S$228,13),IF((I764=Index!O$2),VLOOKUP(J764,Index!B$3:S$228,14),IF((I764=Index!P$2),VLOOKUP(J764,Index!B$3:S$228,15),IF((I764=Index!Q$2),VLOOKUP(J764,Index!B$3:S$228,16),IF((I764=Index!R$2),VLOOKUP(J764,Index!B$3:S$228,17),IF((I764=Index!S$2),VLOOKUP(J764,Index!B$3:S$228,18),IF((I764=""),CONCATENATE("Custom (",K764,")"),IF((I764="No index"),CONCATENATE("Custom (",Index!T756,")"),"")))))))))))))))))))</f>
        <v>Custom (TCGACGTC-GCGTAAGA)</v>
      </c>
      <c r="M764" s="32" t="s">
        <v>5</v>
      </c>
      <c r="N764" s="10" t="s">
        <v>108</v>
      </c>
      <c r="O764" s="136">
        <f>IF(Table1[[#This Row],[VOLUME]]="","",Table1[[#This Row],[VOLUME]])</f>
        <v>50</v>
      </c>
      <c r="P764" s="110" t="str">
        <f>IF(Table1[[#This Row],[SNP&amp;SEQ SAMPLE ID]]="","",CONCATENATE('Sample information'!$B$16,"_PL1_org_",Table1[[#This Row],[DATE SAMPLE DELIVERY]]))</f>
        <v>TC2486_PL1_org_</v>
      </c>
      <c r="Q764" s="32" t="str">
        <f>IF(Table1[[#This Row],[SNP&amp;SEQ SAMPLE ID]]="","",IF('Sample information'!$B$21="","",'Sample information'!$B$21))</f>
        <v>danio rerio (zebrafish)</v>
      </c>
      <c r="R764" s="10"/>
      <c r="S764" s="32"/>
      <c r="T764" s="55"/>
      <c r="U764" s="25"/>
      <c r="W764" s="30"/>
      <c r="Y764" s="91"/>
      <c r="Z764" s="32"/>
      <c r="AA764" s="28"/>
      <c r="AB764" s="55"/>
      <c r="AC764" s="28" t="str">
        <f>IF(Table1[[#This Row],[DATE SAMPLE DELIVERY]]="","",(CONCATENATE(20,LEFT(Table1[[#This Row],[DATE SAMPLE DELIVERY]],2),"-",(MID(Table1[[#This Row],[DATE SAMPLE DELIVERY]],3,2)),"-",(RIGHT(Table1[[#This Row],[DATE SAMPLE DELIVERY]],2)))))</f>
        <v/>
      </c>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row>
    <row r="765" spans="1:54" s="4" customFormat="1" x14ac:dyDescent="0.2">
      <c r="A765" s="112" t="str">
        <f>IF(D765="","",CONCATENATE('Sample information'!B$16," #1"," ",Table1[[#This Row],[DATE SAMPLE DELIVERY]]))</f>
        <v xml:space="preserve">TC2486 #1 </v>
      </c>
      <c r="B765" s="112" t="str">
        <f>IF(Table1[[#This Row],[LIBRARY ID]]="","",CONCATENATE('Sample information'!B$16,"-",Table1[[#This Row],[LIBRARY ID]]))</f>
        <v>TC2486-TC2486-1755</v>
      </c>
      <c r="C765" s="228" t="s">
        <v>142</v>
      </c>
      <c r="D765" s="228" t="s">
        <v>2501</v>
      </c>
      <c r="E765" s="228" t="s">
        <v>28</v>
      </c>
      <c r="F765" s="113" t="s">
        <v>1711</v>
      </c>
      <c r="G765" s="113">
        <v>13.536849999999999</v>
      </c>
      <c r="H765" s="113">
        <v>50</v>
      </c>
      <c r="I765" s="98"/>
      <c r="J765" s="228"/>
      <c r="K765" s="230" t="s">
        <v>2815</v>
      </c>
      <c r="L765" s="112" t="str">
        <f>IF((I765=Index!C$2),VLOOKUP(J765,Index!B$3:S$228,2),IF((I765=Index!D$2),VLOOKUP(J765,Index!B$3:S$228,3),IF((I765=Index!E$2),VLOOKUP(J765,Index!B$3:S$228,4),IF((I765=Index!F$2),VLOOKUP(J765,Index!B$3:S$228,5),IF((I765=Index!G$2),VLOOKUP(J765,Index!B$3:S$228,6),IF((I765=Index!H$2),VLOOKUP(J765,Index!B$3:S$228,7),IF((I765=Index!I$2),VLOOKUP(J765,Index!B$3:S$228,8),IF((I765=Index!J$2),VLOOKUP(J765,Index!B$3:S$228,9),IF((I765=Index!K$2),VLOOKUP(J765,Index!B$3:S$228,10),IF((I765=Index!L$2),VLOOKUP(J765,Index!B$3:S$228,11),IF((I765=Index!M$2),VLOOKUP(J765,Index!B$3:S$228,12),IF((I765=Index!N$2),VLOOKUP(J765,Index!B$3:S$228,13),IF((I765=Index!O$2),VLOOKUP(J765,Index!B$3:S$228,14),IF((I765=Index!P$2),VLOOKUP(J765,Index!B$3:S$228,15),IF((I765=Index!Q$2),VLOOKUP(J765,Index!B$3:S$228,16),IF((I765=Index!R$2),VLOOKUP(J765,Index!B$3:S$228,17),IF((I765=Index!S$2),VLOOKUP(J765,Index!B$3:S$228,18),IF((I765=""),CONCATENATE("Custom (",K765,")"),IF((I765="No index"),CONCATENATE("Custom (",Index!T757,")"),"")))))))))))))))))))</f>
        <v>Custom (GCTCATGA-CTCTCTAT)</v>
      </c>
      <c r="M765" s="32" t="s">
        <v>5</v>
      </c>
      <c r="N765" s="10" t="s">
        <v>109</v>
      </c>
      <c r="O765" s="136">
        <f>IF(Table1[[#This Row],[VOLUME]]="","",Table1[[#This Row],[VOLUME]])</f>
        <v>50</v>
      </c>
      <c r="P765" s="110" t="str">
        <f>IF(Table1[[#This Row],[SNP&amp;SEQ SAMPLE ID]]="","",CONCATENATE('Sample information'!$B$16,"_PL1_org_",Table1[[#This Row],[DATE SAMPLE DELIVERY]]))</f>
        <v>TC2486_PL1_org_</v>
      </c>
      <c r="Q765" s="32" t="str">
        <f>IF(Table1[[#This Row],[SNP&amp;SEQ SAMPLE ID]]="","",IF('Sample information'!$B$21="","",'Sample information'!$B$21))</f>
        <v>danio rerio (zebrafish)</v>
      </c>
      <c r="R765" s="10"/>
      <c r="S765" s="32"/>
      <c r="T765" s="55"/>
      <c r="U765" s="25"/>
      <c r="W765" s="30"/>
      <c r="Y765" s="91"/>
      <c r="Z765" s="32"/>
      <c r="AA765" s="28"/>
      <c r="AB765" s="55"/>
      <c r="AC765" s="28" t="str">
        <f>IF(Table1[[#This Row],[DATE SAMPLE DELIVERY]]="","",(CONCATENATE(20,LEFT(Table1[[#This Row],[DATE SAMPLE DELIVERY]],2),"-",(MID(Table1[[#This Row],[DATE SAMPLE DELIVERY]],3,2)),"-",(RIGHT(Table1[[#This Row],[DATE SAMPLE DELIVERY]],2)))))</f>
        <v/>
      </c>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row>
    <row r="766" spans="1:54" s="4" customFormat="1" x14ac:dyDescent="0.2">
      <c r="A766" s="112" t="str">
        <f>IF(D766="","",CONCATENATE('Sample information'!B$16," #1"," ",Table1[[#This Row],[DATE SAMPLE DELIVERY]]))</f>
        <v xml:space="preserve">TC2486 #1 </v>
      </c>
      <c r="B766" s="112" t="str">
        <f>IF(Table1[[#This Row],[LIBRARY ID]]="","",CONCATENATE('Sample information'!B$16,"-",Table1[[#This Row],[LIBRARY ID]]))</f>
        <v>TC2486-TC2486-1756</v>
      </c>
      <c r="C766" s="228" t="s">
        <v>142</v>
      </c>
      <c r="D766" s="228" t="s">
        <v>2502</v>
      </c>
      <c r="E766" s="228" t="s">
        <v>28</v>
      </c>
      <c r="F766" s="113" t="s">
        <v>1711</v>
      </c>
      <c r="G766" s="113">
        <v>13.536849999999999</v>
      </c>
      <c r="H766" s="113">
        <v>50</v>
      </c>
      <c r="I766" s="98"/>
      <c r="J766" s="228"/>
      <c r="K766" s="230" t="s">
        <v>2816</v>
      </c>
      <c r="L766" s="112" t="str">
        <f>IF((I766=Index!C$2),VLOOKUP(J766,Index!B$3:S$228,2),IF((I766=Index!D$2),VLOOKUP(J766,Index!B$3:S$228,3),IF((I766=Index!E$2),VLOOKUP(J766,Index!B$3:S$228,4),IF((I766=Index!F$2),VLOOKUP(J766,Index!B$3:S$228,5),IF((I766=Index!G$2),VLOOKUP(J766,Index!B$3:S$228,6),IF((I766=Index!H$2),VLOOKUP(J766,Index!B$3:S$228,7),IF((I766=Index!I$2),VLOOKUP(J766,Index!B$3:S$228,8),IF((I766=Index!J$2),VLOOKUP(J766,Index!B$3:S$228,9),IF((I766=Index!K$2),VLOOKUP(J766,Index!B$3:S$228,10),IF((I766=Index!L$2),VLOOKUP(J766,Index!B$3:S$228,11),IF((I766=Index!M$2),VLOOKUP(J766,Index!B$3:S$228,12),IF((I766=Index!N$2),VLOOKUP(J766,Index!B$3:S$228,13),IF((I766=Index!O$2),VLOOKUP(J766,Index!B$3:S$228,14),IF((I766=Index!P$2),VLOOKUP(J766,Index!B$3:S$228,15),IF((I766=Index!Q$2),VLOOKUP(J766,Index!B$3:S$228,16),IF((I766=Index!R$2),VLOOKUP(J766,Index!B$3:S$228,17),IF((I766=Index!S$2),VLOOKUP(J766,Index!B$3:S$228,18),IF((I766=""),CONCATENATE("Custom (",K766,")"),IF((I766="No index"),CONCATENATE("Custom (",Index!T758,")"),"")))))))))))))))))))</f>
        <v>Custom (GCTCATGA-TATCCTCT)</v>
      </c>
      <c r="M766" s="32" t="s">
        <v>5</v>
      </c>
      <c r="N766" s="10" t="s">
        <v>110</v>
      </c>
      <c r="O766" s="136">
        <f>IF(Table1[[#This Row],[VOLUME]]="","",Table1[[#This Row],[VOLUME]])</f>
        <v>50</v>
      </c>
      <c r="P766" s="110" t="str">
        <f>IF(Table1[[#This Row],[SNP&amp;SEQ SAMPLE ID]]="","",CONCATENATE('Sample information'!$B$16,"_PL1_org_",Table1[[#This Row],[DATE SAMPLE DELIVERY]]))</f>
        <v>TC2486_PL1_org_</v>
      </c>
      <c r="Q766" s="32" t="str">
        <f>IF(Table1[[#This Row],[SNP&amp;SEQ SAMPLE ID]]="","",IF('Sample information'!$B$21="","",'Sample information'!$B$21))</f>
        <v>danio rerio (zebrafish)</v>
      </c>
      <c r="R766" s="10"/>
      <c r="S766" s="32"/>
      <c r="T766" s="55"/>
      <c r="U766" s="25"/>
      <c r="W766" s="30"/>
      <c r="Y766" s="91"/>
      <c r="Z766" s="32"/>
      <c r="AA766" s="28"/>
      <c r="AB766" s="55"/>
      <c r="AC766" s="28" t="str">
        <f>IF(Table1[[#This Row],[DATE SAMPLE DELIVERY]]="","",(CONCATENATE(20,LEFT(Table1[[#This Row],[DATE SAMPLE DELIVERY]],2),"-",(MID(Table1[[#This Row],[DATE SAMPLE DELIVERY]],3,2)),"-",(RIGHT(Table1[[#This Row],[DATE SAMPLE DELIVERY]],2)))))</f>
        <v/>
      </c>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row>
    <row r="767" spans="1:54" s="4" customFormat="1" x14ac:dyDescent="0.2">
      <c r="A767" s="112" t="str">
        <f>IF(D767="","",CONCATENATE('Sample information'!B$16," #1"," ",Table1[[#This Row],[DATE SAMPLE DELIVERY]]))</f>
        <v xml:space="preserve">TC2486 #1 </v>
      </c>
      <c r="B767" s="112" t="str">
        <f>IF(Table1[[#This Row],[LIBRARY ID]]="","",CONCATENATE('Sample information'!B$16,"-",Table1[[#This Row],[LIBRARY ID]]))</f>
        <v>TC2486-TC2486-1757</v>
      </c>
      <c r="C767" s="228" t="s">
        <v>142</v>
      </c>
      <c r="D767" s="228" t="s">
        <v>2503</v>
      </c>
      <c r="E767" s="228" t="s">
        <v>28</v>
      </c>
      <c r="F767" s="113" t="s">
        <v>1711</v>
      </c>
      <c r="G767" s="113">
        <v>13.536849999999999</v>
      </c>
      <c r="H767" s="113">
        <v>50</v>
      </c>
      <c r="I767" s="98"/>
      <c r="J767" s="228"/>
      <c r="K767" s="230" t="s">
        <v>2817</v>
      </c>
      <c r="L767" s="112" t="str">
        <f>IF((I767=Index!C$2),VLOOKUP(J767,Index!B$3:S$228,2),IF((I767=Index!D$2),VLOOKUP(J767,Index!B$3:S$228,3),IF((I767=Index!E$2),VLOOKUP(J767,Index!B$3:S$228,4),IF((I767=Index!F$2),VLOOKUP(J767,Index!B$3:S$228,5),IF((I767=Index!G$2),VLOOKUP(J767,Index!B$3:S$228,6),IF((I767=Index!H$2),VLOOKUP(J767,Index!B$3:S$228,7),IF((I767=Index!I$2),VLOOKUP(J767,Index!B$3:S$228,8),IF((I767=Index!J$2),VLOOKUP(J767,Index!B$3:S$228,9),IF((I767=Index!K$2),VLOOKUP(J767,Index!B$3:S$228,10),IF((I767=Index!L$2),VLOOKUP(J767,Index!B$3:S$228,11),IF((I767=Index!M$2),VLOOKUP(J767,Index!B$3:S$228,12),IF((I767=Index!N$2),VLOOKUP(J767,Index!B$3:S$228,13),IF((I767=Index!O$2),VLOOKUP(J767,Index!B$3:S$228,14),IF((I767=Index!P$2),VLOOKUP(J767,Index!B$3:S$228,15),IF((I767=Index!Q$2),VLOOKUP(J767,Index!B$3:S$228,16),IF((I767=Index!R$2),VLOOKUP(J767,Index!B$3:S$228,17),IF((I767=Index!S$2),VLOOKUP(J767,Index!B$3:S$228,18),IF((I767=""),CONCATENATE("Custom (",K767,")"),IF((I767="No index"),CONCATENATE("Custom (",Index!T759,")"),"")))))))))))))))))))</f>
        <v>Custom (GCTCATGA-GTAAGGAG)</v>
      </c>
      <c r="M767" s="32" t="s">
        <v>5</v>
      </c>
      <c r="N767" s="10" t="s">
        <v>111</v>
      </c>
      <c r="O767" s="136">
        <f>IF(Table1[[#This Row],[VOLUME]]="","",Table1[[#This Row],[VOLUME]])</f>
        <v>50</v>
      </c>
      <c r="P767" s="110" t="str">
        <f>IF(Table1[[#This Row],[SNP&amp;SEQ SAMPLE ID]]="","",CONCATENATE('Sample information'!$B$16,"_PL1_org_",Table1[[#This Row],[DATE SAMPLE DELIVERY]]))</f>
        <v>TC2486_PL1_org_</v>
      </c>
      <c r="Q767" s="32" t="str">
        <f>IF(Table1[[#This Row],[SNP&amp;SEQ SAMPLE ID]]="","",IF('Sample information'!$B$21="","",'Sample information'!$B$21))</f>
        <v>danio rerio (zebrafish)</v>
      </c>
      <c r="R767" s="10"/>
      <c r="S767" s="32"/>
      <c r="T767" s="55"/>
      <c r="U767" s="25"/>
      <c r="W767" s="30"/>
      <c r="Y767" s="91"/>
      <c r="Z767" s="32"/>
      <c r="AA767" s="28"/>
      <c r="AB767" s="55"/>
      <c r="AC767" s="28" t="str">
        <f>IF(Table1[[#This Row],[DATE SAMPLE DELIVERY]]="","",(CONCATENATE(20,LEFT(Table1[[#This Row],[DATE SAMPLE DELIVERY]],2),"-",(MID(Table1[[#This Row],[DATE SAMPLE DELIVERY]],3,2)),"-",(RIGHT(Table1[[#This Row],[DATE SAMPLE DELIVERY]],2)))))</f>
        <v/>
      </c>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row>
    <row r="768" spans="1:54" s="4" customFormat="1" x14ac:dyDescent="0.2">
      <c r="A768" s="112" t="str">
        <f>IF(D768="","",CONCATENATE('Sample information'!B$16," #1"," ",Table1[[#This Row],[DATE SAMPLE DELIVERY]]))</f>
        <v xml:space="preserve">TC2486 #1 </v>
      </c>
      <c r="B768" s="112" t="str">
        <f>IF(Table1[[#This Row],[LIBRARY ID]]="","",CONCATENATE('Sample information'!B$16,"-",Table1[[#This Row],[LIBRARY ID]]))</f>
        <v>TC2486-TC2486-1758</v>
      </c>
      <c r="C768" s="228" t="s">
        <v>142</v>
      </c>
      <c r="D768" s="228" t="s">
        <v>2504</v>
      </c>
      <c r="E768" s="228" t="s">
        <v>28</v>
      </c>
      <c r="F768" s="113" t="s">
        <v>1711</v>
      </c>
      <c r="G768" s="113">
        <v>13.536849999999999</v>
      </c>
      <c r="H768" s="113">
        <v>50</v>
      </c>
      <c r="I768" s="98"/>
      <c r="J768" s="228"/>
      <c r="K768" s="230" t="s">
        <v>2818</v>
      </c>
      <c r="L768" s="112" t="str">
        <f>IF((I768=Index!C$2),VLOOKUP(J768,Index!B$3:S$228,2),IF((I768=Index!D$2),VLOOKUP(J768,Index!B$3:S$228,3),IF((I768=Index!E$2),VLOOKUP(J768,Index!B$3:S$228,4),IF((I768=Index!F$2),VLOOKUP(J768,Index!B$3:S$228,5),IF((I768=Index!G$2),VLOOKUP(J768,Index!B$3:S$228,6),IF((I768=Index!H$2),VLOOKUP(J768,Index!B$3:S$228,7),IF((I768=Index!I$2),VLOOKUP(J768,Index!B$3:S$228,8),IF((I768=Index!J$2),VLOOKUP(J768,Index!B$3:S$228,9),IF((I768=Index!K$2),VLOOKUP(J768,Index!B$3:S$228,10),IF((I768=Index!L$2),VLOOKUP(J768,Index!B$3:S$228,11),IF((I768=Index!M$2),VLOOKUP(J768,Index!B$3:S$228,12),IF((I768=Index!N$2),VLOOKUP(J768,Index!B$3:S$228,13),IF((I768=Index!O$2),VLOOKUP(J768,Index!B$3:S$228,14),IF((I768=Index!P$2),VLOOKUP(J768,Index!B$3:S$228,15),IF((I768=Index!Q$2),VLOOKUP(J768,Index!B$3:S$228,16),IF((I768=Index!R$2),VLOOKUP(J768,Index!B$3:S$228,17),IF((I768=Index!S$2),VLOOKUP(J768,Index!B$3:S$228,18),IF((I768=""),CONCATENATE("Custom (",K768,")"),IF((I768="No index"),CONCATENATE("Custom (",Index!T760,")"),"")))))))))))))))))))</f>
        <v>Custom (GCTCATGA-ACTGCATA)</v>
      </c>
      <c r="M768" s="32" t="s">
        <v>5</v>
      </c>
      <c r="N768" s="10" t="s">
        <v>112</v>
      </c>
      <c r="O768" s="136">
        <f>IF(Table1[[#This Row],[VOLUME]]="","",Table1[[#This Row],[VOLUME]])</f>
        <v>50</v>
      </c>
      <c r="P768" s="110" t="str">
        <f>IF(Table1[[#This Row],[SNP&amp;SEQ SAMPLE ID]]="","",CONCATENATE('Sample information'!$B$16,"_PL1_org_",Table1[[#This Row],[DATE SAMPLE DELIVERY]]))</f>
        <v>TC2486_PL1_org_</v>
      </c>
      <c r="Q768" s="32" t="str">
        <f>IF(Table1[[#This Row],[SNP&amp;SEQ SAMPLE ID]]="","",IF('Sample information'!$B$21="","",'Sample information'!$B$21))</f>
        <v>danio rerio (zebrafish)</v>
      </c>
      <c r="R768" s="10"/>
      <c r="S768" s="32"/>
      <c r="T768" s="55"/>
      <c r="U768" s="25"/>
      <c r="W768" s="30"/>
      <c r="Y768" s="91"/>
      <c r="Z768" s="32"/>
      <c r="AA768" s="28"/>
      <c r="AB768" s="55"/>
      <c r="AC768" s="28" t="str">
        <f>IF(Table1[[#This Row],[DATE SAMPLE DELIVERY]]="","",(CONCATENATE(20,LEFT(Table1[[#This Row],[DATE SAMPLE DELIVERY]],2),"-",(MID(Table1[[#This Row],[DATE SAMPLE DELIVERY]],3,2)),"-",(RIGHT(Table1[[#This Row],[DATE SAMPLE DELIVERY]],2)))))</f>
        <v/>
      </c>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row>
    <row r="769" spans="1:54" s="4" customFormat="1" x14ac:dyDescent="0.2">
      <c r="A769" s="112" t="str">
        <f>IF(D769="","",CONCATENATE('Sample information'!B$16," #1"," ",Table1[[#This Row],[DATE SAMPLE DELIVERY]]))</f>
        <v xml:space="preserve">TC2486 #1 </v>
      </c>
      <c r="B769" s="112" t="str">
        <f>IF(Table1[[#This Row],[LIBRARY ID]]="","",CONCATENATE('Sample information'!B$16,"-",Table1[[#This Row],[LIBRARY ID]]))</f>
        <v>TC2486-TC2486-1759</v>
      </c>
      <c r="C769" s="228" t="s">
        <v>142</v>
      </c>
      <c r="D769" s="228" t="s">
        <v>2505</v>
      </c>
      <c r="E769" s="228" t="s">
        <v>28</v>
      </c>
      <c r="F769" s="113" t="s">
        <v>1711</v>
      </c>
      <c r="G769" s="113">
        <v>13.536849999999999</v>
      </c>
      <c r="H769" s="113">
        <v>50</v>
      </c>
      <c r="I769" s="98"/>
      <c r="J769" s="228"/>
      <c r="K769" s="230" t="s">
        <v>2819</v>
      </c>
      <c r="L769" s="112" t="str">
        <f>IF((I769=Index!C$2),VLOOKUP(J769,Index!B$3:S$228,2),IF((I769=Index!D$2),VLOOKUP(J769,Index!B$3:S$228,3),IF((I769=Index!E$2),VLOOKUP(J769,Index!B$3:S$228,4),IF((I769=Index!F$2),VLOOKUP(J769,Index!B$3:S$228,5),IF((I769=Index!G$2),VLOOKUP(J769,Index!B$3:S$228,6),IF((I769=Index!H$2),VLOOKUP(J769,Index!B$3:S$228,7),IF((I769=Index!I$2),VLOOKUP(J769,Index!B$3:S$228,8),IF((I769=Index!J$2),VLOOKUP(J769,Index!B$3:S$228,9),IF((I769=Index!K$2),VLOOKUP(J769,Index!B$3:S$228,10),IF((I769=Index!L$2),VLOOKUP(J769,Index!B$3:S$228,11),IF((I769=Index!M$2),VLOOKUP(J769,Index!B$3:S$228,12),IF((I769=Index!N$2),VLOOKUP(J769,Index!B$3:S$228,13),IF((I769=Index!O$2),VLOOKUP(J769,Index!B$3:S$228,14),IF((I769=Index!P$2),VLOOKUP(J769,Index!B$3:S$228,15),IF((I769=Index!Q$2),VLOOKUP(J769,Index!B$3:S$228,16),IF((I769=Index!R$2),VLOOKUP(J769,Index!B$3:S$228,17),IF((I769=Index!S$2),VLOOKUP(J769,Index!B$3:S$228,18),IF((I769=""),CONCATENATE("Custom (",K769,")"),IF((I769="No index"),CONCATENATE("Custom (",Index!T761,")"),"")))))))))))))))))))</f>
        <v>Custom (GCTCATGA-AAGGAGTA)</v>
      </c>
      <c r="M769" s="32" t="s">
        <v>5</v>
      </c>
      <c r="N769" s="10" t="s">
        <v>113</v>
      </c>
      <c r="O769" s="136">
        <f>IF(Table1[[#This Row],[VOLUME]]="","",Table1[[#This Row],[VOLUME]])</f>
        <v>50</v>
      </c>
      <c r="P769" s="110" t="str">
        <f>IF(Table1[[#This Row],[SNP&amp;SEQ SAMPLE ID]]="","",CONCATENATE('Sample information'!$B$16,"_PL1_org_",Table1[[#This Row],[DATE SAMPLE DELIVERY]]))</f>
        <v>TC2486_PL1_org_</v>
      </c>
      <c r="Q769" s="32" t="str">
        <f>IF(Table1[[#This Row],[SNP&amp;SEQ SAMPLE ID]]="","",IF('Sample information'!$B$21="","",'Sample information'!$B$21))</f>
        <v>danio rerio (zebrafish)</v>
      </c>
      <c r="R769" s="10"/>
      <c r="S769" s="32"/>
      <c r="T769" s="55"/>
      <c r="U769" s="25"/>
      <c r="W769" s="30"/>
      <c r="Y769" s="91"/>
      <c r="Z769" s="32"/>
      <c r="AA769" s="28"/>
      <c r="AB769" s="55"/>
      <c r="AC769" s="28" t="str">
        <f>IF(Table1[[#This Row],[DATE SAMPLE DELIVERY]]="","",(CONCATENATE(20,LEFT(Table1[[#This Row],[DATE SAMPLE DELIVERY]],2),"-",(MID(Table1[[#This Row],[DATE SAMPLE DELIVERY]],3,2)),"-",(RIGHT(Table1[[#This Row],[DATE SAMPLE DELIVERY]],2)))))</f>
        <v/>
      </c>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row>
    <row r="770" spans="1:54" s="4" customFormat="1" x14ac:dyDescent="0.2">
      <c r="A770" s="112" t="str">
        <f>IF(D770="","",CONCATENATE('Sample information'!B$16," #1"," ",Table1[[#This Row],[DATE SAMPLE DELIVERY]]))</f>
        <v xml:space="preserve">TC2486 #1 </v>
      </c>
      <c r="B770" s="112" t="str">
        <f>IF(Table1[[#This Row],[LIBRARY ID]]="","",CONCATENATE('Sample information'!B$16,"-",Table1[[#This Row],[LIBRARY ID]]))</f>
        <v>TC2486-TC2486-1760</v>
      </c>
      <c r="C770" s="228" t="s">
        <v>142</v>
      </c>
      <c r="D770" s="228" t="s">
        <v>2506</v>
      </c>
      <c r="E770" s="228" t="s">
        <v>28</v>
      </c>
      <c r="F770" s="113" t="s">
        <v>1711</v>
      </c>
      <c r="G770" s="113">
        <v>13.536849999999999</v>
      </c>
      <c r="H770" s="113">
        <v>50</v>
      </c>
      <c r="I770" s="98"/>
      <c r="J770" s="228"/>
      <c r="K770" s="230" t="s">
        <v>2820</v>
      </c>
      <c r="L770" s="112" t="str">
        <f>IF((I770=Index!C$2),VLOOKUP(J770,Index!B$3:S$228,2),IF((I770=Index!D$2),VLOOKUP(J770,Index!B$3:S$228,3),IF((I770=Index!E$2),VLOOKUP(J770,Index!B$3:S$228,4),IF((I770=Index!F$2),VLOOKUP(J770,Index!B$3:S$228,5),IF((I770=Index!G$2),VLOOKUP(J770,Index!B$3:S$228,6),IF((I770=Index!H$2),VLOOKUP(J770,Index!B$3:S$228,7),IF((I770=Index!I$2),VLOOKUP(J770,Index!B$3:S$228,8),IF((I770=Index!J$2),VLOOKUP(J770,Index!B$3:S$228,9),IF((I770=Index!K$2),VLOOKUP(J770,Index!B$3:S$228,10),IF((I770=Index!L$2),VLOOKUP(J770,Index!B$3:S$228,11),IF((I770=Index!M$2),VLOOKUP(J770,Index!B$3:S$228,12),IF((I770=Index!N$2),VLOOKUP(J770,Index!B$3:S$228,13),IF((I770=Index!O$2),VLOOKUP(J770,Index!B$3:S$228,14),IF((I770=Index!P$2),VLOOKUP(J770,Index!B$3:S$228,15),IF((I770=Index!Q$2),VLOOKUP(J770,Index!B$3:S$228,16),IF((I770=Index!R$2),VLOOKUP(J770,Index!B$3:S$228,17),IF((I770=Index!S$2),VLOOKUP(J770,Index!B$3:S$228,18),IF((I770=""),CONCATENATE("Custom (",K770,")"),IF((I770="No index"),CONCATENATE("Custom (",Index!T762,")"),"")))))))))))))))))))</f>
        <v>Custom (GCTCATGA-CTAAGCCT)</v>
      </c>
      <c r="M770" s="32" t="s">
        <v>5</v>
      </c>
      <c r="N770" s="10" t="s">
        <v>114</v>
      </c>
      <c r="O770" s="136">
        <f>IF(Table1[[#This Row],[VOLUME]]="","",Table1[[#This Row],[VOLUME]])</f>
        <v>50</v>
      </c>
      <c r="P770" s="110" t="str">
        <f>IF(Table1[[#This Row],[SNP&amp;SEQ SAMPLE ID]]="","",CONCATENATE('Sample information'!$B$16,"_PL1_org_",Table1[[#This Row],[DATE SAMPLE DELIVERY]]))</f>
        <v>TC2486_PL1_org_</v>
      </c>
      <c r="Q770" s="32" t="str">
        <f>IF(Table1[[#This Row],[SNP&amp;SEQ SAMPLE ID]]="","",IF('Sample information'!$B$21="","",'Sample information'!$B$21))</f>
        <v>danio rerio (zebrafish)</v>
      </c>
      <c r="R770" s="10"/>
      <c r="S770" s="32"/>
      <c r="T770" s="55"/>
      <c r="U770" s="25"/>
      <c r="W770" s="30"/>
      <c r="Y770" s="91"/>
      <c r="Z770" s="32"/>
      <c r="AA770" s="28"/>
      <c r="AB770" s="55"/>
      <c r="AC770" s="28" t="str">
        <f>IF(Table1[[#This Row],[DATE SAMPLE DELIVERY]]="","",(CONCATENATE(20,LEFT(Table1[[#This Row],[DATE SAMPLE DELIVERY]],2),"-",(MID(Table1[[#This Row],[DATE SAMPLE DELIVERY]],3,2)),"-",(RIGHT(Table1[[#This Row],[DATE SAMPLE DELIVERY]],2)))))</f>
        <v/>
      </c>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row>
    <row r="771" spans="1:54" s="4" customFormat="1" x14ac:dyDescent="0.2">
      <c r="A771" s="112" t="str">
        <f>IF(D771="","",CONCATENATE('Sample information'!B$16," #1"," ",Table1[[#This Row],[DATE SAMPLE DELIVERY]]))</f>
        <v xml:space="preserve">TC2486 #1 </v>
      </c>
      <c r="B771" s="112" t="str">
        <f>IF(Table1[[#This Row],[LIBRARY ID]]="","",CONCATENATE('Sample information'!B$16,"-",Table1[[#This Row],[LIBRARY ID]]))</f>
        <v>TC2486-TC2486-1761</v>
      </c>
      <c r="C771" s="228" t="s">
        <v>142</v>
      </c>
      <c r="D771" s="228" t="s">
        <v>2507</v>
      </c>
      <c r="E771" s="228" t="s">
        <v>28</v>
      </c>
      <c r="F771" s="113" t="s">
        <v>1711</v>
      </c>
      <c r="G771" s="113">
        <v>13.536849999999999</v>
      </c>
      <c r="H771" s="113">
        <v>50</v>
      </c>
      <c r="I771" s="98"/>
      <c r="J771" s="228"/>
      <c r="K771" s="230" t="s">
        <v>2821</v>
      </c>
      <c r="L771" s="112" t="str">
        <f>IF((I771=Index!C$2),VLOOKUP(J771,Index!B$3:S$228,2),IF((I771=Index!D$2),VLOOKUP(J771,Index!B$3:S$228,3),IF((I771=Index!E$2),VLOOKUP(J771,Index!B$3:S$228,4),IF((I771=Index!F$2),VLOOKUP(J771,Index!B$3:S$228,5),IF((I771=Index!G$2),VLOOKUP(J771,Index!B$3:S$228,6),IF((I771=Index!H$2),VLOOKUP(J771,Index!B$3:S$228,7),IF((I771=Index!I$2),VLOOKUP(J771,Index!B$3:S$228,8),IF((I771=Index!J$2),VLOOKUP(J771,Index!B$3:S$228,9),IF((I771=Index!K$2),VLOOKUP(J771,Index!B$3:S$228,10),IF((I771=Index!L$2),VLOOKUP(J771,Index!B$3:S$228,11),IF((I771=Index!M$2),VLOOKUP(J771,Index!B$3:S$228,12),IF((I771=Index!N$2),VLOOKUP(J771,Index!B$3:S$228,13),IF((I771=Index!O$2),VLOOKUP(J771,Index!B$3:S$228,14),IF((I771=Index!P$2),VLOOKUP(J771,Index!B$3:S$228,15),IF((I771=Index!Q$2),VLOOKUP(J771,Index!B$3:S$228,16),IF((I771=Index!R$2),VLOOKUP(J771,Index!B$3:S$228,17),IF((I771=Index!S$2),VLOOKUP(J771,Index!B$3:S$228,18),IF((I771=""),CONCATENATE("Custom (",K771,")"),IF((I771="No index"),CONCATENATE("Custom (",Index!T763,")"),"")))))))))))))))))))</f>
        <v>Custom (GCTCATGA-GCGTAAGA)</v>
      </c>
      <c r="M771" s="32" t="s">
        <v>5</v>
      </c>
      <c r="N771" s="10" t="s">
        <v>115</v>
      </c>
      <c r="O771" s="136">
        <f>IF(Table1[[#This Row],[VOLUME]]="","",Table1[[#This Row],[VOLUME]])</f>
        <v>50</v>
      </c>
      <c r="P771" s="110" t="str">
        <f>IF(Table1[[#This Row],[SNP&amp;SEQ SAMPLE ID]]="","",CONCATENATE('Sample information'!$B$16,"_PL1_org_",Table1[[#This Row],[DATE SAMPLE DELIVERY]]))</f>
        <v>TC2486_PL1_org_</v>
      </c>
      <c r="Q771" s="32" t="str">
        <f>IF(Table1[[#This Row],[SNP&amp;SEQ SAMPLE ID]]="","",IF('Sample information'!$B$21="","",'Sample information'!$B$21))</f>
        <v>danio rerio (zebrafish)</v>
      </c>
      <c r="R771" s="10"/>
      <c r="S771" s="32"/>
      <c r="T771" s="55"/>
      <c r="U771" s="25"/>
      <c r="W771" s="30"/>
      <c r="Y771" s="91"/>
      <c r="Z771" s="32"/>
      <c r="AA771" s="28"/>
      <c r="AB771" s="55"/>
      <c r="AC771" s="28" t="str">
        <f>IF(Table1[[#This Row],[DATE SAMPLE DELIVERY]]="","",(CONCATENATE(20,LEFT(Table1[[#This Row],[DATE SAMPLE DELIVERY]],2),"-",(MID(Table1[[#This Row],[DATE SAMPLE DELIVERY]],3,2)),"-",(RIGHT(Table1[[#This Row],[DATE SAMPLE DELIVERY]],2)))))</f>
        <v/>
      </c>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row>
    <row r="772" spans="1:54" s="4" customFormat="1" x14ac:dyDescent="0.2">
      <c r="A772" s="112" t="str">
        <f>IF(D772="","",CONCATENATE('Sample information'!B$16," #1"," ",Table1[[#This Row],[DATE SAMPLE DELIVERY]]))</f>
        <v xml:space="preserve">TC2486 #1 </v>
      </c>
      <c r="B772" s="112" t="str">
        <f>IF(Table1[[#This Row],[LIBRARY ID]]="","",CONCATENATE('Sample information'!B$16,"-",Table1[[#This Row],[LIBRARY ID]]))</f>
        <v>TC2486-TC2486-1762</v>
      </c>
      <c r="C772" s="228" t="s">
        <v>142</v>
      </c>
      <c r="D772" s="228" t="s">
        <v>2508</v>
      </c>
      <c r="E772" s="228" t="s">
        <v>28</v>
      </c>
      <c r="F772" s="113" t="s">
        <v>1711</v>
      </c>
      <c r="G772" s="113">
        <v>13.536849999999999</v>
      </c>
      <c r="H772" s="113">
        <v>50</v>
      </c>
      <c r="I772" s="98"/>
      <c r="J772" s="228"/>
      <c r="K772" s="230" t="s">
        <v>2822</v>
      </c>
      <c r="L772" s="112" t="str">
        <f>IF((I772=Index!C$2),VLOOKUP(J772,Index!B$3:S$228,2),IF((I772=Index!D$2),VLOOKUP(J772,Index!B$3:S$228,3),IF((I772=Index!E$2),VLOOKUP(J772,Index!B$3:S$228,4),IF((I772=Index!F$2),VLOOKUP(J772,Index!B$3:S$228,5),IF((I772=Index!G$2),VLOOKUP(J772,Index!B$3:S$228,6),IF((I772=Index!H$2),VLOOKUP(J772,Index!B$3:S$228,7),IF((I772=Index!I$2),VLOOKUP(J772,Index!B$3:S$228,8),IF((I772=Index!J$2),VLOOKUP(J772,Index!B$3:S$228,9),IF((I772=Index!K$2),VLOOKUP(J772,Index!B$3:S$228,10),IF((I772=Index!L$2),VLOOKUP(J772,Index!B$3:S$228,11),IF((I772=Index!M$2),VLOOKUP(J772,Index!B$3:S$228,12),IF((I772=Index!N$2),VLOOKUP(J772,Index!B$3:S$228,13),IF((I772=Index!O$2),VLOOKUP(J772,Index!B$3:S$228,14),IF((I772=Index!P$2),VLOOKUP(J772,Index!B$3:S$228,15),IF((I772=Index!Q$2),VLOOKUP(J772,Index!B$3:S$228,16),IF((I772=Index!R$2),VLOOKUP(J772,Index!B$3:S$228,17),IF((I772=Index!S$2),VLOOKUP(J772,Index!B$3:S$228,18),IF((I772=""),CONCATENATE("Custom (",K772,")"),IF((I772="No index"),CONCATENATE("Custom (",Index!T764,")"),"")))))))))))))))))))</f>
        <v>Custom (ATCTCAGG-CTCTCTAT)</v>
      </c>
      <c r="M772" s="32" t="s">
        <v>5</v>
      </c>
      <c r="N772" s="10" t="s">
        <v>116</v>
      </c>
      <c r="O772" s="136">
        <f>IF(Table1[[#This Row],[VOLUME]]="","",Table1[[#This Row],[VOLUME]])</f>
        <v>50</v>
      </c>
      <c r="P772" s="110" t="str">
        <f>IF(Table1[[#This Row],[SNP&amp;SEQ SAMPLE ID]]="","",CONCATENATE('Sample information'!$B$16,"_PL1_org_",Table1[[#This Row],[DATE SAMPLE DELIVERY]]))</f>
        <v>TC2486_PL1_org_</v>
      </c>
      <c r="Q772" s="32" t="str">
        <f>IF(Table1[[#This Row],[SNP&amp;SEQ SAMPLE ID]]="","",IF('Sample information'!$B$21="","",'Sample information'!$B$21))</f>
        <v>danio rerio (zebrafish)</v>
      </c>
      <c r="R772" s="10"/>
      <c r="S772" s="32"/>
      <c r="T772" s="55"/>
      <c r="U772" s="25"/>
      <c r="W772" s="30"/>
      <c r="Y772" s="91"/>
      <c r="Z772" s="32"/>
      <c r="AA772" s="28"/>
      <c r="AB772" s="55"/>
      <c r="AC772" s="28" t="str">
        <f>IF(Table1[[#This Row],[DATE SAMPLE DELIVERY]]="","",(CONCATENATE(20,LEFT(Table1[[#This Row],[DATE SAMPLE DELIVERY]],2),"-",(MID(Table1[[#This Row],[DATE SAMPLE DELIVERY]],3,2)),"-",(RIGHT(Table1[[#This Row],[DATE SAMPLE DELIVERY]],2)))))</f>
        <v/>
      </c>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row>
    <row r="773" spans="1:54" s="4" customFormat="1" x14ac:dyDescent="0.2">
      <c r="A773" s="112" t="str">
        <f>IF(D773="","",CONCATENATE('Sample information'!B$16," #1"," ",Table1[[#This Row],[DATE SAMPLE DELIVERY]]))</f>
        <v xml:space="preserve">TC2486 #1 </v>
      </c>
      <c r="B773" s="112" t="str">
        <f>IF(Table1[[#This Row],[LIBRARY ID]]="","",CONCATENATE('Sample information'!B$16,"-",Table1[[#This Row],[LIBRARY ID]]))</f>
        <v>TC2486-TC2486-1763</v>
      </c>
      <c r="C773" s="228" t="s">
        <v>142</v>
      </c>
      <c r="D773" s="228" t="s">
        <v>2509</v>
      </c>
      <c r="E773" s="228" t="s">
        <v>28</v>
      </c>
      <c r="F773" s="113" t="s">
        <v>1711</v>
      </c>
      <c r="G773" s="113">
        <v>13.536849999999999</v>
      </c>
      <c r="H773" s="113">
        <v>50</v>
      </c>
      <c r="I773" s="98"/>
      <c r="J773" s="228"/>
      <c r="K773" s="230" t="s">
        <v>2823</v>
      </c>
      <c r="L773" s="112" t="str">
        <f>IF((I773=Index!C$2),VLOOKUP(J773,Index!B$3:S$228,2),IF((I773=Index!D$2),VLOOKUP(J773,Index!B$3:S$228,3),IF((I773=Index!E$2),VLOOKUP(J773,Index!B$3:S$228,4),IF((I773=Index!F$2),VLOOKUP(J773,Index!B$3:S$228,5),IF((I773=Index!G$2),VLOOKUP(J773,Index!B$3:S$228,6),IF((I773=Index!H$2),VLOOKUP(J773,Index!B$3:S$228,7),IF((I773=Index!I$2),VLOOKUP(J773,Index!B$3:S$228,8),IF((I773=Index!J$2),VLOOKUP(J773,Index!B$3:S$228,9),IF((I773=Index!K$2),VLOOKUP(J773,Index!B$3:S$228,10),IF((I773=Index!L$2),VLOOKUP(J773,Index!B$3:S$228,11),IF((I773=Index!M$2),VLOOKUP(J773,Index!B$3:S$228,12),IF((I773=Index!N$2),VLOOKUP(J773,Index!B$3:S$228,13),IF((I773=Index!O$2),VLOOKUP(J773,Index!B$3:S$228,14),IF((I773=Index!P$2),VLOOKUP(J773,Index!B$3:S$228,15),IF((I773=Index!Q$2),VLOOKUP(J773,Index!B$3:S$228,16),IF((I773=Index!R$2),VLOOKUP(J773,Index!B$3:S$228,17),IF((I773=Index!S$2),VLOOKUP(J773,Index!B$3:S$228,18),IF((I773=""),CONCATENATE("Custom (",K773,")"),IF((I773="No index"),CONCATENATE("Custom (",Index!T765,")"),"")))))))))))))))))))</f>
        <v>Custom (ATCTCAGG-TATCCTCT)</v>
      </c>
      <c r="M773" s="32" t="s">
        <v>5</v>
      </c>
      <c r="N773" s="10" t="s">
        <v>117</v>
      </c>
      <c r="O773" s="136">
        <f>IF(Table1[[#This Row],[VOLUME]]="","",Table1[[#This Row],[VOLUME]])</f>
        <v>50</v>
      </c>
      <c r="P773" s="110" t="str">
        <f>IF(Table1[[#This Row],[SNP&amp;SEQ SAMPLE ID]]="","",CONCATENATE('Sample information'!$B$16,"_PL1_org_",Table1[[#This Row],[DATE SAMPLE DELIVERY]]))</f>
        <v>TC2486_PL1_org_</v>
      </c>
      <c r="Q773" s="32" t="str">
        <f>IF(Table1[[#This Row],[SNP&amp;SEQ SAMPLE ID]]="","",IF('Sample information'!$B$21="","",'Sample information'!$B$21))</f>
        <v>danio rerio (zebrafish)</v>
      </c>
      <c r="R773" s="10"/>
      <c r="S773" s="32"/>
      <c r="T773" s="55"/>
      <c r="U773" s="25"/>
      <c r="W773" s="30"/>
      <c r="Y773" s="91"/>
      <c r="Z773" s="32"/>
      <c r="AA773" s="28"/>
      <c r="AB773" s="55"/>
      <c r="AC773" s="28" t="str">
        <f>IF(Table1[[#This Row],[DATE SAMPLE DELIVERY]]="","",(CONCATENATE(20,LEFT(Table1[[#This Row],[DATE SAMPLE DELIVERY]],2),"-",(MID(Table1[[#This Row],[DATE SAMPLE DELIVERY]],3,2)),"-",(RIGHT(Table1[[#This Row],[DATE SAMPLE DELIVERY]],2)))))</f>
        <v/>
      </c>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row>
    <row r="774" spans="1:54" s="4" customFormat="1" x14ac:dyDescent="0.2">
      <c r="A774" s="112" t="str">
        <f>IF(D774="","",CONCATENATE('Sample information'!B$16," #1"," ",Table1[[#This Row],[DATE SAMPLE DELIVERY]]))</f>
        <v xml:space="preserve">TC2486 #1 </v>
      </c>
      <c r="B774" s="112" t="str">
        <f>IF(Table1[[#This Row],[LIBRARY ID]]="","",CONCATENATE('Sample information'!B$16,"-",Table1[[#This Row],[LIBRARY ID]]))</f>
        <v>TC2486-TC2486-1764</v>
      </c>
      <c r="C774" s="228" t="s">
        <v>142</v>
      </c>
      <c r="D774" s="228" t="s">
        <v>2510</v>
      </c>
      <c r="E774" s="228" t="s">
        <v>28</v>
      </c>
      <c r="F774" s="113" t="s">
        <v>1711</v>
      </c>
      <c r="G774" s="113">
        <v>13.536849999999999</v>
      </c>
      <c r="H774" s="113">
        <v>50</v>
      </c>
      <c r="I774" s="98"/>
      <c r="J774" s="228"/>
      <c r="K774" s="230" t="s">
        <v>2824</v>
      </c>
      <c r="L774" s="112" t="str">
        <f>IF((I774=Index!C$2),VLOOKUP(J774,Index!B$3:S$228,2),IF((I774=Index!D$2),VLOOKUP(J774,Index!B$3:S$228,3),IF((I774=Index!E$2),VLOOKUP(J774,Index!B$3:S$228,4),IF((I774=Index!F$2),VLOOKUP(J774,Index!B$3:S$228,5),IF((I774=Index!G$2),VLOOKUP(J774,Index!B$3:S$228,6),IF((I774=Index!H$2),VLOOKUP(J774,Index!B$3:S$228,7),IF((I774=Index!I$2),VLOOKUP(J774,Index!B$3:S$228,8),IF((I774=Index!J$2),VLOOKUP(J774,Index!B$3:S$228,9),IF((I774=Index!K$2),VLOOKUP(J774,Index!B$3:S$228,10),IF((I774=Index!L$2),VLOOKUP(J774,Index!B$3:S$228,11),IF((I774=Index!M$2),VLOOKUP(J774,Index!B$3:S$228,12),IF((I774=Index!N$2),VLOOKUP(J774,Index!B$3:S$228,13),IF((I774=Index!O$2),VLOOKUP(J774,Index!B$3:S$228,14),IF((I774=Index!P$2),VLOOKUP(J774,Index!B$3:S$228,15),IF((I774=Index!Q$2),VLOOKUP(J774,Index!B$3:S$228,16),IF((I774=Index!R$2),VLOOKUP(J774,Index!B$3:S$228,17),IF((I774=Index!S$2),VLOOKUP(J774,Index!B$3:S$228,18),IF((I774=""),CONCATENATE("Custom (",K774,")"),IF((I774="No index"),CONCATENATE("Custom (",Index!T766,")"),"")))))))))))))))))))</f>
        <v>Custom (ATCTCAGG-GTAAGGAG)</v>
      </c>
      <c r="M774" s="32" t="s">
        <v>5</v>
      </c>
      <c r="N774" s="10" t="s">
        <v>118</v>
      </c>
      <c r="O774" s="136">
        <f>IF(Table1[[#This Row],[VOLUME]]="","",Table1[[#This Row],[VOLUME]])</f>
        <v>50</v>
      </c>
      <c r="P774" s="110" t="str">
        <f>IF(Table1[[#This Row],[SNP&amp;SEQ SAMPLE ID]]="","",CONCATENATE('Sample information'!$B$16,"_PL1_org_",Table1[[#This Row],[DATE SAMPLE DELIVERY]]))</f>
        <v>TC2486_PL1_org_</v>
      </c>
      <c r="Q774" s="32" t="str">
        <f>IF(Table1[[#This Row],[SNP&amp;SEQ SAMPLE ID]]="","",IF('Sample information'!$B$21="","",'Sample information'!$B$21))</f>
        <v>danio rerio (zebrafish)</v>
      </c>
      <c r="R774" s="10"/>
      <c r="S774" s="32"/>
      <c r="T774" s="55"/>
      <c r="U774" s="25"/>
      <c r="W774" s="30"/>
      <c r="Y774" s="91"/>
      <c r="Z774" s="32"/>
      <c r="AA774" s="28"/>
      <c r="AB774" s="55"/>
      <c r="AC774" s="28" t="str">
        <f>IF(Table1[[#This Row],[DATE SAMPLE DELIVERY]]="","",(CONCATENATE(20,LEFT(Table1[[#This Row],[DATE SAMPLE DELIVERY]],2),"-",(MID(Table1[[#This Row],[DATE SAMPLE DELIVERY]],3,2)),"-",(RIGHT(Table1[[#This Row],[DATE SAMPLE DELIVERY]],2)))))</f>
        <v/>
      </c>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row>
    <row r="775" spans="1:54" s="4" customFormat="1" x14ac:dyDescent="0.2">
      <c r="A775" s="112" t="str">
        <f>IF(D775="","",CONCATENATE('Sample information'!B$16," #1"," ",Table1[[#This Row],[DATE SAMPLE DELIVERY]]))</f>
        <v xml:space="preserve">TC2486 #1 </v>
      </c>
      <c r="B775" s="112" t="str">
        <f>IF(Table1[[#This Row],[LIBRARY ID]]="","",CONCATENATE('Sample information'!B$16,"-",Table1[[#This Row],[LIBRARY ID]]))</f>
        <v>TC2486-TC2486-1765</v>
      </c>
      <c r="C775" s="228" t="s">
        <v>142</v>
      </c>
      <c r="D775" s="228" t="s">
        <v>2511</v>
      </c>
      <c r="E775" s="228" t="s">
        <v>28</v>
      </c>
      <c r="F775" s="113" t="s">
        <v>1711</v>
      </c>
      <c r="G775" s="113">
        <v>13.536849999999999</v>
      </c>
      <c r="H775" s="113">
        <v>50</v>
      </c>
      <c r="I775" s="98"/>
      <c r="J775" s="228"/>
      <c r="K775" s="230" t="s">
        <v>2825</v>
      </c>
      <c r="L775" s="112" t="str">
        <f>IF((I775=Index!C$2),VLOOKUP(J775,Index!B$3:S$228,2),IF((I775=Index!D$2),VLOOKUP(J775,Index!B$3:S$228,3),IF((I775=Index!E$2),VLOOKUP(J775,Index!B$3:S$228,4),IF((I775=Index!F$2),VLOOKUP(J775,Index!B$3:S$228,5),IF((I775=Index!G$2),VLOOKUP(J775,Index!B$3:S$228,6),IF((I775=Index!H$2),VLOOKUP(J775,Index!B$3:S$228,7),IF((I775=Index!I$2),VLOOKUP(J775,Index!B$3:S$228,8),IF((I775=Index!J$2),VLOOKUP(J775,Index!B$3:S$228,9),IF((I775=Index!K$2),VLOOKUP(J775,Index!B$3:S$228,10),IF((I775=Index!L$2),VLOOKUP(J775,Index!B$3:S$228,11),IF((I775=Index!M$2),VLOOKUP(J775,Index!B$3:S$228,12),IF((I775=Index!N$2),VLOOKUP(J775,Index!B$3:S$228,13),IF((I775=Index!O$2),VLOOKUP(J775,Index!B$3:S$228,14),IF((I775=Index!P$2),VLOOKUP(J775,Index!B$3:S$228,15),IF((I775=Index!Q$2),VLOOKUP(J775,Index!B$3:S$228,16),IF((I775=Index!R$2),VLOOKUP(J775,Index!B$3:S$228,17),IF((I775=Index!S$2),VLOOKUP(J775,Index!B$3:S$228,18),IF((I775=""),CONCATENATE("Custom (",K775,")"),IF((I775="No index"),CONCATENATE("Custom (",Index!T767,")"),"")))))))))))))))))))</f>
        <v>Custom (ATCTCAGG-ACTGCATA)</v>
      </c>
      <c r="M775" s="32" t="s">
        <v>5</v>
      </c>
      <c r="N775" s="10" t="s">
        <v>119</v>
      </c>
      <c r="O775" s="136">
        <f>IF(Table1[[#This Row],[VOLUME]]="","",Table1[[#This Row],[VOLUME]])</f>
        <v>50</v>
      </c>
      <c r="P775" s="110" t="str">
        <f>IF(Table1[[#This Row],[SNP&amp;SEQ SAMPLE ID]]="","",CONCATENATE('Sample information'!$B$16,"_PL1_org_",Table1[[#This Row],[DATE SAMPLE DELIVERY]]))</f>
        <v>TC2486_PL1_org_</v>
      </c>
      <c r="Q775" s="32" t="str">
        <f>IF(Table1[[#This Row],[SNP&amp;SEQ SAMPLE ID]]="","",IF('Sample information'!$B$21="","",'Sample information'!$B$21))</f>
        <v>danio rerio (zebrafish)</v>
      </c>
      <c r="R775" s="10"/>
      <c r="S775" s="32"/>
      <c r="T775" s="55"/>
      <c r="U775" s="25"/>
      <c r="W775" s="30"/>
      <c r="Y775" s="91"/>
      <c r="Z775" s="32"/>
      <c r="AA775" s="28"/>
      <c r="AB775" s="55"/>
      <c r="AC775" s="28" t="str">
        <f>IF(Table1[[#This Row],[DATE SAMPLE DELIVERY]]="","",(CONCATENATE(20,LEFT(Table1[[#This Row],[DATE SAMPLE DELIVERY]],2),"-",(MID(Table1[[#This Row],[DATE SAMPLE DELIVERY]],3,2)),"-",(RIGHT(Table1[[#This Row],[DATE SAMPLE DELIVERY]],2)))))</f>
        <v/>
      </c>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row>
    <row r="776" spans="1:54" s="4" customFormat="1" x14ac:dyDescent="0.2">
      <c r="A776" s="112" t="str">
        <f>IF(D776="","",CONCATENATE('Sample information'!B$16," #1"," ",Table1[[#This Row],[DATE SAMPLE DELIVERY]]))</f>
        <v xml:space="preserve">TC2486 #1 </v>
      </c>
      <c r="B776" s="112" t="str">
        <f>IF(Table1[[#This Row],[LIBRARY ID]]="","",CONCATENATE('Sample information'!B$16,"-",Table1[[#This Row],[LIBRARY ID]]))</f>
        <v>TC2486-TC2486-1766</v>
      </c>
      <c r="C776" s="228" t="s">
        <v>142</v>
      </c>
      <c r="D776" s="228" t="s">
        <v>2512</v>
      </c>
      <c r="E776" s="228" t="s">
        <v>28</v>
      </c>
      <c r="F776" s="113" t="s">
        <v>1711</v>
      </c>
      <c r="G776" s="113">
        <v>13.536849999999999</v>
      </c>
      <c r="H776" s="113">
        <v>50</v>
      </c>
      <c r="I776" s="98"/>
      <c r="J776" s="228"/>
      <c r="K776" s="230" t="s">
        <v>2826</v>
      </c>
      <c r="L776" s="112" t="str">
        <f>IF((I776=Index!C$2),VLOOKUP(J776,Index!B$3:S$228,2),IF((I776=Index!D$2),VLOOKUP(J776,Index!B$3:S$228,3),IF((I776=Index!E$2),VLOOKUP(J776,Index!B$3:S$228,4),IF((I776=Index!F$2),VLOOKUP(J776,Index!B$3:S$228,5),IF((I776=Index!G$2),VLOOKUP(J776,Index!B$3:S$228,6),IF((I776=Index!H$2),VLOOKUP(J776,Index!B$3:S$228,7),IF((I776=Index!I$2),VLOOKUP(J776,Index!B$3:S$228,8),IF((I776=Index!J$2),VLOOKUP(J776,Index!B$3:S$228,9),IF((I776=Index!K$2),VLOOKUP(J776,Index!B$3:S$228,10),IF((I776=Index!L$2),VLOOKUP(J776,Index!B$3:S$228,11),IF((I776=Index!M$2),VLOOKUP(J776,Index!B$3:S$228,12),IF((I776=Index!N$2),VLOOKUP(J776,Index!B$3:S$228,13),IF((I776=Index!O$2),VLOOKUP(J776,Index!B$3:S$228,14),IF((I776=Index!P$2),VLOOKUP(J776,Index!B$3:S$228,15),IF((I776=Index!Q$2),VLOOKUP(J776,Index!B$3:S$228,16),IF((I776=Index!R$2),VLOOKUP(J776,Index!B$3:S$228,17),IF((I776=Index!S$2),VLOOKUP(J776,Index!B$3:S$228,18),IF((I776=""),CONCATENATE("Custom (",K776,")"),IF((I776="No index"),CONCATENATE("Custom (",Index!T768,")"),"")))))))))))))))))))</f>
        <v>Custom (ATCTCAGG-AAGGAGTA)</v>
      </c>
      <c r="M776" s="32" t="s">
        <v>5</v>
      </c>
      <c r="N776" s="10" t="s">
        <v>120</v>
      </c>
      <c r="O776" s="136">
        <f>IF(Table1[[#This Row],[VOLUME]]="","",Table1[[#This Row],[VOLUME]])</f>
        <v>50</v>
      </c>
      <c r="P776" s="110" t="str">
        <f>IF(Table1[[#This Row],[SNP&amp;SEQ SAMPLE ID]]="","",CONCATENATE('Sample information'!$B$16,"_PL1_org_",Table1[[#This Row],[DATE SAMPLE DELIVERY]]))</f>
        <v>TC2486_PL1_org_</v>
      </c>
      <c r="Q776" s="32" t="str">
        <f>IF(Table1[[#This Row],[SNP&amp;SEQ SAMPLE ID]]="","",IF('Sample information'!$B$21="","",'Sample information'!$B$21))</f>
        <v>danio rerio (zebrafish)</v>
      </c>
      <c r="R776" s="10"/>
      <c r="S776" s="32"/>
      <c r="T776" s="55"/>
      <c r="U776" s="25"/>
      <c r="W776" s="30"/>
      <c r="Y776" s="91"/>
      <c r="Z776" s="32"/>
      <c r="AA776" s="28"/>
      <c r="AB776" s="55"/>
      <c r="AC776" s="28" t="str">
        <f>IF(Table1[[#This Row],[DATE SAMPLE DELIVERY]]="","",(CONCATENATE(20,LEFT(Table1[[#This Row],[DATE SAMPLE DELIVERY]],2),"-",(MID(Table1[[#This Row],[DATE SAMPLE DELIVERY]],3,2)),"-",(RIGHT(Table1[[#This Row],[DATE SAMPLE DELIVERY]],2)))))</f>
        <v/>
      </c>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row>
    <row r="777" spans="1:54" s="4" customFormat="1" x14ac:dyDescent="0.2">
      <c r="A777" s="112" t="str">
        <f>IF(D777="","",CONCATENATE('Sample information'!B$16," #1"," ",Table1[[#This Row],[DATE SAMPLE DELIVERY]]))</f>
        <v xml:space="preserve">TC2486 #1 </v>
      </c>
      <c r="B777" s="112" t="str">
        <f>IF(Table1[[#This Row],[LIBRARY ID]]="","",CONCATENATE('Sample information'!B$16,"-",Table1[[#This Row],[LIBRARY ID]]))</f>
        <v>TC2486-TC2486-1767</v>
      </c>
      <c r="C777" s="228" t="s">
        <v>142</v>
      </c>
      <c r="D777" s="228" t="s">
        <v>2513</v>
      </c>
      <c r="E777" s="228" t="s">
        <v>28</v>
      </c>
      <c r="F777" s="113" t="s">
        <v>1711</v>
      </c>
      <c r="G777" s="113">
        <v>13.536849999999999</v>
      </c>
      <c r="H777" s="113">
        <v>50</v>
      </c>
      <c r="I777" s="98"/>
      <c r="J777" s="228"/>
      <c r="K777" s="230" t="s">
        <v>2827</v>
      </c>
      <c r="L777" s="112" t="str">
        <f>IF((I777=Index!C$2),VLOOKUP(J777,Index!B$3:S$228,2),IF((I777=Index!D$2),VLOOKUP(J777,Index!B$3:S$228,3),IF((I777=Index!E$2),VLOOKUP(J777,Index!B$3:S$228,4),IF((I777=Index!F$2),VLOOKUP(J777,Index!B$3:S$228,5),IF((I777=Index!G$2),VLOOKUP(J777,Index!B$3:S$228,6),IF((I777=Index!H$2),VLOOKUP(J777,Index!B$3:S$228,7),IF((I777=Index!I$2),VLOOKUP(J777,Index!B$3:S$228,8),IF((I777=Index!J$2),VLOOKUP(J777,Index!B$3:S$228,9),IF((I777=Index!K$2),VLOOKUP(J777,Index!B$3:S$228,10),IF((I777=Index!L$2),VLOOKUP(J777,Index!B$3:S$228,11),IF((I777=Index!M$2),VLOOKUP(J777,Index!B$3:S$228,12),IF((I777=Index!N$2),VLOOKUP(J777,Index!B$3:S$228,13),IF((I777=Index!O$2),VLOOKUP(J777,Index!B$3:S$228,14),IF((I777=Index!P$2),VLOOKUP(J777,Index!B$3:S$228,15),IF((I777=Index!Q$2),VLOOKUP(J777,Index!B$3:S$228,16),IF((I777=Index!R$2),VLOOKUP(J777,Index!B$3:S$228,17),IF((I777=Index!S$2),VLOOKUP(J777,Index!B$3:S$228,18),IF((I777=""),CONCATENATE("Custom (",K777,")"),IF((I777="No index"),CONCATENATE("Custom (",Index!T769,")"),"")))))))))))))))))))</f>
        <v>Custom (ATCTCAGG-CTAAGCCT)</v>
      </c>
      <c r="M777" s="32" t="s">
        <v>5</v>
      </c>
      <c r="N777" s="10" t="s">
        <v>121</v>
      </c>
      <c r="O777" s="136">
        <f>IF(Table1[[#This Row],[VOLUME]]="","",Table1[[#This Row],[VOLUME]])</f>
        <v>50</v>
      </c>
      <c r="P777" s="110" t="str">
        <f>IF(Table1[[#This Row],[SNP&amp;SEQ SAMPLE ID]]="","",CONCATENATE('Sample information'!$B$16,"_PL1_org_",Table1[[#This Row],[DATE SAMPLE DELIVERY]]))</f>
        <v>TC2486_PL1_org_</v>
      </c>
      <c r="Q777" s="32" t="str">
        <f>IF(Table1[[#This Row],[SNP&amp;SEQ SAMPLE ID]]="","",IF('Sample information'!$B$21="","",'Sample information'!$B$21))</f>
        <v>danio rerio (zebrafish)</v>
      </c>
      <c r="R777" s="10"/>
      <c r="S777" s="32"/>
      <c r="T777" s="55"/>
      <c r="U777" s="25"/>
      <c r="W777" s="30"/>
      <c r="Y777" s="91"/>
      <c r="Z777" s="32"/>
      <c r="AA777" s="28"/>
      <c r="AB777" s="55"/>
      <c r="AC777" s="28" t="str">
        <f>IF(Table1[[#This Row],[DATE SAMPLE DELIVERY]]="","",(CONCATENATE(20,LEFT(Table1[[#This Row],[DATE SAMPLE DELIVERY]],2),"-",(MID(Table1[[#This Row],[DATE SAMPLE DELIVERY]],3,2)),"-",(RIGHT(Table1[[#This Row],[DATE SAMPLE DELIVERY]],2)))))</f>
        <v/>
      </c>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row>
    <row r="778" spans="1:54" s="4" customFormat="1" x14ac:dyDescent="0.2">
      <c r="A778" s="112" t="str">
        <f>IF(D778="","",CONCATENATE('Sample information'!B$16," #1"," ",Table1[[#This Row],[DATE SAMPLE DELIVERY]]))</f>
        <v xml:space="preserve">TC2486 #1 </v>
      </c>
      <c r="B778" s="112" t="str">
        <f>IF(Table1[[#This Row],[LIBRARY ID]]="","",CONCATENATE('Sample information'!B$16,"-",Table1[[#This Row],[LIBRARY ID]]))</f>
        <v>TC2486-TC2486-1768</v>
      </c>
      <c r="C778" s="228" t="s">
        <v>142</v>
      </c>
      <c r="D778" s="228" t="s">
        <v>2514</v>
      </c>
      <c r="E778" s="228" t="s">
        <v>28</v>
      </c>
      <c r="F778" s="113" t="s">
        <v>1711</v>
      </c>
      <c r="G778" s="113">
        <v>13.536849999999999</v>
      </c>
      <c r="H778" s="113">
        <v>50</v>
      </c>
      <c r="I778" s="98"/>
      <c r="J778" s="228"/>
      <c r="K778" s="230" t="s">
        <v>2828</v>
      </c>
      <c r="L778" s="112" t="str">
        <f>IF((I778=Index!C$2),VLOOKUP(J778,Index!B$3:S$228,2),IF((I778=Index!D$2),VLOOKUP(J778,Index!B$3:S$228,3),IF((I778=Index!E$2),VLOOKUP(J778,Index!B$3:S$228,4),IF((I778=Index!F$2),VLOOKUP(J778,Index!B$3:S$228,5),IF((I778=Index!G$2),VLOOKUP(J778,Index!B$3:S$228,6),IF((I778=Index!H$2),VLOOKUP(J778,Index!B$3:S$228,7),IF((I778=Index!I$2),VLOOKUP(J778,Index!B$3:S$228,8),IF((I778=Index!J$2),VLOOKUP(J778,Index!B$3:S$228,9),IF((I778=Index!K$2),VLOOKUP(J778,Index!B$3:S$228,10),IF((I778=Index!L$2),VLOOKUP(J778,Index!B$3:S$228,11),IF((I778=Index!M$2),VLOOKUP(J778,Index!B$3:S$228,12),IF((I778=Index!N$2),VLOOKUP(J778,Index!B$3:S$228,13),IF((I778=Index!O$2),VLOOKUP(J778,Index!B$3:S$228,14),IF((I778=Index!P$2),VLOOKUP(J778,Index!B$3:S$228,15),IF((I778=Index!Q$2),VLOOKUP(J778,Index!B$3:S$228,16),IF((I778=Index!R$2),VLOOKUP(J778,Index!B$3:S$228,17),IF((I778=Index!S$2),VLOOKUP(J778,Index!B$3:S$228,18),IF((I778=""),CONCATENATE("Custom (",K778,")"),IF((I778="No index"),CONCATENATE("Custom (",Index!T770,")"),"")))))))))))))))))))</f>
        <v>Custom (ATCTCAGG-GCGTAAGA)</v>
      </c>
      <c r="M778" s="32" t="s">
        <v>5</v>
      </c>
      <c r="N778" s="10" t="s">
        <v>122</v>
      </c>
      <c r="O778" s="136">
        <f>IF(Table1[[#This Row],[VOLUME]]="","",Table1[[#This Row],[VOLUME]])</f>
        <v>50</v>
      </c>
      <c r="P778" s="110" t="str">
        <f>IF(Table1[[#This Row],[SNP&amp;SEQ SAMPLE ID]]="","",CONCATENATE('Sample information'!$B$16,"_PL1_org_",Table1[[#This Row],[DATE SAMPLE DELIVERY]]))</f>
        <v>TC2486_PL1_org_</v>
      </c>
      <c r="Q778" s="32" t="str">
        <f>IF(Table1[[#This Row],[SNP&amp;SEQ SAMPLE ID]]="","",IF('Sample information'!$B$21="","",'Sample information'!$B$21))</f>
        <v>danio rerio (zebrafish)</v>
      </c>
      <c r="R778" s="10"/>
      <c r="S778" s="32"/>
      <c r="T778" s="55"/>
      <c r="U778" s="25"/>
      <c r="W778" s="30"/>
      <c r="Y778" s="91"/>
      <c r="Z778" s="32"/>
      <c r="AA778" s="28"/>
      <c r="AB778" s="55"/>
      <c r="AC778" s="28" t="str">
        <f>IF(Table1[[#This Row],[DATE SAMPLE DELIVERY]]="","",(CONCATENATE(20,LEFT(Table1[[#This Row],[DATE SAMPLE DELIVERY]],2),"-",(MID(Table1[[#This Row],[DATE SAMPLE DELIVERY]],3,2)),"-",(RIGHT(Table1[[#This Row],[DATE SAMPLE DELIVERY]],2)))))</f>
        <v/>
      </c>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row>
    <row r="779" spans="1:54" s="4" customFormat="1" x14ac:dyDescent="0.2">
      <c r="A779" s="112" t="str">
        <f>IF(D779="","",CONCATENATE('Sample information'!B$16," #1"," ",Table1[[#This Row],[DATE SAMPLE DELIVERY]]))</f>
        <v/>
      </c>
      <c r="B779" s="112" t="str">
        <f>IF(Table1[[#This Row],[LIBRARY ID]]="","",CONCATENATE('Sample information'!B$16,"-",Table1[[#This Row],[LIBRARY ID]]))</f>
        <v/>
      </c>
      <c r="C779" s="228"/>
      <c r="D779" s="228"/>
      <c r="E779" s="228"/>
      <c r="F779" s="113" t="s">
        <v>1711</v>
      </c>
      <c r="G779" s="98"/>
      <c r="H779" s="113"/>
      <c r="I779" s="98"/>
      <c r="J779" s="228"/>
      <c r="K779" s="228"/>
      <c r="L779" s="112" t="str">
        <f>IF((I779=Index!C$2),VLOOKUP(J779,Index!B$3:S$228,2),IF((I779=Index!D$2),VLOOKUP(J779,Index!B$3:S$228,3),IF((I779=Index!E$2),VLOOKUP(J779,Index!B$3:S$228,4),IF((I779=Index!F$2),VLOOKUP(J779,Index!B$3:S$228,5),IF((I779=Index!G$2),VLOOKUP(J779,Index!B$3:S$228,6),IF((I779=Index!H$2),VLOOKUP(J779,Index!B$3:S$228,7),IF((I779=Index!I$2),VLOOKUP(J779,Index!B$3:S$228,8),IF((I779=Index!J$2),VLOOKUP(J779,Index!B$3:S$228,9),IF((I779=Index!K$2),VLOOKUP(J779,Index!B$3:S$228,10),IF((I779=Index!L$2),VLOOKUP(J779,Index!B$3:S$228,11),IF((I779=Index!M$2),VLOOKUP(J779,Index!B$3:S$228,12),IF((I779=Index!N$2),VLOOKUP(J779,Index!B$3:S$228,13),IF((I779=Index!O$2),VLOOKUP(J779,Index!B$3:S$228,14),IF((I779=Index!P$2),VLOOKUP(J779,Index!B$3:S$228,15),IF((I779=Index!Q$2),VLOOKUP(J779,Index!B$3:S$228,16),IF((I779=Index!R$2),VLOOKUP(J779,Index!B$3:S$228,17),IF((I779=Index!S$2),VLOOKUP(J779,Index!B$3:S$228,18),IF((I779=""),CONCATENATE("Custom (",K779,")"),IF((I779="No index"),CONCATENATE("Custom (",Index!T771,")"),"")))))))))))))))))))</f>
        <v>Custom ()</v>
      </c>
      <c r="M779" s="32" t="s">
        <v>5</v>
      </c>
      <c r="N779" s="10" t="s">
        <v>27</v>
      </c>
      <c r="O779" s="136" t="str">
        <f>IF(Table1[[#This Row],[VOLUME]]="","",Table1[[#This Row],[VOLUME]])</f>
        <v/>
      </c>
      <c r="P779" s="110" t="str">
        <f>IF(Table1[[#This Row],[SNP&amp;SEQ SAMPLE ID]]="","",CONCATENATE('Sample information'!$B$16,"_PL1_org_",Table1[[#This Row],[DATE SAMPLE DELIVERY]]))</f>
        <v/>
      </c>
      <c r="Q779" s="32" t="str">
        <f>IF(Table1[[#This Row],[SNP&amp;SEQ SAMPLE ID]]="","",IF('Sample information'!$B$21="","",'Sample information'!$B$21))</f>
        <v/>
      </c>
      <c r="R779" s="10"/>
      <c r="S779" s="32"/>
      <c r="T779" s="55"/>
      <c r="U779" s="25"/>
      <c r="W779" s="30"/>
      <c r="Y779" s="91"/>
      <c r="Z779" s="32"/>
      <c r="AA779" s="28"/>
      <c r="AB779" s="55"/>
      <c r="AC779" s="28" t="str">
        <f>IF(Table1[[#This Row],[DATE SAMPLE DELIVERY]]="","",(CONCATENATE(20,LEFT(Table1[[#This Row],[DATE SAMPLE DELIVERY]],2),"-",(MID(Table1[[#This Row],[DATE SAMPLE DELIVERY]],3,2)),"-",(RIGHT(Table1[[#This Row],[DATE SAMPLE DELIVERY]],2)))))</f>
        <v/>
      </c>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row>
    <row r="780" spans="1:54" s="4" customFormat="1" x14ac:dyDescent="0.2">
      <c r="A780" s="112" t="str">
        <f>IF(D780="","",CONCATENATE('Sample information'!B$16," #1"," ",Table1[[#This Row],[DATE SAMPLE DELIVERY]]))</f>
        <v/>
      </c>
      <c r="B780" s="112" t="str">
        <f>IF(Table1[[#This Row],[LIBRARY ID]]="","",CONCATENATE('Sample information'!B$16,"-",Table1[[#This Row],[LIBRARY ID]]))</f>
        <v/>
      </c>
      <c r="C780" s="228"/>
      <c r="D780" s="228"/>
      <c r="E780" s="228"/>
      <c r="F780" s="113" t="s">
        <v>1711</v>
      </c>
      <c r="G780" s="98"/>
      <c r="H780" s="113"/>
      <c r="I780" s="98"/>
      <c r="J780" s="228"/>
      <c r="K780" s="228"/>
      <c r="L780" s="112" t="str">
        <f>IF((I780=Index!C$2),VLOOKUP(J780,Index!B$3:S$228,2),IF((I780=Index!D$2),VLOOKUP(J780,Index!B$3:S$228,3),IF((I780=Index!E$2),VLOOKUP(J780,Index!B$3:S$228,4),IF((I780=Index!F$2),VLOOKUP(J780,Index!B$3:S$228,5),IF((I780=Index!G$2),VLOOKUP(J780,Index!B$3:S$228,6),IF((I780=Index!H$2),VLOOKUP(J780,Index!B$3:S$228,7),IF((I780=Index!I$2),VLOOKUP(J780,Index!B$3:S$228,8),IF((I780=Index!J$2),VLOOKUP(J780,Index!B$3:S$228,9),IF((I780=Index!K$2),VLOOKUP(J780,Index!B$3:S$228,10),IF((I780=Index!L$2),VLOOKUP(J780,Index!B$3:S$228,11),IF((I780=Index!M$2),VLOOKUP(J780,Index!B$3:S$228,12),IF((I780=Index!N$2),VLOOKUP(J780,Index!B$3:S$228,13),IF((I780=Index!O$2),VLOOKUP(J780,Index!B$3:S$228,14),IF((I780=Index!P$2),VLOOKUP(J780,Index!B$3:S$228,15),IF((I780=Index!Q$2),VLOOKUP(J780,Index!B$3:S$228,16),IF((I780=Index!R$2),VLOOKUP(J780,Index!B$3:S$228,17),IF((I780=Index!S$2),VLOOKUP(J780,Index!B$3:S$228,18),IF((I780=""),CONCATENATE("Custom (",K780,")"),IF((I780="No index"),CONCATENATE("Custom (",Index!T772,")"),"")))))))))))))))))))</f>
        <v>Custom ()</v>
      </c>
      <c r="M780" s="32" t="s">
        <v>5</v>
      </c>
      <c r="N780" s="10" t="s">
        <v>28</v>
      </c>
      <c r="O780" s="136" t="str">
        <f>IF(Table1[[#This Row],[VOLUME]]="","",Table1[[#This Row],[VOLUME]])</f>
        <v/>
      </c>
      <c r="P780" s="110" t="str">
        <f>IF(Table1[[#This Row],[SNP&amp;SEQ SAMPLE ID]]="","",CONCATENATE('Sample information'!$B$16,"_PL1_org_",Table1[[#This Row],[DATE SAMPLE DELIVERY]]))</f>
        <v/>
      </c>
      <c r="Q780" s="32" t="str">
        <f>IF(Table1[[#This Row],[SNP&amp;SEQ SAMPLE ID]]="","",IF('Sample information'!$B$21="","",'Sample information'!$B$21))</f>
        <v/>
      </c>
      <c r="R780" s="10"/>
      <c r="S780" s="32"/>
      <c r="T780" s="55"/>
      <c r="U780" s="25"/>
      <c r="W780" s="30"/>
      <c r="Y780" s="91"/>
      <c r="Z780" s="32"/>
      <c r="AA780" s="28"/>
      <c r="AB780" s="55"/>
      <c r="AC780" s="28" t="str">
        <f>IF(Table1[[#This Row],[DATE SAMPLE DELIVERY]]="","",(CONCATENATE(20,LEFT(Table1[[#This Row],[DATE SAMPLE DELIVERY]],2),"-",(MID(Table1[[#This Row],[DATE SAMPLE DELIVERY]],3,2)),"-",(RIGHT(Table1[[#This Row],[DATE SAMPLE DELIVERY]],2)))))</f>
        <v/>
      </c>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row>
    <row r="781" spans="1:54" s="4" customFormat="1" x14ac:dyDescent="0.2">
      <c r="A781" s="112" t="str">
        <f>IF(D781="","",CONCATENATE('Sample information'!B$16," #1"," ",Table1[[#This Row],[DATE SAMPLE DELIVERY]]))</f>
        <v/>
      </c>
      <c r="B781" s="112" t="str">
        <f>IF(Table1[[#This Row],[LIBRARY ID]]="","",CONCATENATE('Sample information'!B$16,"-",Table1[[#This Row],[LIBRARY ID]]))</f>
        <v/>
      </c>
      <c r="C781" s="228"/>
      <c r="D781" s="228"/>
      <c r="E781" s="228"/>
      <c r="F781" s="113" t="s">
        <v>1711</v>
      </c>
      <c r="G781" s="98"/>
      <c r="H781" s="113"/>
      <c r="I781" s="98"/>
      <c r="J781" s="228"/>
      <c r="K781" s="228"/>
      <c r="L781" s="112" t="str">
        <f>IF((I781=Index!C$2),VLOOKUP(J781,Index!B$3:S$228,2),IF((I781=Index!D$2),VLOOKUP(J781,Index!B$3:S$228,3),IF((I781=Index!E$2),VLOOKUP(J781,Index!B$3:S$228,4),IF((I781=Index!F$2),VLOOKUP(J781,Index!B$3:S$228,5),IF((I781=Index!G$2),VLOOKUP(J781,Index!B$3:S$228,6),IF((I781=Index!H$2),VLOOKUP(J781,Index!B$3:S$228,7),IF((I781=Index!I$2),VLOOKUP(J781,Index!B$3:S$228,8),IF((I781=Index!J$2),VLOOKUP(J781,Index!B$3:S$228,9),IF((I781=Index!K$2),VLOOKUP(J781,Index!B$3:S$228,10),IF((I781=Index!L$2),VLOOKUP(J781,Index!B$3:S$228,11),IF((I781=Index!M$2),VLOOKUP(J781,Index!B$3:S$228,12),IF((I781=Index!N$2),VLOOKUP(J781,Index!B$3:S$228,13),IF((I781=Index!O$2),VLOOKUP(J781,Index!B$3:S$228,14),IF((I781=Index!P$2),VLOOKUP(J781,Index!B$3:S$228,15),IF((I781=Index!Q$2),VLOOKUP(J781,Index!B$3:S$228,16),IF((I781=Index!R$2),VLOOKUP(J781,Index!B$3:S$228,17),IF((I781=Index!S$2),VLOOKUP(J781,Index!B$3:S$228,18),IF((I781=""),CONCATENATE("Custom (",K781,")"),IF((I781="No index"),CONCATENATE("Custom (",Index!T773,")"),"")))))))))))))))))))</f>
        <v>Custom ()</v>
      </c>
      <c r="M781" s="32" t="s">
        <v>5</v>
      </c>
      <c r="N781" s="10" t="s">
        <v>29</v>
      </c>
      <c r="O781" s="136" t="str">
        <f>IF(Table1[[#This Row],[VOLUME]]="","",Table1[[#This Row],[VOLUME]])</f>
        <v/>
      </c>
      <c r="P781" s="110" t="str">
        <f>IF(Table1[[#This Row],[SNP&amp;SEQ SAMPLE ID]]="","",CONCATENATE('Sample information'!$B$16,"_PL1_org_",Table1[[#This Row],[DATE SAMPLE DELIVERY]]))</f>
        <v/>
      </c>
      <c r="Q781" s="32" t="str">
        <f>IF(Table1[[#This Row],[SNP&amp;SEQ SAMPLE ID]]="","",IF('Sample information'!$B$21="","",'Sample information'!$B$21))</f>
        <v/>
      </c>
      <c r="R781" s="10"/>
      <c r="S781" s="32"/>
      <c r="T781" s="55"/>
      <c r="U781" s="25"/>
      <c r="W781" s="30"/>
      <c r="Y781" s="91"/>
      <c r="Z781" s="32"/>
      <c r="AA781" s="28"/>
      <c r="AB781" s="55"/>
      <c r="AC781" s="28" t="str">
        <f>IF(Table1[[#This Row],[DATE SAMPLE DELIVERY]]="","",(CONCATENATE(20,LEFT(Table1[[#This Row],[DATE SAMPLE DELIVERY]],2),"-",(MID(Table1[[#This Row],[DATE SAMPLE DELIVERY]],3,2)),"-",(RIGHT(Table1[[#This Row],[DATE SAMPLE DELIVERY]],2)))))</f>
        <v/>
      </c>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row>
    <row r="782" spans="1:54" s="4" customFormat="1" x14ac:dyDescent="0.2">
      <c r="A782" s="112" t="str">
        <f>IF(D782="","",CONCATENATE('Sample information'!B$16," #1"," ",Table1[[#This Row],[DATE SAMPLE DELIVERY]]))</f>
        <v/>
      </c>
      <c r="B782" s="112" t="str">
        <f>IF(Table1[[#This Row],[LIBRARY ID]]="","",CONCATENATE('Sample information'!B$16,"-",Table1[[#This Row],[LIBRARY ID]]))</f>
        <v/>
      </c>
      <c r="C782" s="228"/>
      <c r="D782" s="228"/>
      <c r="E782" s="228"/>
      <c r="F782" s="113" t="s">
        <v>1711</v>
      </c>
      <c r="G782" s="98"/>
      <c r="H782" s="113"/>
      <c r="I782" s="98"/>
      <c r="J782" s="228"/>
      <c r="K782" s="228"/>
      <c r="L782" s="112" t="str">
        <f>IF((I782=Index!C$2),VLOOKUP(J782,Index!B$3:S$228,2),IF((I782=Index!D$2),VLOOKUP(J782,Index!B$3:S$228,3),IF((I782=Index!E$2),VLOOKUP(J782,Index!B$3:S$228,4),IF((I782=Index!F$2),VLOOKUP(J782,Index!B$3:S$228,5),IF((I782=Index!G$2),VLOOKUP(J782,Index!B$3:S$228,6),IF((I782=Index!H$2),VLOOKUP(J782,Index!B$3:S$228,7),IF((I782=Index!I$2),VLOOKUP(J782,Index!B$3:S$228,8),IF((I782=Index!J$2),VLOOKUP(J782,Index!B$3:S$228,9),IF((I782=Index!K$2),VLOOKUP(J782,Index!B$3:S$228,10),IF((I782=Index!L$2),VLOOKUP(J782,Index!B$3:S$228,11),IF((I782=Index!M$2),VLOOKUP(J782,Index!B$3:S$228,12),IF((I782=Index!N$2),VLOOKUP(J782,Index!B$3:S$228,13),IF((I782=Index!O$2),VLOOKUP(J782,Index!B$3:S$228,14),IF((I782=Index!P$2),VLOOKUP(J782,Index!B$3:S$228,15),IF((I782=Index!Q$2),VLOOKUP(J782,Index!B$3:S$228,16),IF((I782=Index!R$2),VLOOKUP(J782,Index!B$3:S$228,17),IF((I782=Index!S$2),VLOOKUP(J782,Index!B$3:S$228,18),IF((I782=""),CONCATENATE("Custom (",K782,")"),IF((I782="No index"),CONCATENATE("Custom (",Index!T774,")"),"")))))))))))))))))))</f>
        <v>Custom ()</v>
      </c>
      <c r="M782" s="32" t="s">
        <v>5</v>
      </c>
      <c r="N782" s="10" t="s">
        <v>30</v>
      </c>
      <c r="O782" s="136" t="str">
        <f>IF(Table1[[#This Row],[VOLUME]]="","",Table1[[#This Row],[VOLUME]])</f>
        <v/>
      </c>
      <c r="P782" s="110" t="str">
        <f>IF(Table1[[#This Row],[SNP&amp;SEQ SAMPLE ID]]="","",CONCATENATE('Sample information'!$B$16,"_PL1_org_",Table1[[#This Row],[DATE SAMPLE DELIVERY]]))</f>
        <v/>
      </c>
      <c r="Q782" s="32" t="str">
        <f>IF(Table1[[#This Row],[SNP&amp;SEQ SAMPLE ID]]="","",IF('Sample information'!$B$21="","",'Sample information'!$B$21))</f>
        <v/>
      </c>
      <c r="R782" s="10"/>
      <c r="S782" s="32"/>
      <c r="T782" s="55"/>
      <c r="U782" s="25"/>
      <c r="W782" s="30"/>
      <c r="Y782" s="91"/>
      <c r="Z782" s="32"/>
      <c r="AA782" s="28"/>
      <c r="AB782" s="55"/>
      <c r="AC782" s="28" t="str">
        <f>IF(Table1[[#This Row],[DATE SAMPLE DELIVERY]]="","",(CONCATENATE(20,LEFT(Table1[[#This Row],[DATE SAMPLE DELIVERY]],2),"-",(MID(Table1[[#This Row],[DATE SAMPLE DELIVERY]],3,2)),"-",(RIGHT(Table1[[#This Row],[DATE SAMPLE DELIVERY]],2)))))</f>
        <v/>
      </c>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row>
    <row r="783" spans="1:54" s="4" customFormat="1" x14ac:dyDescent="0.2">
      <c r="A783" s="112" t="str">
        <f>IF(D783="","",CONCATENATE('Sample information'!B$16," #1"," ",Table1[[#This Row],[DATE SAMPLE DELIVERY]]))</f>
        <v/>
      </c>
      <c r="B783" s="112" t="str">
        <f>IF(Table1[[#This Row],[LIBRARY ID]]="","",CONCATENATE('Sample information'!B$16,"-",Table1[[#This Row],[LIBRARY ID]]))</f>
        <v/>
      </c>
      <c r="C783" s="228"/>
      <c r="D783" s="228"/>
      <c r="E783" s="228"/>
      <c r="F783" s="113" t="s">
        <v>1711</v>
      </c>
      <c r="G783" s="98"/>
      <c r="H783" s="113"/>
      <c r="I783" s="98"/>
      <c r="J783" s="228"/>
      <c r="K783" s="228"/>
      <c r="L783" s="112" t="str">
        <f>IF((I783=Index!C$2),VLOOKUP(J783,Index!B$3:S$228,2),IF((I783=Index!D$2),VLOOKUP(J783,Index!B$3:S$228,3),IF((I783=Index!E$2),VLOOKUP(J783,Index!B$3:S$228,4),IF((I783=Index!F$2),VLOOKUP(J783,Index!B$3:S$228,5),IF((I783=Index!G$2),VLOOKUP(J783,Index!B$3:S$228,6),IF((I783=Index!H$2),VLOOKUP(J783,Index!B$3:S$228,7),IF((I783=Index!I$2),VLOOKUP(J783,Index!B$3:S$228,8),IF((I783=Index!J$2),VLOOKUP(J783,Index!B$3:S$228,9),IF((I783=Index!K$2),VLOOKUP(J783,Index!B$3:S$228,10),IF((I783=Index!L$2),VLOOKUP(J783,Index!B$3:S$228,11),IF((I783=Index!M$2),VLOOKUP(J783,Index!B$3:S$228,12),IF((I783=Index!N$2),VLOOKUP(J783,Index!B$3:S$228,13),IF((I783=Index!O$2),VLOOKUP(J783,Index!B$3:S$228,14),IF((I783=Index!P$2),VLOOKUP(J783,Index!B$3:S$228,15),IF((I783=Index!Q$2),VLOOKUP(J783,Index!B$3:S$228,16),IF((I783=Index!R$2),VLOOKUP(J783,Index!B$3:S$228,17),IF((I783=Index!S$2),VLOOKUP(J783,Index!B$3:S$228,18),IF((I783=""),CONCATENATE("Custom (",K783,")"),IF((I783="No index"),CONCATENATE("Custom (",Index!T775,")"),"")))))))))))))))))))</f>
        <v>Custom ()</v>
      </c>
      <c r="M783" s="32" t="s">
        <v>5</v>
      </c>
      <c r="N783" s="10" t="s">
        <v>31</v>
      </c>
      <c r="O783" s="136" t="str">
        <f>IF(Table1[[#This Row],[VOLUME]]="","",Table1[[#This Row],[VOLUME]])</f>
        <v/>
      </c>
      <c r="P783" s="110" t="str">
        <f>IF(Table1[[#This Row],[SNP&amp;SEQ SAMPLE ID]]="","",CONCATENATE('Sample information'!$B$16,"_PL1_org_",Table1[[#This Row],[DATE SAMPLE DELIVERY]]))</f>
        <v/>
      </c>
      <c r="Q783" s="32" t="str">
        <f>IF(Table1[[#This Row],[SNP&amp;SEQ SAMPLE ID]]="","",IF('Sample information'!$B$21="","",'Sample information'!$B$21))</f>
        <v/>
      </c>
      <c r="R783" s="10"/>
      <c r="S783" s="32"/>
      <c r="T783" s="55"/>
      <c r="U783" s="25"/>
      <c r="W783" s="30"/>
      <c r="Y783" s="91"/>
      <c r="Z783" s="32"/>
      <c r="AA783" s="28"/>
      <c r="AB783" s="55"/>
      <c r="AC783" s="28" t="str">
        <f>IF(Table1[[#This Row],[DATE SAMPLE DELIVERY]]="","",(CONCATENATE(20,LEFT(Table1[[#This Row],[DATE SAMPLE DELIVERY]],2),"-",(MID(Table1[[#This Row],[DATE SAMPLE DELIVERY]],3,2)),"-",(RIGHT(Table1[[#This Row],[DATE SAMPLE DELIVERY]],2)))))</f>
        <v/>
      </c>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row>
    <row r="784" spans="1:54" s="4" customFormat="1" x14ac:dyDescent="0.2">
      <c r="A784" s="112" t="str">
        <f>IF(D784="","",CONCATENATE('Sample information'!B$16," #1"," ",Table1[[#This Row],[DATE SAMPLE DELIVERY]]))</f>
        <v/>
      </c>
      <c r="B784" s="112" t="str">
        <f>IF(Table1[[#This Row],[LIBRARY ID]]="","",CONCATENATE('Sample information'!B$16,"-",Table1[[#This Row],[LIBRARY ID]]))</f>
        <v/>
      </c>
      <c r="C784" s="228"/>
      <c r="D784" s="228"/>
      <c r="E784" s="228"/>
      <c r="F784" s="113" t="s">
        <v>1711</v>
      </c>
      <c r="G784" s="98"/>
      <c r="H784" s="113"/>
      <c r="I784" s="98"/>
      <c r="J784" s="228"/>
      <c r="K784" s="228"/>
      <c r="L784" s="112" t="str">
        <f>IF((I784=Index!C$2),VLOOKUP(J784,Index!B$3:S$228,2),IF((I784=Index!D$2),VLOOKUP(J784,Index!B$3:S$228,3),IF((I784=Index!E$2),VLOOKUP(J784,Index!B$3:S$228,4),IF((I784=Index!F$2),VLOOKUP(J784,Index!B$3:S$228,5),IF((I784=Index!G$2),VLOOKUP(J784,Index!B$3:S$228,6),IF((I784=Index!H$2),VLOOKUP(J784,Index!B$3:S$228,7),IF((I784=Index!I$2),VLOOKUP(J784,Index!B$3:S$228,8),IF((I784=Index!J$2),VLOOKUP(J784,Index!B$3:S$228,9),IF((I784=Index!K$2),VLOOKUP(J784,Index!B$3:S$228,10),IF((I784=Index!L$2),VLOOKUP(J784,Index!B$3:S$228,11),IF((I784=Index!M$2),VLOOKUP(J784,Index!B$3:S$228,12),IF((I784=Index!N$2),VLOOKUP(J784,Index!B$3:S$228,13),IF((I784=Index!O$2),VLOOKUP(J784,Index!B$3:S$228,14),IF((I784=Index!P$2),VLOOKUP(J784,Index!B$3:S$228,15),IF((I784=Index!Q$2),VLOOKUP(J784,Index!B$3:S$228,16),IF((I784=Index!R$2),VLOOKUP(J784,Index!B$3:S$228,17),IF((I784=Index!S$2),VLOOKUP(J784,Index!B$3:S$228,18),IF((I784=""),CONCATENATE("Custom (",K784,")"),IF((I784="No index"),CONCATENATE("Custom (",Index!T776,")"),"")))))))))))))))))))</f>
        <v>Custom ()</v>
      </c>
      <c r="M784" s="32" t="s">
        <v>5</v>
      </c>
      <c r="N784" s="10" t="s">
        <v>32</v>
      </c>
      <c r="O784" s="136" t="str">
        <f>IF(Table1[[#This Row],[VOLUME]]="","",Table1[[#This Row],[VOLUME]])</f>
        <v/>
      </c>
      <c r="P784" s="110" t="str">
        <f>IF(Table1[[#This Row],[SNP&amp;SEQ SAMPLE ID]]="","",CONCATENATE('Sample information'!$B$16,"_PL1_org_",Table1[[#This Row],[DATE SAMPLE DELIVERY]]))</f>
        <v/>
      </c>
      <c r="Q784" s="32" t="str">
        <f>IF(Table1[[#This Row],[SNP&amp;SEQ SAMPLE ID]]="","",IF('Sample information'!$B$21="","",'Sample information'!$B$21))</f>
        <v/>
      </c>
      <c r="R784" s="10"/>
      <c r="S784" s="32"/>
      <c r="T784" s="55"/>
      <c r="U784" s="25"/>
      <c r="W784" s="30"/>
      <c r="Y784" s="91"/>
      <c r="Z784" s="32"/>
      <c r="AA784" s="28"/>
      <c r="AB784" s="55"/>
      <c r="AC784" s="28" t="str">
        <f>IF(Table1[[#This Row],[DATE SAMPLE DELIVERY]]="","",(CONCATENATE(20,LEFT(Table1[[#This Row],[DATE SAMPLE DELIVERY]],2),"-",(MID(Table1[[#This Row],[DATE SAMPLE DELIVERY]],3,2)),"-",(RIGHT(Table1[[#This Row],[DATE SAMPLE DELIVERY]],2)))))</f>
        <v/>
      </c>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row>
    <row r="785" spans="1:54" s="4" customFormat="1" x14ac:dyDescent="0.2">
      <c r="A785" s="112" t="str">
        <f>IF(D785="","",CONCATENATE('Sample information'!B$16," #1"," ",Table1[[#This Row],[DATE SAMPLE DELIVERY]]))</f>
        <v/>
      </c>
      <c r="B785" s="112" t="str">
        <f>IF(Table1[[#This Row],[LIBRARY ID]]="","",CONCATENATE('Sample information'!B$16,"-",Table1[[#This Row],[LIBRARY ID]]))</f>
        <v/>
      </c>
      <c r="C785" s="228"/>
      <c r="D785" s="228"/>
      <c r="E785" s="228"/>
      <c r="F785" s="113" t="s">
        <v>1711</v>
      </c>
      <c r="G785" s="98"/>
      <c r="H785" s="113"/>
      <c r="I785" s="98"/>
      <c r="J785" s="228"/>
      <c r="K785" s="228"/>
      <c r="L785" s="112" t="str">
        <f>IF((I785=Index!C$2),VLOOKUP(J785,Index!B$3:S$228,2),IF((I785=Index!D$2),VLOOKUP(J785,Index!B$3:S$228,3),IF((I785=Index!E$2),VLOOKUP(J785,Index!B$3:S$228,4),IF((I785=Index!F$2),VLOOKUP(J785,Index!B$3:S$228,5),IF((I785=Index!G$2),VLOOKUP(J785,Index!B$3:S$228,6),IF((I785=Index!H$2),VLOOKUP(J785,Index!B$3:S$228,7),IF((I785=Index!I$2),VLOOKUP(J785,Index!B$3:S$228,8),IF((I785=Index!J$2),VLOOKUP(J785,Index!B$3:S$228,9),IF((I785=Index!K$2),VLOOKUP(J785,Index!B$3:S$228,10),IF((I785=Index!L$2),VLOOKUP(J785,Index!B$3:S$228,11),IF((I785=Index!M$2),VLOOKUP(J785,Index!B$3:S$228,12),IF((I785=Index!N$2),VLOOKUP(J785,Index!B$3:S$228,13),IF((I785=Index!O$2),VLOOKUP(J785,Index!B$3:S$228,14),IF((I785=Index!P$2),VLOOKUP(J785,Index!B$3:S$228,15),IF((I785=Index!Q$2),VLOOKUP(J785,Index!B$3:S$228,16),IF((I785=Index!R$2),VLOOKUP(J785,Index!B$3:S$228,17),IF((I785=Index!S$2),VLOOKUP(J785,Index!B$3:S$228,18),IF((I785=""),CONCATENATE("Custom (",K785,")"),IF((I785="No index"),CONCATENATE("Custom (",Index!T777,")"),"")))))))))))))))))))</f>
        <v>Custom ()</v>
      </c>
      <c r="M785" s="32" t="s">
        <v>5</v>
      </c>
      <c r="N785" s="10" t="s">
        <v>33</v>
      </c>
      <c r="O785" s="136" t="str">
        <f>IF(Table1[[#This Row],[VOLUME]]="","",Table1[[#This Row],[VOLUME]])</f>
        <v/>
      </c>
      <c r="P785" s="110" t="str">
        <f>IF(Table1[[#This Row],[SNP&amp;SEQ SAMPLE ID]]="","",CONCATENATE('Sample information'!$B$16,"_PL1_org_",Table1[[#This Row],[DATE SAMPLE DELIVERY]]))</f>
        <v/>
      </c>
      <c r="Q785" s="32" t="str">
        <f>IF(Table1[[#This Row],[SNP&amp;SEQ SAMPLE ID]]="","",IF('Sample information'!$B$21="","",'Sample information'!$B$21))</f>
        <v/>
      </c>
      <c r="R785" s="10"/>
      <c r="S785" s="32"/>
      <c r="T785" s="55"/>
      <c r="U785" s="25"/>
      <c r="W785" s="30"/>
      <c r="Y785" s="91"/>
      <c r="Z785" s="32"/>
      <c r="AA785" s="28"/>
      <c r="AB785" s="55"/>
      <c r="AC785" s="28" t="str">
        <f>IF(Table1[[#This Row],[DATE SAMPLE DELIVERY]]="","",(CONCATENATE(20,LEFT(Table1[[#This Row],[DATE SAMPLE DELIVERY]],2),"-",(MID(Table1[[#This Row],[DATE SAMPLE DELIVERY]],3,2)),"-",(RIGHT(Table1[[#This Row],[DATE SAMPLE DELIVERY]],2)))))</f>
        <v/>
      </c>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row>
    <row r="786" spans="1:54" s="4" customFormat="1" x14ac:dyDescent="0.2">
      <c r="A786" s="112" t="str">
        <f>IF(D786="","",CONCATENATE('Sample information'!B$16," #1"," ",Table1[[#This Row],[DATE SAMPLE DELIVERY]]))</f>
        <v/>
      </c>
      <c r="B786" s="112" t="str">
        <f>IF(Table1[[#This Row],[LIBRARY ID]]="","",CONCATENATE('Sample information'!B$16,"-",Table1[[#This Row],[LIBRARY ID]]))</f>
        <v/>
      </c>
      <c r="C786" s="228"/>
      <c r="D786" s="228"/>
      <c r="E786" s="228"/>
      <c r="F786" s="113" t="s">
        <v>1711</v>
      </c>
      <c r="G786" s="98"/>
      <c r="H786" s="113"/>
      <c r="I786" s="98"/>
      <c r="J786" s="228"/>
      <c r="K786" s="228"/>
      <c r="L786" s="112" t="str">
        <f>IF((I786=Index!C$2),VLOOKUP(J786,Index!B$3:S$228,2),IF((I786=Index!D$2),VLOOKUP(J786,Index!B$3:S$228,3),IF((I786=Index!E$2),VLOOKUP(J786,Index!B$3:S$228,4),IF((I786=Index!F$2),VLOOKUP(J786,Index!B$3:S$228,5),IF((I786=Index!G$2),VLOOKUP(J786,Index!B$3:S$228,6),IF((I786=Index!H$2),VLOOKUP(J786,Index!B$3:S$228,7),IF((I786=Index!I$2),VLOOKUP(J786,Index!B$3:S$228,8),IF((I786=Index!J$2),VLOOKUP(J786,Index!B$3:S$228,9),IF((I786=Index!K$2),VLOOKUP(J786,Index!B$3:S$228,10),IF((I786=Index!L$2),VLOOKUP(J786,Index!B$3:S$228,11),IF((I786=Index!M$2),VLOOKUP(J786,Index!B$3:S$228,12),IF((I786=Index!N$2),VLOOKUP(J786,Index!B$3:S$228,13),IF((I786=Index!O$2),VLOOKUP(J786,Index!B$3:S$228,14),IF((I786=Index!P$2),VLOOKUP(J786,Index!B$3:S$228,15),IF((I786=Index!Q$2),VLOOKUP(J786,Index!B$3:S$228,16),IF((I786=Index!R$2),VLOOKUP(J786,Index!B$3:S$228,17),IF((I786=Index!S$2),VLOOKUP(J786,Index!B$3:S$228,18),IF((I786=""),CONCATENATE("Custom (",K786,")"),IF((I786="No index"),CONCATENATE("Custom (",Index!T778,")"),"")))))))))))))))))))</f>
        <v>Custom ()</v>
      </c>
      <c r="M786" s="32" t="s">
        <v>5</v>
      </c>
      <c r="N786" s="10" t="s">
        <v>34</v>
      </c>
      <c r="O786" s="136" t="str">
        <f>IF(Table1[[#This Row],[VOLUME]]="","",Table1[[#This Row],[VOLUME]])</f>
        <v/>
      </c>
      <c r="P786" s="110" t="str">
        <f>IF(Table1[[#This Row],[SNP&amp;SEQ SAMPLE ID]]="","",CONCATENATE('Sample information'!$B$16,"_PL1_org_",Table1[[#This Row],[DATE SAMPLE DELIVERY]]))</f>
        <v/>
      </c>
      <c r="Q786" s="32" t="str">
        <f>IF(Table1[[#This Row],[SNP&amp;SEQ SAMPLE ID]]="","",IF('Sample information'!$B$21="","",'Sample information'!$B$21))</f>
        <v/>
      </c>
      <c r="R786" s="10"/>
      <c r="S786" s="32"/>
      <c r="T786" s="55"/>
      <c r="U786" s="25"/>
      <c r="W786" s="30"/>
      <c r="Y786" s="91"/>
      <c r="Z786" s="32"/>
      <c r="AA786" s="28"/>
      <c r="AB786" s="55"/>
      <c r="AC786" s="28" t="str">
        <f>IF(Table1[[#This Row],[DATE SAMPLE DELIVERY]]="","",(CONCATENATE(20,LEFT(Table1[[#This Row],[DATE SAMPLE DELIVERY]],2),"-",(MID(Table1[[#This Row],[DATE SAMPLE DELIVERY]],3,2)),"-",(RIGHT(Table1[[#This Row],[DATE SAMPLE DELIVERY]],2)))))</f>
        <v/>
      </c>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row>
    <row r="787" spans="1:54" s="4" customFormat="1" x14ac:dyDescent="0.2">
      <c r="A787" s="112" t="str">
        <f>IF(D787="","",CONCATENATE('Sample information'!B$16," #1"," ",Table1[[#This Row],[DATE SAMPLE DELIVERY]]))</f>
        <v/>
      </c>
      <c r="B787" s="112" t="str">
        <f>IF(Table1[[#This Row],[LIBRARY ID]]="","",CONCATENATE('Sample information'!B$16,"-",Table1[[#This Row],[LIBRARY ID]]))</f>
        <v/>
      </c>
      <c r="C787" s="228"/>
      <c r="D787" s="228"/>
      <c r="E787" s="228"/>
      <c r="F787" s="113" t="s">
        <v>1711</v>
      </c>
      <c r="G787" s="98"/>
      <c r="H787" s="113"/>
      <c r="I787" s="98"/>
      <c r="J787" s="228"/>
      <c r="K787" s="228"/>
      <c r="L787" s="112" t="str">
        <f>IF((I787=Index!C$2),VLOOKUP(J787,Index!B$3:S$228,2),IF((I787=Index!D$2),VLOOKUP(J787,Index!B$3:S$228,3),IF((I787=Index!E$2),VLOOKUP(J787,Index!B$3:S$228,4),IF((I787=Index!F$2),VLOOKUP(J787,Index!B$3:S$228,5),IF((I787=Index!G$2),VLOOKUP(J787,Index!B$3:S$228,6),IF((I787=Index!H$2),VLOOKUP(J787,Index!B$3:S$228,7),IF((I787=Index!I$2),VLOOKUP(J787,Index!B$3:S$228,8),IF((I787=Index!J$2),VLOOKUP(J787,Index!B$3:S$228,9),IF((I787=Index!K$2),VLOOKUP(J787,Index!B$3:S$228,10),IF((I787=Index!L$2),VLOOKUP(J787,Index!B$3:S$228,11),IF((I787=Index!M$2),VLOOKUP(J787,Index!B$3:S$228,12),IF((I787=Index!N$2),VLOOKUP(J787,Index!B$3:S$228,13),IF((I787=Index!O$2),VLOOKUP(J787,Index!B$3:S$228,14),IF((I787=Index!P$2),VLOOKUP(J787,Index!B$3:S$228,15),IF((I787=Index!Q$2),VLOOKUP(J787,Index!B$3:S$228,16),IF((I787=Index!R$2),VLOOKUP(J787,Index!B$3:S$228,17),IF((I787=Index!S$2),VLOOKUP(J787,Index!B$3:S$228,18),IF((I787=""),CONCATENATE("Custom (",K787,")"),IF((I787="No index"),CONCATENATE("Custom (",Index!T779,")"),"")))))))))))))))))))</f>
        <v>Custom ()</v>
      </c>
      <c r="M787" s="32" t="s">
        <v>5</v>
      </c>
      <c r="N787" s="10" t="s">
        <v>35</v>
      </c>
      <c r="O787" s="136" t="str">
        <f>IF(Table1[[#This Row],[VOLUME]]="","",Table1[[#This Row],[VOLUME]])</f>
        <v/>
      </c>
      <c r="P787" s="110" t="str">
        <f>IF(Table1[[#This Row],[SNP&amp;SEQ SAMPLE ID]]="","",CONCATENATE('Sample information'!$B$16,"_PL1_org_",Table1[[#This Row],[DATE SAMPLE DELIVERY]]))</f>
        <v/>
      </c>
      <c r="Q787" s="32" t="str">
        <f>IF(Table1[[#This Row],[SNP&amp;SEQ SAMPLE ID]]="","",IF('Sample information'!$B$21="","",'Sample information'!$B$21))</f>
        <v/>
      </c>
      <c r="R787" s="10"/>
      <c r="S787" s="32"/>
      <c r="T787" s="55"/>
      <c r="U787" s="25"/>
      <c r="W787" s="30"/>
      <c r="Y787" s="91"/>
      <c r="Z787" s="32"/>
      <c r="AA787" s="28"/>
      <c r="AB787" s="55"/>
      <c r="AC787" s="28" t="str">
        <f>IF(Table1[[#This Row],[DATE SAMPLE DELIVERY]]="","",(CONCATENATE(20,LEFT(Table1[[#This Row],[DATE SAMPLE DELIVERY]],2),"-",(MID(Table1[[#This Row],[DATE SAMPLE DELIVERY]],3,2)),"-",(RIGHT(Table1[[#This Row],[DATE SAMPLE DELIVERY]],2)))))</f>
        <v/>
      </c>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row>
    <row r="788" spans="1:54" s="4" customFormat="1" x14ac:dyDescent="0.2">
      <c r="A788" s="112" t="str">
        <f>IF(D788="","",CONCATENATE('Sample information'!B$16," #1"," ",Table1[[#This Row],[DATE SAMPLE DELIVERY]]))</f>
        <v/>
      </c>
      <c r="B788" s="112" t="str">
        <f>IF(Table1[[#This Row],[LIBRARY ID]]="","",CONCATENATE('Sample information'!B$16,"-",Table1[[#This Row],[LIBRARY ID]]))</f>
        <v/>
      </c>
      <c r="C788" s="228"/>
      <c r="D788" s="228"/>
      <c r="E788" s="228"/>
      <c r="F788" s="113" t="s">
        <v>1711</v>
      </c>
      <c r="G788" s="98"/>
      <c r="H788" s="113"/>
      <c r="I788" s="98"/>
      <c r="J788" s="228"/>
      <c r="K788" s="228"/>
      <c r="L788" s="112" t="str">
        <f>IF((I788=Index!C$2),VLOOKUP(J788,Index!B$3:S$228,2),IF((I788=Index!D$2),VLOOKUP(J788,Index!B$3:S$228,3),IF((I788=Index!E$2),VLOOKUP(J788,Index!B$3:S$228,4),IF((I788=Index!F$2),VLOOKUP(J788,Index!B$3:S$228,5),IF((I788=Index!G$2),VLOOKUP(J788,Index!B$3:S$228,6),IF((I788=Index!H$2),VLOOKUP(J788,Index!B$3:S$228,7),IF((I788=Index!I$2),VLOOKUP(J788,Index!B$3:S$228,8),IF((I788=Index!J$2),VLOOKUP(J788,Index!B$3:S$228,9),IF((I788=Index!K$2),VLOOKUP(J788,Index!B$3:S$228,10),IF((I788=Index!L$2),VLOOKUP(J788,Index!B$3:S$228,11),IF((I788=Index!M$2),VLOOKUP(J788,Index!B$3:S$228,12),IF((I788=Index!N$2),VLOOKUP(J788,Index!B$3:S$228,13),IF((I788=Index!O$2),VLOOKUP(J788,Index!B$3:S$228,14),IF((I788=Index!P$2),VLOOKUP(J788,Index!B$3:S$228,15),IF((I788=Index!Q$2),VLOOKUP(J788,Index!B$3:S$228,16),IF((I788=Index!R$2),VLOOKUP(J788,Index!B$3:S$228,17),IF((I788=Index!S$2),VLOOKUP(J788,Index!B$3:S$228,18),IF((I788=""),CONCATENATE("Custom (",K788,")"),IF((I788="No index"),CONCATENATE("Custom (",Index!T780,")"),"")))))))))))))))))))</f>
        <v>Custom ()</v>
      </c>
      <c r="M788" s="32" t="s">
        <v>5</v>
      </c>
      <c r="N788" s="10" t="s">
        <v>36</v>
      </c>
      <c r="O788" s="136" t="str">
        <f>IF(Table1[[#This Row],[VOLUME]]="","",Table1[[#This Row],[VOLUME]])</f>
        <v/>
      </c>
      <c r="P788" s="110" t="str">
        <f>IF(Table1[[#This Row],[SNP&amp;SEQ SAMPLE ID]]="","",CONCATENATE('Sample information'!$B$16,"_PL1_org_",Table1[[#This Row],[DATE SAMPLE DELIVERY]]))</f>
        <v/>
      </c>
      <c r="Q788" s="32" t="str">
        <f>IF(Table1[[#This Row],[SNP&amp;SEQ SAMPLE ID]]="","",IF('Sample information'!$B$21="","",'Sample information'!$B$21))</f>
        <v/>
      </c>
      <c r="R788" s="10"/>
      <c r="S788" s="32"/>
      <c r="T788" s="55"/>
      <c r="U788" s="25"/>
      <c r="W788" s="30"/>
      <c r="Y788" s="91"/>
      <c r="Z788" s="32"/>
      <c r="AA788" s="28"/>
      <c r="AB788" s="55"/>
      <c r="AC788" s="28" t="str">
        <f>IF(Table1[[#This Row],[DATE SAMPLE DELIVERY]]="","",(CONCATENATE(20,LEFT(Table1[[#This Row],[DATE SAMPLE DELIVERY]],2),"-",(MID(Table1[[#This Row],[DATE SAMPLE DELIVERY]],3,2)),"-",(RIGHT(Table1[[#This Row],[DATE SAMPLE DELIVERY]],2)))))</f>
        <v/>
      </c>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row>
    <row r="789" spans="1:54" s="4" customFormat="1" x14ac:dyDescent="0.2">
      <c r="A789" s="112" t="str">
        <f>IF(D789="","",CONCATENATE('Sample information'!B$16," #1"," ",Table1[[#This Row],[DATE SAMPLE DELIVERY]]))</f>
        <v/>
      </c>
      <c r="B789" s="112" t="str">
        <f>IF(Table1[[#This Row],[LIBRARY ID]]="","",CONCATENATE('Sample information'!B$16,"-",Table1[[#This Row],[LIBRARY ID]]))</f>
        <v/>
      </c>
      <c r="C789" s="228"/>
      <c r="D789" s="228"/>
      <c r="E789" s="228"/>
      <c r="F789" s="113" t="s">
        <v>1711</v>
      </c>
      <c r="G789" s="98"/>
      <c r="H789" s="113"/>
      <c r="I789" s="98"/>
      <c r="J789" s="228"/>
      <c r="K789" s="228"/>
      <c r="L789" s="112" t="str">
        <f>IF((I789=Index!C$2),VLOOKUP(J789,Index!B$3:S$228,2),IF((I789=Index!D$2),VLOOKUP(J789,Index!B$3:S$228,3),IF((I789=Index!E$2),VLOOKUP(J789,Index!B$3:S$228,4),IF((I789=Index!F$2),VLOOKUP(J789,Index!B$3:S$228,5),IF((I789=Index!G$2),VLOOKUP(J789,Index!B$3:S$228,6),IF((I789=Index!H$2),VLOOKUP(J789,Index!B$3:S$228,7),IF((I789=Index!I$2),VLOOKUP(J789,Index!B$3:S$228,8),IF((I789=Index!J$2),VLOOKUP(J789,Index!B$3:S$228,9),IF((I789=Index!K$2),VLOOKUP(J789,Index!B$3:S$228,10),IF((I789=Index!L$2),VLOOKUP(J789,Index!B$3:S$228,11),IF((I789=Index!M$2),VLOOKUP(J789,Index!B$3:S$228,12),IF((I789=Index!N$2),VLOOKUP(J789,Index!B$3:S$228,13),IF((I789=Index!O$2),VLOOKUP(J789,Index!B$3:S$228,14),IF((I789=Index!P$2),VLOOKUP(J789,Index!B$3:S$228,15),IF((I789=Index!Q$2),VLOOKUP(J789,Index!B$3:S$228,16),IF((I789=Index!R$2),VLOOKUP(J789,Index!B$3:S$228,17),IF((I789=Index!S$2),VLOOKUP(J789,Index!B$3:S$228,18),IF((I789=""),CONCATENATE("Custom (",K789,")"),IF((I789="No index"),CONCATENATE("Custom (",Index!T781,")"),"")))))))))))))))))))</f>
        <v>Custom ()</v>
      </c>
      <c r="M789" s="32" t="s">
        <v>5</v>
      </c>
      <c r="N789" s="10" t="s">
        <v>37</v>
      </c>
      <c r="O789" s="136" t="str">
        <f>IF(Table1[[#This Row],[VOLUME]]="","",Table1[[#This Row],[VOLUME]])</f>
        <v/>
      </c>
      <c r="P789" s="110" t="str">
        <f>IF(Table1[[#This Row],[SNP&amp;SEQ SAMPLE ID]]="","",CONCATENATE('Sample information'!$B$16,"_PL1_org_",Table1[[#This Row],[DATE SAMPLE DELIVERY]]))</f>
        <v/>
      </c>
      <c r="Q789" s="32" t="str">
        <f>IF(Table1[[#This Row],[SNP&amp;SEQ SAMPLE ID]]="","",IF('Sample information'!$B$21="","",'Sample information'!$B$21))</f>
        <v/>
      </c>
      <c r="R789" s="10"/>
      <c r="S789" s="32"/>
      <c r="T789" s="55"/>
      <c r="U789" s="25"/>
      <c r="W789" s="30"/>
      <c r="Y789" s="91"/>
      <c r="Z789" s="32"/>
      <c r="AA789" s="28"/>
      <c r="AB789" s="55"/>
      <c r="AC789" s="28" t="str">
        <f>IF(Table1[[#This Row],[DATE SAMPLE DELIVERY]]="","",(CONCATENATE(20,LEFT(Table1[[#This Row],[DATE SAMPLE DELIVERY]],2),"-",(MID(Table1[[#This Row],[DATE SAMPLE DELIVERY]],3,2)),"-",(RIGHT(Table1[[#This Row],[DATE SAMPLE DELIVERY]],2)))))</f>
        <v/>
      </c>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row>
    <row r="790" spans="1:54" s="4" customFormat="1" x14ac:dyDescent="0.2">
      <c r="A790" s="112" t="str">
        <f>IF(D790="","",CONCATENATE('Sample information'!B$16," #1"," ",Table1[[#This Row],[DATE SAMPLE DELIVERY]]))</f>
        <v/>
      </c>
      <c r="B790" s="112" t="str">
        <f>IF(Table1[[#This Row],[LIBRARY ID]]="","",CONCATENATE('Sample information'!B$16,"-",Table1[[#This Row],[LIBRARY ID]]))</f>
        <v/>
      </c>
      <c r="C790" s="228"/>
      <c r="D790" s="228"/>
      <c r="E790" s="228"/>
      <c r="F790" s="113" t="s">
        <v>1711</v>
      </c>
      <c r="G790" s="98"/>
      <c r="H790" s="113"/>
      <c r="I790" s="98"/>
      <c r="J790" s="228"/>
      <c r="K790" s="228"/>
      <c r="L790" s="112" t="str">
        <f>IF((I790=Index!C$2),VLOOKUP(J790,Index!B$3:S$228,2),IF((I790=Index!D$2),VLOOKUP(J790,Index!B$3:S$228,3),IF((I790=Index!E$2),VLOOKUP(J790,Index!B$3:S$228,4),IF((I790=Index!F$2),VLOOKUP(J790,Index!B$3:S$228,5),IF((I790=Index!G$2),VLOOKUP(J790,Index!B$3:S$228,6),IF((I790=Index!H$2),VLOOKUP(J790,Index!B$3:S$228,7),IF((I790=Index!I$2),VLOOKUP(J790,Index!B$3:S$228,8),IF((I790=Index!J$2),VLOOKUP(J790,Index!B$3:S$228,9),IF((I790=Index!K$2),VLOOKUP(J790,Index!B$3:S$228,10),IF((I790=Index!L$2),VLOOKUP(J790,Index!B$3:S$228,11),IF((I790=Index!M$2),VLOOKUP(J790,Index!B$3:S$228,12),IF((I790=Index!N$2),VLOOKUP(J790,Index!B$3:S$228,13),IF((I790=Index!O$2),VLOOKUP(J790,Index!B$3:S$228,14),IF((I790=Index!P$2),VLOOKUP(J790,Index!B$3:S$228,15),IF((I790=Index!Q$2),VLOOKUP(J790,Index!B$3:S$228,16),IF((I790=Index!R$2),VLOOKUP(J790,Index!B$3:S$228,17),IF((I790=Index!S$2),VLOOKUP(J790,Index!B$3:S$228,18),IF((I790=""),CONCATENATE("Custom (",K790,")"),IF((I790="No index"),CONCATENATE("Custom (",Index!T782,")"),"")))))))))))))))))))</f>
        <v>Custom ()</v>
      </c>
      <c r="M790" s="32" t="s">
        <v>5</v>
      </c>
      <c r="N790" s="10" t="s">
        <v>38</v>
      </c>
      <c r="O790" s="136" t="str">
        <f>IF(Table1[[#This Row],[VOLUME]]="","",Table1[[#This Row],[VOLUME]])</f>
        <v/>
      </c>
      <c r="P790" s="110" t="str">
        <f>IF(Table1[[#This Row],[SNP&amp;SEQ SAMPLE ID]]="","",CONCATENATE('Sample information'!$B$16,"_PL1_org_",Table1[[#This Row],[DATE SAMPLE DELIVERY]]))</f>
        <v/>
      </c>
      <c r="Q790" s="32" t="str">
        <f>IF(Table1[[#This Row],[SNP&amp;SEQ SAMPLE ID]]="","",IF('Sample information'!$B$21="","",'Sample information'!$B$21))</f>
        <v/>
      </c>
      <c r="R790" s="10"/>
      <c r="S790" s="32"/>
      <c r="T790" s="55"/>
      <c r="U790" s="25"/>
      <c r="W790" s="30"/>
      <c r="Y790" s="91"/>
      <c r="Z790" s="32"/>
      <c r="AA790" s="28"/>
      <c r="AB790" s="55"/>
      <c r="AC790" s="28" t="str">
        <f>IF(Table1[[#This Row],[DATE SAMPLE DELIVERY]]="","",(CONCATENATE(20,LEFT(Table1[[#This Row],[DATE SAMPLE DELIVERY]],2),"-",(MID(Table1[[#This Row],[DATE SAMPLE DELIVERY]],3,2)),"-",(RIGHT(Table1[[#This Row],[DATE SAMPLE DELIVERY]],2)))))</f>
        <v/>
      </c>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row>
    <row r="791" spans="1:54" s="4" customFormat="1" x14ac:dyDescent="0.2">
      <c r="A791" s="112" t="str">
        <f>IF(D791="","",CONCATENATE('Sample information'!B$16," #1"," ",Table1[[#This Row],[DATE SAMPLE DELIVERY]]))</f>
        <v/>
      </c>
      <c r="B791" s="112" t="str">
        <f>IF(Table1[[#This Row],[LIBRARY ID]]="","",CONCATENATE('Sample information'!B$16,"-",Table1[[#This Row],[LIBRARY ID]]))</f>
        <v/>
      </c>
      <c r="C791" s="228"/>
      <c r="D791" s="228"/>
      <c r="E791" s="228"/>
      <c r="F791" s="113" t="s">
        <v>1711</v>
      </c>
      <c r="G791" s="98"/>
      <c r="H791" s="113"/>
      <c r="I791" s="98"/>
      <c r="J791" s="228"/>
      <c r="K791" s="228"/>
      <c r="L791" s="112" t="str">
        <f>IF((I791=Index!C$2),VLOOKUP(J791,Index!B$3:S$228,2),IF((I791=Index!D$2),VLOOKUP(J791,Index!B$3:S$228,3),IF((I791=Index!E$2),VLOOKUP(J791,Index!B$3:S$228,4),IF((I791=Index!F$2),VLOOKUP(J791,Index!B$3:S$228,5),IF((I791=Index!G$2),VLOOKUP(J791,Index!B$3:S$228,6),IF((I791=Index!H$2),VLOOKUP(J791,Index!B$3:S$228,7),IF((I791=Index!I$2),VLOOKUP(J791,Index!B$3:S$228,8),IF((I791=Index!J$2),VLOOKUP(J791,Index!B$3:S$228,9),IF((I791=Index!K$2),VLOOKUP(J791,Index!B$3:S$228,10),IF((I791=Index!L$2),VLOOKUP(J791,Index!B$3:S$228,11),IF((I791=Index!M$2),VLOOKUP(J791,Index!B$3:S$228,12),IF((I791=Index!N$2),VLOOKUP(J791,Index!B$3:S$228,13),IF((I791=Index!O$2),VLOOKUP(J791,Index!B$3:S$228,14),IF((I791=Index!P$2),VLOOKUP(J791,Index!B$3:S$228,15),IF((I791=Index!Q$2),VLOOKUP(J791,Index!B$3:S$228,16),IF((I791=Index!R$2),VLOOKUP(J791,Index!B$3:S$228,17),IF((I791=Index!S$2),VLOOKUP(J791,Index!B$3:S$228,18),IF((I791=""),CONCATENATE("Custom (",K791,")"),IF((I791="No index"),CONCATENATE("Custom (",Index!T783,")"),"")))))))))))))))))))</f>
        <v>Custom ()</v>
      </c>
      <c r="M791" s="32" t="s">
        <v>5</v>
      </c>
      <c r="N791" s="10" t="s">
        <v>39</v>
      </c>
      <c r="O791" s="136" t="str">
        <f>IF(Table1[[#This Row],[VOLUME]]="","",Table1[[#This Row],[VOLUME]])</f>
        <v/>
      </c>
      <c r="P791" s="110" t="str">
        <f>IF(Table1[[#This Row],[SNP&amp;SEQ SAMPLE ID]]="","",CONCATENATE('Sample information'!$B$16,"_PL1_org_",Table1[[#This Row],[DATE SAMPLE DELIVERY]]))</f>
        <v/>
      </c>
      <c r="Q791" s="32" t="str">
        <f>IF(Table1[[#This Row],[SNP&amp;SEQ SAMPLE ID]]="","",IF('Sample information'!$B$21="","",'Sample information'!$B$21))</f>
        <v/>
      </c>
      <c r="R791" s="10"/>
      <c r="S791" s="32"/>
      <c r="T791" s="55"/>
      <c r="U791" s="25"/>
      <c r="W791" s="30"/>
      <c r="Y791" s="91"/>
      <c r="Z791" s="32"/>
      <c r="AA791" s="28"/>
      <c r="AB791" s="55"/>
      <c r="AC791" s="28" t="str">
        <f>IF(Table1[[#This Row],[DATE SAMPLE DELIVERY]]="","",(CONCATENATE(20,LEFT(Table1[[#This Row],[DATE SAMPLE DELIVERY]],2),"-",(MID(Table1[[#This Row],[DATE SAMPLE DELIVERY]],3,2)),"-",(RIGHT(Table1[[#This Row],[DATE SAMPLE DELIVERY]],2)))))</f>
        <v/>
      </c>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row>
    <row r="792" spans="1:54" s="4" customFormat="1" x14ac:dyDescent="0.2">
      <c r="A792" s="112" t="str">
        <f>IF(D792="","",CONCATENATE('Sample information'!B$16," #1"," ",Table1[[#This Row],[DATE SAMPLE DELIVERY]]))</f>
        <v/>
      </c>
      <c r="B792" s="112" t="str">
        <f>IF(Table1[[#This Row],[LIBRARY ID]]="","",CONCATENATE('Sample information'!B$16,"-",Table1[[#This Row],[LIBRARY ID]]))</f>
        <v/>
      </c>
      <c r="C792" s="228"/>
      <c r="D792" s="228"/>
      <c r="E792" s="228"/>
      <c r="F792" s="113" t="s">
        <v>1711</v>
      </c>
      <c r="G792" s="98"/>
      <c r="H792" s="113"/>
      <c r="I792" s="98"/>
      <c r="J792" s="228"/>
      <c r="K792" s="228"/>
      <c r="L792" s="112" t="str">
        <f>IF((I792=Index!C$2),VLOOKUP(J792,Index!B$3:S$228,2),IF((I792=Index!D$2),VLOOKUP(J792,Index!B$3:S$228,3),IF((I792=Index!E$2),VLOOKUP(J792,Index!B$3:S$228,4),IF((I792=Index!F$2),VLOOKUP(J792,Index!B$3:S$228,5),IF((I792=Index!G$2),VLOOKUP(J792,Index!B$3:S$228,6),IF((I792=Index!H$2),VLOOKUP(J792,Index!B$3:S$228,7),IF((I792=Index!I$2),VLOOKUP(J792,Index!B$3:S$228,8),IF((I792=Index!J$2),VLOOKUP(J792,Index!B$3:S$228,9),IF((I792=Index!K$2),VLOOKUP(J792,Index!B$3:S$228,10),IF((I792=Index!L$2),VLOOKUP(J792,Index!B$3:S$228,11),IF((I792=Index!M$2),VLOOKUP(J792,Index!B$3:S$228,12),IF((I792=Index!N$2),VLOOKUP(J792,Index!B$3:S$228,13),IF((I792=Index!O$2),VLOOKUP(J792,Index!B$3:S$228,14),IF((I792=Index!P$2),VLOOKUP(J792,Index!B$3:S$228,15),IF((I792=Index!Q$2),VLOOKUP(J792,Index!B$3:S$228,16),IF((I792=Index!R$2),VLOOKUP(J792,Index!B$3:S$228,17),IF((I792=Index!S$2),VLOOKUP(J792,Index!B$3:S$228,18),IF((I792=""),CONCATENATE("Custom (",K792,")"),IF((I792="No index"),CONCATENATE("Custom (",Index!T784,")"),"")))))))))))))))))))</f>
        <v>Custom ()</v>
      </c>
      <c r="M792" s="32" t="s">
        <v>5</v>
      </c>
      <c r="N792" s="10" t="s">
        <v>40</v>
      </c>
      <c r="O792" s="136" t="str">
        <f>IF(Table1[[#This Row],[VOLUME]]="","",Table1[[#This Row],[VOLUME]])</f>
        <v/>
      </c>
      <c r="P792" s="110" t="str">
        <f>IF(Table1[[#This Row],[SNP&amp;SEQ SAMPLE ID]]="","",CONCATENATE('Sample information'!$B$16,"_PL1_org_",Table1[[#This Row],[DATE SAMPLE DELIVERY]]))</f>
        <v/>
      </c>
      <c r="Q792" s="32" t="str">
        <f>IF(Table1[[#This Row],[SNP&amp;SEQ SAMPLE ID]]="","",IF('Sample information'!$B$21="","",'Sample information'!$B$21))</f>
        <v/>
      </c>
      <c r="R792" s="10"/>
      <c r="S792" s="32"/>
      <c r="T792" s="55"/>
      <c r="U792" s="25"/>
      <c r="W792" s="30"/>
      <c r="Y792" s="91"/>
      <c r="Z792" s="32"/>
      <c r="AA792" s="28"/>
      <c r="AB792" s="55"/>
      <c r="AC792" s="28" t="str">
        <f>IF(Table1[[#This Row],[DATE SAMPLE DELIVERY]]="","",(CONCATENATE(20,LEFT(Table1[[#This Row],[DATE SAMPLE DELIVERY]],2),"-",(MID(Table1[[#This Row],[DATE SAMPLE DELIVERY]],3,2)),"-",(RIGHT(Table1[[#This Row],[DATE SAMPLE DELIVERY]],2)))))</f>
        <v/>
      </c>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row>
    <row r="793" spans="1:54" s="4" customFormat="1" x14ac:dyDescent="0.2">
      <c r="A793" s="112" t="str">
        <f>IF(D793="","",CONCATENATE('Sample information'!B$16," #1"," ",Table1[[#This Row],[DATE SAMPLE DELIVERY]]))</f>
        <v/>
      </c>
      <c r="B793" s="112" t="str">
        <f>IF(Table1[[#This Row],[LIBRARY ID]]="","",CONCATENATE('Sample information'!B$16,"-",Table1[[#This Row],[LIBRARY ID]]))</f>
        <v/>
      </c>
      <c r="C793" s="228"/>
      <c r="D793" s="228"/>
      <c r="E793" s="228"/>
      <c r="F793" s="113" t="s">
        <v>1711</v>
      </c>
      <c r="G793" s="98"/>
      <c r="H793" s="113"/>
      <c r="I793" s="98"/>
      <c r="J793" s="228"/>
      <c r="K793" s="228"/>
      <c r="L793" s="112" t="str">
        <f>IF((I793=Index!C$2),VLOOKUP(J793,Index!B$3:S$228,2),IF((I793=Index!D$2),VLOOKUP(J793,Index!B$3:S$228,3),IF((I793=Index!E$2),VLOOKUP(J793,Index!B$3:S$228,4),IF((I793=Index!F$2),VLOOKUP(J793,Index!B$3:S$228,5),IF((I793=Index!G$2),VLOOKUP(J793,Index!B$3:S$228,6),IF((I793=Index!H$2),VLOOKUP(J793,Index!B$3:S$228,7),IF((I793=Index!I$2),VLOOKUP(J793,Index!B$3:S$228,8),IF((I793=Index!J$2),VLOOKUP(J793,Index!B$3:S$228,9),IF((I793=Index!K$2),VLOOKUP(J793,Index!B$3:S$228,10),IF((I793=Index!L$2),VLOOKUP(J793,Index!B$3:S$228,11),IF((I793=Index!M$2),VLOOKUP(J793,Index!B$3:S$228,12),IF((I793=Index!N$2),VLOOKUP(J793,Index!B$3:S$228,13),IF((I793=Index!O$2),VLOOKUP(J793,Index!B$3:S$228,14),IF((I793=Index!P$2),VLOOKUP(J793,Index!B$3:S$228,15),IF((I793=Index!Q$2),VLOOKUP(J793,Index!B$3:S$228,16),IF((I793=Index!R$2),VLOOKUP(J793,Index!B$3:S$228,17),IF((I793=Index!S$2),VLOOKUP(J793,Index!B$3:S$228,18),IF((I793=""),CONCATENATE("Custom (",K793,")"),IF((I793="No index"),CONCATENATE("Custom (",Index!T785,")"),"")))))))))))))))))))</f>
        <v>Custom ()</v>
      </c>
      <c r="M793" s="32" t="s">
        <v>5</v>
      </c>
      <c r="N793" s="10" t="s">
        <v>41</v>
      </c>
      <c r="O793" s="136" t="str">
        <f>IF(Table1[[#This Row],[VOLUME]]="","",Table1[[#This Row],[VOLUME]])</f>
        <v/>
      </c>
      <c r="P793" s="110" t="str">
        <f>IF(Table1[[#This Row],[SNP&amp;SEQ SAMPLE ID]]="","",CONCATENATE('Sample information'!$B$16,"_PL1_org_",Table1[[#This Row],[DATE SAMPLE DELIVERY]]))</f>
        <v/>
      </c>
      <c r="Q793" s="32" t="str">
        <f>IF(Table1[[#This Row],[SNP&amp;SEQ SAMPLE ID]]="","",IF('Sample information'!$B$21="","",'Sample information'!$B$21))</f>
        <v/>
      </c>
      <c r="R793" s="10"/>
      <c r="S793" s="32"/>
      <c r="T793" s="55"/>
      <c r="U793" s="25"/>
      <c r="W793" s="30"/>
      <c r="Y793" s="91"/>
      <c r="Z793" s="32"/>
      <c r="AA793" s="28"/>
      <c r="AB793" s="55"/>
      <c r="AC793" s="28" t="str">
        <f>IF(Table1[[#This Row],[DATE SAMPLE DELIVERY]]="","",(CONCATENATE(20,LEFT(Table1[[#This Row],[DATE SAMPLE DELIVERY]],2),"-",(MID(Table1[[#This Row],[DATE SAMPLE DELIVERY]],3,2)),"-",(RIGHT(Table1[[#This Row],[DATE SAMPLE DELIVERY]],2)))))</f>
        <v/>
      </c>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row>
    <row r="794" spans="1:54" s="4" customFormat="1" x14ac:dyDescent="0.2">
      <c r="A794" s="112" t="str">
        <f>IF(D794="","",CONCATENATE('Sample information'!B$16," #1"," ",Table1[[#This Row],[DATE SAMPLE DELIVERY]]))</f>
        <v/>
      </c>
      <c r="B794" s="112" t="str">
        <f>IF(Table1[[#This Row],[LIBRARY ID]]="","",CONCATENATE('Sample information'!B$16,"-",Table1[[#This Row],[LIBRARY ID]]))</f>
        <v/>
      </c>
      <c r="C794" s="228"/>
      <c r="D794" s="228"/>
      <c r="E794" s="228"/>
      <c r="F794" s="113" t="s">
        <v>1711</v>
      </c>
      <c r="G794" s="98"/>
      <c r="H794" s="113"/>
      <c r="I794" s="98"/>
      <c r="J794" s="228"/>
      <c r="K794" s="228"/>
      <c r="L794" s="112" t="str">
        <f>IF((I794=Index!C$2),VLOOKUP(J794,Index!B$3:S$228,2),IF((I794=Index!D$2),VLOOKUP(J794,Index!B$3:S$228,3),IF((I794=Index!E$2),VLOOKUP(J794,Index!B$3:S$228,4),IF((I794=Index!F$2),VLOOKUP(J794,Index!B$3:S$228,5),IF((I794=Index!G$2),VLOOKUP(J794,Index!B$3:S$228,6),IF((I794=Index!H$2),VLOOKUP(J794,Index!B$3:S$228,7),IF((I794=Index!I$2),VLOOKUP(J794,Index!B$3:S$228,8),IF((I794=Index!J$2),VLOOKUP(J794,Index!B$3:S$228,9),IF((I794=Index!K$2),VLOOKUP(J794,Index!B$3:S$228,10),IF((I794=Index!L$2),VLOOKUP(J794,Index!B$3:S$228,11),IF((I794=Index!M$2),VLOOKUP(J794,Index!B$3:S$228,12),IF((I794=Index!N$2),VLOOKUP(J794,Index!B$3:S$228,13),IF((I794=Index!O$2),VLOOKUP(J794,Index!B$3:S$228,14),IF((I794=Index!P$2),VLOOKUP(J794,Index!B$3:S$228,15),IF((I794=Index!Q$2),VLOOKUP(J794,Index!B$3:S$228,16),IF((I794=Index!R$2),VLOOKUP(J794,Index!B$3:S$228,17),IF((I794=Index!S$2),VLOOKUP(J794,Index!B$3:S$228,18),IF((I794=""),CONCATENATE("Custom (",K794,")"),IF((I794="No index"),CONCATENATE("Custom (",Index!T786,")"),"")))))))))))))))))))</f>
        <v>Custom ()</v>
      </c>
      <c r="M794" s="32" t="s">
        <v>5</v>
      </c>
      <c r="N794" s="10" t="s">
        <v>42</v>
      </c>
      <c r="O794" s="136" t="str">
        <f>IF(Table1[[#This Row],[VOLUME]]="","",Table1[[#This Row],[VOLUME]])</f>
        <v/>
      </c>
      <c r="P794" s="110" t="str">
        <f>IF(Table1[[#This Row],[SNP&amp;SEQ SAMPLE ID]]="","",CONCATENATE('Sample information'!$B$16,"_PL1_org_",Table1[[#This Row],[DATE SAMPLE DELIVERY]]))</f>
        <v/>
      </c>
      <c r="Q794" s="32" t="str">
        <f>IF(Table1[[#This Row],[SNP&amp;SEQ SAMPLE ID]]="","",IF('Sample information'!$B$21="","",'Sample information'!$B$21))</f>
        <v/>
      </c>
      <c r="R794" s="10"/>
      <c r="S794" s="32"/>
      <c r="T794" s="55"/>
      <c r="U794" s="25"/>
      <c r="W794" s="30"/>
      <c r="Y794" s="91"/>
      <c r="Z794" s="32"/>
      <c r="AA794" s="28"/>
      <c r="AB794" s="55"/>
      <c r="AC794" s="28" t="str">
        <f>IF(Table1[[#This Row],[DATE SAMPLE DELIVERY]]="","",(CONCATENATE(20,LEFT(Table1[[#This Row],[DATE SAMPLE DELIVERY]],2),"-",(MID(Table1[[#This Row],[DATE SAMPLE DELIVERY]],3,2)),"-",(RIGHT(Table1[[#This Row],[DATE SAMPLE DELIVERY]],2)))))</f>
        <v/>
      </c>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row>
    <row r="795" spans="1:54" s="4" customFormat="1" x14ac:dyDescent="0.2">
      <c r="A795" s="112" t="str">
        <f>IF(D795="","",CONCATENATE('Sample information'!B$16," #1"," ",Table1[[#This Row],[DATE SAMPLE DELIVERY]]))</f>
        <v/>
      </c>
      <c r="B795" s="112" t="str">
        <f>IF(Table1[[#This Row],[LIBRARY ID]]="","",CONCATENATE('Sample information'!B$16,"-",Table1[[#This Row],[LIBRARY ID]]))</f>
        <v/>
      </c>
      <c r="C795" s="228"/>
      <c r="D795" s="228"/>
      <c r="E795" s="228"/>
      <c r="F795" s="113" t="s">
        <v>1711</v>
      </c>
      <c r="G795" s="98"/>
      <c r="H795" s="113"/>
      <c r="I795" s="98"/>
      <c r="J795" s="228"/>
      <c r="K795" s="228"/>
      <c r="L795" s="112" t="str">
        <f>IF((I795=Index!C$2),VLOOKUP(J795,Index!B$3:S$228,2),IF((I795=Index!D$2),VLOOKUP(J795,Index!B$3:S$228,3),IF((I795=Index!E$2),VLOOKUP(J795,Index!B$3:S$228,4),IF((I795=Index!F$2),VLOOKUP(J795,Index!B$3:S$228,5),IF((I795=Index!G$2),VLOOKUP(J795,Index!B$3:S$228,6),IF((I795=Index!H$2),VLOOKUP(J795,Index!B$3:S$228,7),IF((I795=Index!I$2),VLOOKUP(J795,Index!B$3:S$228,8),IF((I795=Index!J$2),VLOOKUP(J795,Index!B$3:S$228,9),IF((I795=Index!K$2),VLOOKUP(J795,Index!B$3:S$228,10),IF((I795=Index!L$2),VLOOKUP(J795,Index!B$3:S$228,11),IF((I795=Index!M$2),VLOOKUP(J795,Index!B$3:S$228,12),IF((I795=Index!N$2),VLOOKUP(J795,Index!B$3:S$228,13),IF((I795=Index!O$2),VLOOKUP(J795,Index!B$3:S$228,14),IF((I795=Index!P$2),VLOOKUP(J795,Index!B$3:S$228,15),IF((I795=Index!Q$2),VLOOKUP(J795,Index!B$3:S$228,16),IF((I795=Index!R$2),VLOOKUP(J795,Index!B$3:S$228,17),IF((I795=Index!S$2),VLOOKUP(J795,Index!B$3:S$228,18),IF((I795=""),CONCATENATE("Custom (",K795,")"),IF((I795="No index"),CONCATENATE("Custom (",Index!T787,")"),"")))))))))))))))))))</f>
        <v>Custom ()</v>
      </c>
      <c r="M795" s="32" t="s">
        <v>5</v>
      </c>
      <c r="N795" s="10" t="s">
        <v>43</v>
      </c>
      <c r="O795" s="136" t="str">
        <f>IF(Table1[[#This Row],[VOLUME]]="","",Table1[[#This Row],[VOLUME]])</f>
        <v/>
      </c>
      <c r="P795" s="110" t="str">
        <f>IF(Table1[[#This Row],[SNP&amp;SEQ SAMPLE ID]]="","",CONCATENATE('Sample information'!$B$16,"_PL1_org_",Table1[[#This Row],[DATE SAMPLE DELIVERY]]))</f>
        <v/>
      </c>
      <c r="Q795" s="32" t="str">
        <f>IF(Table1[[#This Row],[SNP&amp;SEQ SAMPLE ID]]="","",IF('Sample information'!$B$21="","",'Sample information'!$B$21))</f>
        <v/>
      </c>
      <c r="R795" s="10"/>
      <c r="S795" s="32"/>
      <c r="T795" s="55"/>
      <c r="U795" s="25"/>
      <c r="W795" s="30"/>
      <c r="Y795" s="91"/>
      <c r="Z795" s="32"/>
      <c r="AA795" s="28"/>
      <c r="AB795" s="55"/>
      <c r="AC795" s="28" t="str">
        <f>IF(Table1[[#This Row],[DATE SAMPLE DELIVERY]]="","",(CONCATENATE(20,LEFT(Table1[[#This Row],[DATE SAMPLE DELIVERY]],2),"-",(MID(Table1[[#This Row],[DATE SAMPLE DELIVERY]],3,2)),"-",(RIGHT(Table1[[#This Row],[DATE SAMPLE DELIVERY]],2)))))</f>
        <v/>
      </c>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row>
    <row r="796" spans="1:54" s="4" customFormat="1" x14ac:dyDescent="0.2">
      <c r="A796" s="112" t="str">
        <f>IF(D796="","",CONCATENATE('Sample information'!B$16," #1"," ",Table1[[#This Row],[DATE SAMPLE DELIVERY]]))</f>
        <v/>
      </c>
      <c r="B796" s="112" t="str">
        <f>IF(Table1[[#This Row],[LIBRARY ID]]="","",CONCATENATE('Sample information'!B$16,"-",Table1[[#This Row],[LIBRARY ID]]))</f>
        <v/>
      </c>
      <c r="C796" s="228"/>
      <c r="D796" s="228"/>
      <c r="E796" s="228"/>
      <c r="F796" s="113" t="s">
        <v>1711</v>
      </c>
      <c r="G796" s="98"/>
      <c r="H796" s="113"/>
      <c r="I796" s="98"/>
      <c r="J796" s="228"/>
      <c r="K796" s="228"/>
      <c r="L796" s="112" t="str">
        <f>IF((I796=Index!C$2),VLOOKUP(J796,Index!B$3:S$228,2),IF((I796=Index!D$2),VLOOKUP(J796,Index!B$3:S$228,3),IF((I796=Index!E$2),VLOOKUP(J796,Index!B$3:S$228,4),IF((I796=Index!F$2),VLOOKUP(J796,Index!B$3:S$228,5),IF((I796=Index!G$2),VLOOKUP(J796,Index!B$3:S$228,6),IF((I796=Index!H$2),VLOOKUP(J796,Index!B$3:S$228,7),IF((I796=Index!I$2),VLOOKUP(J796,Index!B$3:S$228,8),IF((I796=Index!J$2),VLOOKUP(J796,Index!B$3:S$228,9),IF((I796=Index!K$2),VLOOKUP(J796,Index!B$3:S$228,10),IF((I796=Index!L$2),VLOOKUP(J796,Index!B$3:S$228,11),IF((I796=Index!M$2),VLOOKUP(J796,Index!B$3:S$228,12),IF((I796=Index!N$2),VLOOKUP(J796,Index!B$3:S$228,13),IF((I796=Index!O$2),VLOOKUP(J796,Index!B$3:S$228,14),IF((I796=Index!P$2),VLOOKUP(J796,Index!B$3:S$228,15),IF((I796=Index!Q$2),VLOOKUP(J796,Index!B$3:S$228,16),IF((I796=Index!R$2),VLOOKUP(J796,Index!B$3:S$228,17),IF((I796=Index!S$2),VLOOKUP(J796,Index!B$3:S$228,18),IF((I796=""),CONCATENATE("Custom (",K796,")"),IF((I796="No index"),CONCATENATE("Custom (",Index!T788,")"),"")))))))))))))))))))</f>
        <v>Custom ()</v>
      </c>
      <c r="M796" s="32" t="s">
        <v>5</v>
      </c>
      <c r="N796" s="10" t="s">
        <v>44</v>
      </c>
      <c r="O796" s="136" t="str">
        <f>IF(Table1[[#This Row],[VOLUME]]="","",Table1[[#This Row],[VOLUME]])</f>
        <v/>
      </c>
      <c r="P796" s="110" t="str">
        <f>IF(Table1[[#This Row],[SNP&amp;SEQ SAMPLE ID]]="","",CONCATENATE('Sample information'!$B$16,"_PL1_org_",Table1[[#This Row],[DATE SAMPLE DELIVERY]]))</f>
        <v/>
      </c>
      <c r="Q796" s="32" t="str">
        <f>IF(Table1[[#This Row],[SNP&amp;SEQ SAMPLE ID]]="","",IF('Sample information'!$B$21="","",'Sample information'!$B$21))</f>
        <v/>
      </c>
      <c r="R796" s="10"/>
      <c r="S796" s="32"/>
      <c r="T796" s="55"/>
      <c r="U796" s="25"/>
      <c r="W796" s="30"/>
      <c r="Y796" s="91"/>
      <c r="Z796" s="32"/>
      <c r="AA796" s="28"/>
      <c r="AB796" s="55"/>
      <c r="AC796" s="28" t="str">
        <f>IF(Table1[[#This Row],[DATE SAMPLE DELIVERY]]="","",(CONCATENATE(20,LEFT(Table1[[#This Row],[DATE SAMPLE DELIVERY]],2),"-",(MID(Table1[[#This Row],[DATE SAMPLE DELIVERY]],3,2)),"-",(RIGHT(Table1[[#This Row],[DATE SAMPLE DELIVERY]],2)))))</f>
        <v/>
      </c>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row>
    <row r="797" spans="1:54" s="4" customFormat="1" x14ac:dyDescent="0.2">
      <c r="A797" s="112" t="str">
        <f>IF(D797="","",CONCATENATE('Sample information'!B$16," #1"," ",Table1[[#This Row],[DATE SAMPLE DELIVERY]]))</f>
        <v/>
      </c>
      <c r="B797" s="112" t="str">
        <f>IF(Table1[[#This Row],[LIBRARY ID]]="","",CONCATENATE('Sample information'!B$16,"-",Table1[[#This Row],[LIBRARY ID]]))</f>
        <v/>
      </c>
      <c r="C797" s="228"/>
      <c r="D797" s="228"/>
      <c r="E797" s="228"/>
      <c r="F797" s="113" t="s">
        <v>1711</v>
      </c>
      <c r="G797" s="98"/>
      <c r="H797" s="113"/>
      <c r="I797" s="98"/>
      <c r="J797" s="228"/>
      <c r="K797" s="228"/>
      <c r="L797" s="112" t="str">
        <f>IF((I797=Index!C$2),VLOOKUP(J797,Index!B$3:S$228,2),IF((I797=Index!D$2),VLOOKUP(J797,Index!B$3:S$228,3),IF((I797=Index!E$2),VLOOKUP(J797,Index!B$3:S$228,4),IF((I797=Index!F$2),VLOOKUP(J797,Index!B$3:S$228,5),IF((I797=Index!G$2),VLOOKUP(J797,Index!B$3:S$228,6),IF((I797=Index!H$2),VLOOKUP(J797,Index!B$3:S$228,7),IF((I797=Index!I$2),VLOOKUP(J797,Index!B$3:S$228,8),IF((I797=Index!J$2),VLOOKUP(J797,Index!B$3:S$228,9),IF((I797=Index!K$2),VLOOKUP(J797,Index!B$3:S$228,10),IF((I797=Index!L$2),VLOOKUP(J797,Index!B$3:S$228,11),IF((I797=Index!M$2),VLOOKUP(J797,Index!B$3:S$228,12),IF((I797=Index!N$2),VLOOKUP(J797,Index!B$3:S$228,13),IF((I797=Index!O$2),VLOOKUP(J797,Index!B$3:S$228,14),IF((I797=Index!P$2),VLOOKUP(J797,Index!B$3:S$228,15),IF((I797=Index!Q$2),VLOOKUP(J797,Index!B$3:S$228,16),IF((I797=Index!R$2),VLOOKUP(J797,Index!B$3:S$228,17),IF((I797=Index!S$2),VLOOKUP(J797,Index!B$3:S$228,18),IF((I797=""),CONCATENATE("Custom (",K797,")"),IF((I797="No index"),CONCATENATE("Custom (",Index!T789,")"),"")))))))))))))))))))</f>
        <v>Custom ()</v>
      </c>
      <c r="M797" s="32" t="s">
        <v>5</v>
      </c>
      <c r="N797" s="10" t="s">
        <v>45</v>
      </c>
      <c r="O797" s="136" t="str">
        <f>IF(Table1[[#This Row],[VOLUME]]="","",Table1[[#This Row],[VOLUME]])</f>
        <v/>
      </c>
      <c r="P797" s="110" t="str">
        <f>IF(Table1[[#This Row],[SNP&amp;SEQ SAMPLE ID]]="","",CONCATENATE('Sample information'!$B$16,"_PL1_org_",Table1[[#This Row],[DATE SAMPLE DELIVERY]]))</f>
        <v/>
      </c>
      <c r="Q797" s="32" t="str">
        <f>IF(Table1[[#This Row],[SNP&amp;SEQ SAMPLE ID]]="","",IF('Sample information'!$B$21="","",'Sample information'!$B$21))</f>
        <v/>
      </c>
      <c r="R797" s="10"/>
      <c r="S797" s="32"/>
      <c r="T797" s="55"/>
      <c r="U797" s="25"/>
      <c r="W797" s="30"/>
      <c r="Y797" s="91"/>
      <c r="Z797" s="32"/>
      <c r="AA797" s="28"/>
      <c r="AB797" s="55"/>
      <c r="AC797" s="28" t="str">
        <f>IF(Table1[[#This Row],[DATE SAMPLE DELIVERY]]="","",(CONCATENATE(20,LEFT(Table1[[#This Row],[DATE SAMPLE DELIVERY]],2),"-",(MID(Table1[[#This Row],[DATE SAMPLE DELIVERY]],3,2)),"-",(RIGHT(Table1[[#This Row],[DATE SAMPLE DELIVERY]],2)))))</f>
        <v/>
      </c>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row>
    <row r="798" spans="1:54" s="4" customFormat="1" x14ac:dyDescent="0.2">
      <c r="A798" s="112" t="str">
        <f>IF(D798="","",CONCATENATE('Sample information'!B$16," #1"," ",Table1[[#This Row],[DATE SAMPLE DELIVERY]]))</f>
        <v/>
      </c>
      <c r="B798" s="112" t="str">
        <f>IF(Table1[[#This Row],[LIBRARY ID]]="","",CONCATENATE('Sample information'!B$16,"-",Table1[[#This Row],[LIBRARY ID]]))</f>
        <v/>
      </c>
      <c r="C798" s="228"/>
      <c r="D798" s="228"/>
      <c r="E798" s="228"/>
      <c r="F798" s="113" t="s">
        <v>1711</v>
      </c>
      <c r="G798" s="98"/>
      <c r="H798" s="113"/>
      <c r="I798" s="98"/>
      <c r="J798" s="228"/>
      <c r="K798" s="228"/>
      <c r="L798" s="112" t="str">
        <f>IF((I798=Index!C$2),VLOOKUP(J798,Index!B$3:S$228,2),IF((I798=Index!D$2),VLOOKUP(J798,Index!B$3:S$228,3),IF((I798=Index!E$2),VLOOKUP(J798,Index!B$3:S$228,4),IF((I798=Index!F$2),VLOOKUP(J798,Index!B$3:S$228,5),IF((I798=Index!G$2),VLOOKUP(J798,Index!B$3:S$228,6),IF((I798=Index!H$2),VLOOKUP(J798,Index!B$3:S$228,7),IF((I798=Index!I$2),VLOOKUP(J798,Index!B$3:S$228,8),IF((I798=Index!J$2),VLOOKUP(J798,Index!B$3:S$228,9),IF((I798=Index!K$2),VLOOKUP(J798,Index!B$3:S$228,10),IF((I798=Index!L$2),VLOOKUP(J798,Index!B$3:S$228,11),IF((I798=Index!M$2),VLOOKUP(J798,Index!B$3:S$228,12),IF((I798=Index!N$2),VLOOKUP(J798,Index!B$3:S$228,13),IF((I798=Index!O$2),VLOOKUP(J798,Index!B$3:S$228,14),IF((I798=Index!P$2),VLOOKUP(J798,Index!B$3:S$228,15),IF((I798=Index!Q$2),VLOOKUP(J798,Index!B$3:S$228,16),IF((I798=Index!R$2),VLOOKUP(J798,Index!B$3:S$228,17),IF((I798=Index!S$2),VLOOKUP(J798,Index!B$3:S$228,18),IF((I798=""),CONCATENATE("Custom (",K798,")"),IF((I798="No index"),CONCATENATE("Custom (",Index!T790,")"),"")))))))))))))))))))</f>
        <v>Custom ()</v>
      </c>
      <c r="M798" s="32" t="s">
        <v>5</v>
      </c>
      <c r="N798" s="10" t="s">
        <v>46</v>
      </c>
      <c r="O798" s="136" t="str">
        <f>IF(Table1[[#This Row],[VOLUME]]="","",Table1[[#This Row],[VOLUME]])</f>
        <v/>
      </c>
      <c r="P798" s="110" t="str">
        <f>IF(Table1[[#This Row],[SNP&amp;SEQ SAMPLE ID]]="","",CONCATENATE('Sample information'!$B$16,"_PL1_org_",Table1[[#This Row],[DATE SAMPLE DELIVERY]]))</f>
        <v/>
      </c>
      <c r="Q798" s="32" t="str">
        <f>IF(Table1[[#This Row],[SNP&amp;SEQ SAMPLE ID]]="","",IF('Sample information'!$B$21="","",'Sample information'!$B$21))</f>
        <v/>
      </c>
      <c r="R798" s="10"/>
      <c r="S798" s="32"/>
      <c r="T798" s="55"/>
      <c r="U798" s="25"/>
      <c r="W798" s="30"/>
      <c r="Y798" s="91"/>
      <c r="Z798" s="32"/>
      <c r="AA798" s="28"/>
      <c r="AB798" s="55"/>
      <c r="AC798" s="28" t="str">
        <f>IF(Table1[[#This Row],[DATE SAMPLE DELIVERY]]="","",(CONCATENATE(20,LEFT(Table1[[#This Row],[DATE SAMPLE DELIVERY]],2),"-",(MID(Table1[[#This Row],[DATE SAMPLE DELIVERY]],3,2)),"-",(RIGHT(Table1[[#This Row],[DATE SAMPLE DELIVERY]],2)))))</f>
        <v/>
      </c>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row>
    <row r="799" spans="1:54" s="4" customFormat="1" x14ac:dyDescent="0.2">
      <c r="A799" s="112" t="str">
        <f>IF(D799="","",CONCATENATE('Sample information'!B$16," #1"," ",Table1[[#This Row],[DATE SAMPLE DELIVERY]]))</f>
        <v/>
      </c>
      <c r="B799" s="112" t="str">
        <f>IF(Table1[[#This Row],[LIBRARY ID]]="","",CONCATENATE('Sample information'!B$16,"-",Table1[[#This Row],[LIBRARY ID]]))</f>
        <v/>
      </c>
      <c r="C799" s="228"/>
      <c r="D799" s="228"/>
      <c r="E799" s="228"/>
      <c r="F799" s="113" t="s">
        <v>1711</v>
      </c>
      <c r="G799" s="98"/>
      <c r="H799" s="113"/>
      <c r="I799" s="98"/>
      <c r="J799" s="228"/>
      <c r="K799" s="228"/>
      <c r="L799" s="112" t="str">
        <f>IF((I799=Index!C$2),VLOOKUP(J799,Index!B$3:S$228,2),IF((I799=Index!D$2),VLOOKUP(J799,Index!B$3:S$228,3),IF((I799=Index!E$2),VLOOKUP(J799,Index!B$3:S$228,4),IF((I799=Index!F$2),VLOOKUP(J799,Index!B$3:S$228,5),IF((I799=Index!G$2),VLOOKUP(J799,Index!B$3:S$228,6),IF((I799=Index!H$2),VLOOKUP(J799,Index!B$3:S$228,7),IF((I799=Index!I$2),VLOOKUP(J799,Index!B$3:S$228,8),IF((I799=Index!J$2),VLOOKUP(J799,Index!B$3:S$228,9),IF((I799=Index!K$2),VLOOKUP(J799,Index!B$3:S$228,10),IF((I799=Index!L$2),VLOOKUP(J799,Index!B$3:S$228,11),IF((I799=Index!M$2),VLOOKUP(J799,Index!B$3:S$228,12),IF((I799=Index!N$2),VLOOKUP(J799,Index!B$3:S$228,13),IF((I799=Index!O$2),VLOOKUP(J799,Index!B$3:S$228,14),IF((I799=Index!P$2),VLOOKUP(J799,Index!B$3:S$228,15),IF((I799=Index!Q$2),VLOOKUP(J799,Index!B$3:S$228,16),IF((I799=Index!R$2),VLOOKUP(J799,Index!B$3:S$228,17),IF((I799=Index!S$2),VLOOKUP(J799,Index!B$3:S$228,18),IF((I799=""),CONCATENATE("Custom (",K799,")"),IF((I799="No index"),CONCATENATE("Custom (",Index!T791,")"),"")))))))))))))))))))</f>
        <v>Custom ()</v>
      </c>
      <c r="M799" s="32" t="s">
        <v>5</v>
      </c>
      <c r="N799" s="10" t="s">
        <v>47</v>
      </c>
      <c r="O799" s="136" t="str">
        <f>IF(Table1[[#This Row],[VOLUME]]="","",Table1[[#This Row],[VOLUME]])</f>
        <v/>
      </c>
      <c r="P799" s="110" t="str">
        <f>IF(Table1[[#This Row],[SNP&amp;SEQ SAMPLE ID]]="","",CONCATENATE('Sample information'!$B$16,"_PL1_org_",Table1[[#This Row],[DATE SAMPLE DELIVERY]]))</f>
        <v/>
      </c>
      <c r="Q799" s="32" t="str">
        <f>IF(Table1[[#This Row],[SNP&amp;SEQ SAMPLE ID]]="","",IF('Sample information'!$B$21="","",'Sample information'!$B$21))</f>
        <v/>
      </c>
      <c r="R799" s="10"/>
      <c r="S799" s="32"/>
      <c r="T799" s="55"/>
      <c r="U799" s="25"/>
      <c r="W799" s="30"/>
      <c r="Y799" s="91"/>
      <c r="Z799" s="32"/>
      <c r="AA799" s="28"/>
      <c r="AB799" s="55"/>
      <c r="AC799" s="28" t="str">
        <f>IF(Table1[[#This Row],[DATE SAMPLE DELIVERY]]="","",(CONCATENATE(20,LEFT(Table1[[#This Row],[DATE SAMPLE DELIVERY]],2),"-",(MID(Table1[[#This Row],[DATE SAMPLE DELIVERY]],3,2)),"-",(RIGHT(Table1[[#This Row],[DATE SAMPLE DELIVERY]],2)))))</f>
        <v/>
      </c>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row>
    <row r="800" spans="1:54" s="4" customFormat="1" x14ac:dyDescent="0.2">
      <c r="A800" s="112" t="str">
        <f>IF(D800="","",CONCATENATE('Sample information'!B$16," #1"," ",Table1[[#This Row],[DATE SAMPLE DELIVERY]]))</f>
        <v/>
      </c>
      <c r="B800" s="112" t="str">
        <f>IF(Table1[[#This Row],[LIBRARY ID]]="","",CONCATENATE('Sample information'!B$16,"-",Table1[[#This Row],[LIBRARY ID]]))</f>
        <v/>
      </c>
      <c r="C800" s="228"/>
      <c r="D800" s="228"/>
      <c r="E800" s="228"/>
      <c r="F800" s="113" t="s">
        <v>1711</v>
      </c>
      <c r="G800" s="98"/>
      <c r="H800" s="113"/>
      <c r="I800" s="98"/>
      <c r="J800" s="228"/>
      <c r="K800" s="228"/>
      <c r="L800" s="112" t="str">
        <f>IF((I800=Index!C$2),VLOOKUP(J800,Index!B$3:S$228,2),IF((I800=Index!D$2),VLOOKUP(J800,Index!B$3:S$228,3),IF((I800=Index!E$2),VLOOKUP(J800,Index!B$3:S$228,4),IF((I800=Index!F$2),VLOOKUP(J800,Index!B$3:S$228,5),IF((I800=Index!G$2),VLOOKUP(J800,Index!B$3:S$228,6),IF((I800=Index!H$2),VLOOKUP(J800,Index!B$3:S$228,7),IF((I800=Index!I$2),VLOOKUP(J800,Index!B$3:S$228,8),IF((I800=Index!J$2),VLOOKUP(J800,Index!B$3:S$228,9),IF((I800=Index!K$2),VLOOKUP(J800,Index!B$3:S$228,10),IF((I800=Index!L$2),VLOOKUP(J800,Index!B$3:S$228,11),IF((I800=Index!M$2),VLOOKUP(J800,Index!B$3:S$228,12),IF((I800=Index!N$2),VLOOKUP(J800,Index!B$3:S$228,13),IF((I800=Index!O$2),VLOOKUP(J800,Index!B$3:S$228,14),IF((I800=Index!P$2),VLOOKUP(J800,Index!B$3:S$228,15),IF((I800=Index!Q$2),VLOOKUP(J800,Index!B$3:S$228,16),IF((I800=Index!R$2),VLOOKUP(J800,Index!B$3:S$228,17),IF((I800=Index!S$2),VLOOKUP(J800,Index!B$3:S$228,18),IF((I800=""),CONCATENATE("Custom (",K800,")"),IF((I800="No index"),CONCATENATE("Custom (",Index!T792,")"),"")))))))))))))))))))</f>
        <v>Custom ()</v>
      </c>
      <c r="M800" s="32" t="s">
        <v>5</v>
      </c>
      <c r="N800" s="10" t="s">
        <v>48</v>
      </c>
      <c r="O800" s="136" t="str">
        <f>IF(Table1[[#This Row],[VOLUME]]="","",Table1[[#This Row],[VOLUME]])</f>
        <v/>
      </c>
      <c r="P800" s="110" t="str">
        <f>IF(Table1[[#This Row],[SNP&amp;SEQ SAMPLE ID]]="","",CONCATENATE('Sample information'!$B$16,"_PL1_org_",Table1[[#This Row],[DATE SAMPLE DELIVERY]]))</f>
        <v/>
      </c>
      <c r="Q800" s="32" t="str">
        <f>IF(Table1[[#This Row],[SNP&amp;SEQ SAMPLE ID]]="","",IF('Sample information'!$B$21="","",'Sample information'!$B$21))</f>
        <v/>
      </c>
      <c r="R800" s="10"/>
      <c r="S800" s="32"/>
      <c r="T800" s="55"/>
      <c r="U800" s="25"/>
      <c r="W800" s="30"/>
      <c r="Y800" s="91"/>
      <c r="Z800" s="32"/>
      <c r="AA800" s="28"/>
      <c r="AB800" s="55"/>
      <c r="AC800" s="28" t="str">
        <f>IF(Table1[[#This Row],[DATE SAMPLE DELIVERY]]="","",(CONCATENATE(20,LEFT(Table1[[#This Row],[DATE SAMPLE DELIVERY]],2),"-",(MID(Table1[[#This Row],[DATE SAMPLE DELIVERY]],3,2)),"-",(RIGHT(Table1[[#This Row],[DATE SAMPLE DELIVERY]],2)))))</f>
        <v/>
      </c>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row>
    <row r="801" spans="1:54" s="4" customFormat="1" x14ac:dyDescent="0.2">
      <c r="A801" s="112" t="str">
        <f>IF(D801="","",CONCATENATE('Sample information'!B$16," #1"," ",Table1[[#This Row],[DATE SAMPLE DELIVERY]]))</f>
        <v/>
      </c>
      <c r="B801" s="112" t="str">
        <f>IF(Table1[[#This Row],[LIBRARY ID]]="","",CONCATENATE('Sample information'!B$16,"-",Table1[[#This Row],[LIBRARY ID]]))</f>
        <v/>
      </c>
      <c r="C801" s="228"/>
      <c r="D801" s="228"/>
      <c r="E801" s="228"/>
      <c r="F801" s="113" t="s">
        <v>1711</v>
      </c>
      <c r="G801" s="98"/>
      <c r="H801" s="113"/>
      <c r="I801" s="98"/>
      <c r="J801" s="228"/>
      <c r="K801" s="228"/>
      <c r="L801" s="112" t="str">
        <f>IF((I801=Index!C$2),VLOOKUP(J801,Index!B$3:S$228,2),IF((I801=Index!D$2),VLOOKUP(J801,Index!B$3:S$228,3),IF((I801=Index!E$2),VLOOKUP(J801,Index!B$3:S$228,4),IF((I801=Index!F$2),VLOOKUP(J801,Index!B$3:S$228,5),IF((I801=Index!G$2),VLOOKUP(J801,Index!B$3:S$228,6),IF((I801=Index!H$2),VLOOKUP(J801,Index!B$3:S$228,7),IF((I801=Index!I$2),VLOOKUP(J801,Index!B$3:S$228,8),IF((I801=Index!J$2),VLOOKUP(J801,Index!B$3:S$228,9),IF((I801=Index!K$2),VLOOKUP(J801,Index!B$3:S$228,10),IF((I801=Index!L$2),VLOOKUP(J801,Index!B$3:S$228,11),IF((I801=Index!M$2),VLOOKUP(J801,Index!B$3:S$228,12),IF((I801=Index!N$2),VLOOKUP(J801,Index!B$3:S$228,13),IF((I801=Index!O$2),VLOOKUP(J801,Index!B$3:S$228,14),IF((I801=Index!P$2),VLOOKUP(J801,Index!B$3:S$228,15),IF((I801=Index!Q$2),VLOOKUP(J801,Index!B$3:S$228,16),IF((I801=Index!R$2),VLOOKUP(J801,Index!B$3:S$228,17),IF((I801=Index!S$2),VLOOKUP(J801,Index!B$3:S$228,18),IF((I801=""),CONCATENATE("Custom (",K801,")"),IF((I801="No index"),CONCATENATE("Custom (",Index!T793,")"),"")))))))))))))))))))</f>
        <v>Custom ()</v>
      </c>
      <c r="M801" s="32" t="s">
        <v>5</v>
      </c>
      <c r="N801" s="10" t="s">
        <v>49</v>
      </c>
      <c r="O801" s="136" t="str">
        <f>IF(Table1[[#This Row],[VOLUME]]="","",Table1[[#This Row],[VOLUME]])</f>
        <v/>
      </c>
      <c r="P801" s="110" t="str">
        <f>IF(Table1[[#This Row],[SNP&amp;SEQ SAMPLE ID]]="","",CONCATENATE('Sample information'!$B$16,"_PL1_org_",Table1[[#This Row],[DATE SAMPLE DELIVERY]]))</f>
        <v/>
      </c>
      <c r="Q801" s="32" t="str">
        <f>IF(Table1[[#This Row],[SNP&amp;SEQ SAMPLE ID]]="","",IF('Sample information'!$B$21="","",'Sample information'!$B$21))</f>
        <v/>
      </c>
      <c r="R801" s="10"/>
      <c r="S801" s="32"/>
      <c r="T801" s="55"/>
      <c r="U801" s="25"/>
      <c r="W801" s="30"/>
      <c r="Y801" s="91"/>
      <c r="Z801" s="32"/>
      <c r="AA801" s="28"/>
      <c r="AB801" s="55"/>
      <c r="AC801" s="28" t="str">
        <f>IF(Table1[[#This Row],[DATE SAMPLE DELIVERY]]="","",(CONCATENATE(20,LEFT(Table1[[#This Row],[DATE SAMPLE DELIVERY]],2),"-",(MID(Table1[[#This Row],[DATE SAMPLE DELIVERY]],3,2)),"-",(RIGHT(Table1[[#This Row],[DATE SAMPLE DELIVERY]],2)))))</f>
        <v/>
      </c>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row>
    <row r="802" spans="1:54" s="4" customFormat="1" x14ac:dyDescent="0.2">
      <c r="A802" s="112" t="str">
        <f>IF(D802="","",CONCATENATE('Sample information'!B$16," #1"," ",Table1[[#This Row],[DATE SAMPLE DELIVERY]]))</f>
        <v/>
      </c>
      <c r="B802" s="112" t="str">
        <f>IF(Table1[[#This Row],[LIBRARY ID]]="","",CONCATENATE('Sample information'!B$16,"-",Table1[[#This Row],[LIBRARY ID]]))</f>
        <v/>
      </c>
      <c r="C802" s="228"/>
      <c r="D802" s="228"/>
      <c r="E802" s="228"/>
      <c r="F802" s="113" t="s">
        <v>1711</v>
      </c>
      <c r="G802" s="98"/>
      <c r="H802" s="113"/>
      <c r="I802" s="98"/>
      <c r="J802" s="228"/>
      <c r="K802" s="228"/>
      <c r="L802" s="112" t="str">
        <f>IF((I802=Index!C$2),VLOOKUP(J802,Index!B$3:S$228,2),IF((I802=Index!D$2),VLOOKUP(J802,Index!B$3:S$228,3),IF((I802=Index!E$2),VLOOKUP(J802,Index!B$3:S$228,4),IF((I802=Index!F$2),VLOOKUP(J802,Index!B$3:S$228,5),IF((I802=Index!G$2),VLOOKUP(J802,Index!B$3:S$228,6),IF((I802=Index!H$2),VLOOKUP(J802,Index!B$3:S$228,7),IF((I802=Index!I$2),VLOOKUP(J802,Index!B$3:S$228,8),IF((I802=Index!J$2),VLOOKUP(J802,Index!B$3:S$228,9),IF((I802=Index!K$2),VLOOKUP(J802,Index!B$3:S$228,10),IF((I802=Index!L$2),VLOOKUP(J802,Index!B$3:S$228,11),IF((I802=Index!M$2),VLOOKUP(J802,Index!B$3:S$228,12),IF((I802=Index!N$2),VLOOKUP(J802,Index!B$3:S$228,13),IF((I802=Index!O$2),VLOOKUP(J802,Index!B$3:S$228,14),IF((I802=Index!P$2),VLOOKUP(J802,Index!B$3:S$228,15),IF((I802=Index!Q$2),VLOOKUP(J802,Index!B$3:S$228,16),IF((I802=Index!R$2),VLOOKUP(J802,Index!B$3:S$228,17),IF((I802=Index!S$2),VLOOKUP(J802,Index!B$3:S$228,18),IF((I802=""),CONCATENATE("Custom (",K802,")"),IF((I802="No index"),CONCATENATE("Custom (",Index!T794,")"),"")))))))))))))))))))</f>
        <v>Custom ()</v>
      </c>
      <c r="M802" s="32" t="s">
        <v>5</v>
      </c>
      <c r="N802" s="10" t="s">
        <v>50</v>
      </c>
      <c r="O802" s="136" t="str">
        <f>IF(Table1[[#This Row],[VOLUME]]="","",Table1[[#This Row],[VOLUME]])</f>
        <v/>
      </c>
      <c r="P802" s="110" t="str">
        <f>IF(Table1[[#This Row],[SNP&amp;SEQ SAMPLE ID]]="","",CONCATENATE('Sample information'!$B$16,"_PL1_org_",Table1[[#This Row],[DATE SAMPLE DELIVERY]]))</f>
        <v/>
      </c>
      <c r="Q802" s="32" t="str">
        <f>IF(Table1[[#This Row],[SNP&amp;SEQ SAMPLE ID]]="","",IF('Sample information'!$B$21="","",'Sample information'!$B$21))</f>
        <v/>
      </c>
      <c r="R802" s="10"/>
      <c r="S802" s="32"/>
      <c r="T802" s="55"/>
      <c r="U802" s="25"/>
      <c r="W802" s="30"/>
      <c r="Y802" s="91"/>
      <c r="Z802" s="32"/>
      <c r="AA802" s="28"/>
      <c r="AB802" s="55"/>
      <c r="AC802" s="28" t="str">
        <f>IF(Table1[[#This Row],[DATE SAMPLE DELIVERY]]="","",(CONCATENATE(20,LEFT(Table1[[#This Row],[DATE SAMPLE DELIVERY]],2),"-",(MID(Table1[[#This Row],[DATE SAMPLE DELIVERY]],3,2)),"-",(RIGHT(Table1[[#This Row],[DATE SAMPLE DELIVERY]],2)))))</f>
        <v/>
      </c>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row>
    <row r="803" spans="1:54" s="4" customFormat="1" x14ac:dyDescent="0.2">
      <c r="A803" s="112" t="str">
        <f>IF(D803="","",CONCATENATE('Sample information'!B$16," #1"," ",Table1[[#This Row],[DATE SAMPLE DELIVERY]]))</f>
        <v/>
      </c>
      <c r="B803" s="112" t="str">
        <f>IF(Table1[[#This Row],[LIBRARY ID]]="","",CONCATENATE('Sample information'!B$16,"-",Table1[[#This Row],[LIBRARY ID]]))</f>
        <v/>
      </c>
      <c r="C803" s="228"/>
      <c r="D803" s="228"/>
      <c r="E803" s="228"/>
      <c r="F803" s="113" t="s">
        <v>1711</v>
      </c>
      <c r="G803" s="98"/>
      <c r="H803" s="113"/>
      <c r="I803" s="98"/>
      <c r="J803" s="228"/>
      <c r="K803" s="228"/>
      <c r="L803" s="112" t="str">
        <f>IF((I803=Index!C$2),VLOOKUP(J803,Index!B$3:S$228,2),IF((I803=Index!D$2),VLOOKUP(J803,Index!B$3:S$228,3),IF((I803=Index!E$2),VLOOKUP(J803,Index!B$3:S$228,4),IF((I803=Index!F$2),VLOOKUP(J803,Index!B$3:S$228,5),IF((I803=Index!G$2),VLOOKUP(J803,Index!B$3:S$228,6),IF((I803=Index!H$2),VLOOKUP(J803,Index!B$3:S$228,7),IF((I803=Index!I$2),VLOOKUP(J803,Index!B$3:S$228,8),IF((I803=Index!J$2),VLOOKUP(J803,Index!B$3:S$228,9),IF((I803=Index!K$2),VLOOKUP(J803,Index!B$3:S$228,10),IF((I803=Index!L$2),VLOOKUP(J803,Index!B$3:S$228,11),IF((I803=Index!M$2),VLOOKUP(J803,Index!B$3:S$228,12),IF((I803=Index!N$2),VLOOKUP(J803,Index!B$3:S$228,13),IF((I803=Index!O$2),VLOOKUP(J803,Index!B$3:S$228,14),IF((I803=Index!P$2),VLOOKUP(J803,Index!B$3:S$228,15),IF((I803=Index!Q$2),VLOOKUP(J803,Index!B$3:S$228,16),IF((I803=Index!R$2),VLOOKUP(J803,Index!B$3:S$228,17),IF((I803=Index!S$2),VLOOKUP(J803,Index!B$3:S$228,18),IF((I803=""),CONCATENATE("Custom (",K803,")"),IF((I803="No index"),CONCATENATE("Custom (",Index!T795,")"),"")))))))))))))))))))</f>
        <v>Custom ()</v>
      </c>
      <c r="M803" s="32" t="s">
        <v>5</v>
      </c>
      <c r="N803" s="10" t="s">
        <v>51</v>
      </c>
      <c r="O803" s="136" t="str">
        <f>IF(Table1[[#This Row],[VOLUME]]="","",Table1[[#This Row],[VOLUME]])</f>
        <v/>
      </c>
      <c r="P803" s="110" t="str">
        <f>IF(Table1[[#This Row],[SNP&amp;SEQ SAMPLE ID]]="","",CONCATENATE('Sample information'!$B$16,"_PL1_org_",Table1[[#This Row],[DATE SAMPLE DELIVERY]]))</f>
        <v/>
      </c>
      <c r="Q803" s="32" t="str">
        <f>IF(Table1[[#This Row],[SNP&amp;SEQ SAMPLE ID]]="","",IF('Sample information'!$B$21="","",'Sample information'!$B$21))</f>
        <v/>
      </c>
      <c r="R803" s="10"/>
      <c r="S803" s="32"/>
      <c r="T803" s="55"/>
      <c r="U803" s="25"/>
      <c r="W803" s="30"/>
      <c r="Y803" s="91"/>
      <c r="Z803" s="32"/>
      <c r="AA803" s="28"/>
      <c r="AB803" s="55"/>
      <c r="AC803" s="28" t="str">
        <f>IF(Table1[[#This Row],[DATE SAMPLE DELIVERY]]="","",(CONCATENATE(20,LEFT(Table1[[#This Row],[DATE SAMPLE DELIVERY]],2),"-",(MID(Table1[[#This Row],[DATE SAMPLE DELIVERY]],3,2)),"-",(RIGHT(Table1[[#This Row],[DATE SAMPLE DELIVERY]],2)))))</f>
        <v/>
      </c>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row>
    <row r="804" spans="1:54" s="4" customFormat="1" x14ac:dyDescent="0.2">
      <c r="A804" s="112" t="str">
        <f>IF(D804="","",CONCATENATE('Sample information'!B$16," #1"," ",Table1[[#This Row],[DATE SAMPLE DELIVERY]]))</f>
        <v/>
      </c>
      <c r="B804" s="112" t="str">
        <f>IF(Table1[[#This Row],[LIBRARY ID]]="","",CONCATENATE('Sample information'!B$16,"-",Table1[[#This Row],[LIBRARY ID]]))</f>
        <v/>
      </c>
      <c r="C804" s="228"/>
      <c r="D804" s="228"/>
      <c r="E804" s="228"/>
      <c r="F804" s="113" t="s">
        <v>1711</v>
      </c>
      <c r="G804" s="98"/>
      <c r="H804" s="113"/>
      <c r="I804" s="98"/>
      <c r="J804" s="228"/>
      <c r="K804" s="228"/>
      <c r="L804" s="112" t="str">
        <f>IF((I804=Index!C$2),VLOOKUP(J804,Index!B$3:S$228,2),IF((I804=Index!D$2),VLOOKUP(J804,Index!B$3:S$228,3),IF((I804=Index!E$2),VLOOKUP(J804,Index!B$3:S$228,4),IF((I804=Index!F$2),VLOOKUP(J804,Index!B$3:S$228,5),IF((I804=Index!G$2),VLOOKUP(J804,Index!B$3:S$228,6),IF((I804=Index!H$2),VLOOKUP(J804,Index!B$3:S$228,7),IF((I804=Index!I$2),VLOOKUP(J804,Index!B$3:S$228,8),IF((I804=Index!J$2),VLOOKUP(J804,Index!B$3:S$228,9),IF((I804=Index!K$2),VLOOKUP(J804,Index!B$3:S$228,10),IF((I804=Index!L$2),VLOOKUP(J804,Index!B$3:S$228,11),IF((I804=Index!M$2),VLOOKUP(J804,Index!B$3:S$228,12),IF((I804=Index!N$2),VLOOKUP(J804,Index!B$3:S$228,13),IF((I804=Index!O$2),VLOOKUP(J804,Index!B$3:S$228,14),IF((I804=Index!P$2),VLOOKUP(J804,Index!B$3:S$228,15),IF((I804=Index!Q$2),VLOOKUP(J804,Index!B$3:S$228,16),IF((I804=Index!R$2),VLOOKUP(J804,Index!B$3:S$228,17),IF((I804=Index!S$2),VLOOKUP(J804,Index!B$3:S$228,18),IF((I804=""),CONCATENATE("Custom (",K804,")"),IF((I804="No index"),CONCATENATE("Custom (",Index!T796,")"),"")))))))))))))))))))</f>
        <v>Custom ()</v>
      </c>
      <c r="M804" s="32" t="s">
        <v>5</v>
      </c>
      <c r="N804" s="10" t="s">
        <v>52</v>
      </c>
      <c r="O804" s="136" t="str">
        <f>IF(Table1[[#This Row],[VOLUME]]="","",Table1[[#This Row],[VOLUME]])</f>
        <v/>
      </c>
      <c r="P804" s="110" t="str">
        <f>IF(Table1[[#This Row],[SNP&amp;SEQ SAMPLE ID]]="","",CONCATENATE('Sample information'!$B$16,"_PL1_org_",Table1[[#This Row],[DATE SAMPLE DELIVERY]]))</f>
        <v/>
      </c>
      <c r="Q804" s="32" t="str">
        <f>IF(Table1[[#This Row],[SNP&amp;SEQ SAMPLE ID]]="","",IF('Sample information'!$B$21="","",'Sample information'!$B$21))</f>
        <v/>
      </c>
      <c r="R804" s="10"/>
      <c r="S804" s="32"/>
      <c r="T804" s="55"/>
      <c r="U804" s="25"/>
      <c r="W804" s="30"/>
      <c r="Y804" s="91"/>
      <c r="Z804" s="32"/>
      <c r="AA804" s="28"/>
      <c r="AB804" s="55"/>
      <c r="AC804" s="28" t="str">
        <f>IF(Table1[[#This Row],[DATE SAMPLE DELIVERY]]="","",(CONCATENATE(20,LEFT(Table1[[#This Row],[DATE SAMPLE DELIVERY]],2),"-",(MID(Table1[[#This Row],[DATE SAMPLE DELIVERY]],3,2)),"-",(RIGHT(Table1[[#This Row],[DATE SAMPLE DELIVERY]],2)))))</f>
        <v/>
      </c>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row>
    <row r="805" spans="1:54" s="4" customFormat="1" x14ac:dyDescent="0.2">
      <c r="A805" s="112" t="str">
        <f>IF(D805="","",CONCATENATE('Sample information'!B$16," #1"," ",Table1[[#This Row],[DATE SAMPLE DELIVERY]]))</f>
        <v/>
      </c>
      <c r="B805" s="112" t="str">
        <f>IF(Table1[[#This Row],[LIBRARY ID]]="","",CONCATENATE('Sample information'!B$16,"-",Table1[[#This Row],[LIBRARY ID]]))</f>
        <v/>
      </c>
      <c r="C805" s="228"/>
      <c r="D805" s="228"/>
      <c r="E805" s="228"/>
      <c r="F805" s="113" t="s">
        <v>1711</v>
      </c>
      <c r="G805" s="98"/>
      <c r="H805" s="113"/>
      <c r="I805" s="98"/>
      <c r="J805" s="228"/>
      <c r="K805" s="228"/>
      <c r="L805" s="112" t="str">
        <f>IF((I805=Index!C$2),VLOOKUP(J805,Index!B$3:S$228,2),IF((I805=Index!D$2),VLOOKUP(J805,Index!B$3:S$228,3),IF((I805=Index!E$2),VLOOKUP(J805,Index!B$3:S$228,4),IF((I805=Index!F$2),VLOOKUP(J805,Index!B$3:S$228,5),IF((I805=Index!G$2),VLOOKUP(J805,Index!B$3:S$228,6),IF((I805=Index!H$2),VLOOKUP(J805,Index!B$3:S$228,7),IF((I805=Index!I$2),VLOOKUP(J805,Index!B$3:S$228,8),IF((I805=Index!J$2),VLOOKUP(J805,Index!B$3:S$228,9),IF((I805=Index!K$2),VLOOKUP(J805,Index!B$3:S$228,10),IF((I805=Index!L$2),VLOOKUP(J805,Index!B$3:S$228,11),IF((I805=Index!M$2),VLOOKUP(J805,Index!B$3:S$228,12),IF((I805=Index!N$2),VLOOKUP(J805,Index!B$3:S$228,13),IF((I805=Index!O$2),VLOOKUP(J805,Index!B$3:S$228,14),IF((I805=Index!P$2),VLOOKUP(J805,Index!B$3:S$228,15),IF((I805=Index!Q$2),VLOOKUP(J805,Index!B$3:S$228,16),IF((I805=Index!R$2),VLOOKUP(J805,Index!B$3:S$228,17),IF((I805=Index!S$2),VLOOKUP(J805,Index!B$3:S$228,18),IF((I805=""),CONCATENATE("Custom (",K805,")"),IF((I805="No index"),CONCATENATE("Custom (",Index!T797,")"),"")))))))))))))))))))</f>
        <v>Custom ()</v>
      </c>
      <c r="M805" s="32" t="s">
        <v>5</v>
      </c>
      <c r="N805" s="10" t="s">
        <v>53</v>
      </c>
      <c r="O805" s="136" t="str">
        <f>IF(Table1[[#This Row],[VOLUME]]="","",Table1[[#This Row],[VOLUME]])</f>
        <v/>
      </c>
      <c r="P805" s="110" t="str">
        <f>IF(Table1[[#This Row],[SNP&amp;SEQ SAMPLE ID]]="","",CONCATENATE('Sample information'!$B$16,"_PL1_org_",Table1[[#This Row],[DATE SAMPLE DELIVERY]]))</f>
        <v/>
      </c>
      <c r="Q805" s="32" t="str">
        <f>IF(Table1[[#This Row],[SNP&amp;SEQ SAMPLE ID]]="","",IF('Sample information'!$B$21="","",'Sample information'!$B$21))</f>
        <v/>
      </c>
      <c r="R805" s="10"/>
      <c r="S805" s="32"/>
      <c r="T805" s="55"/>
      <c r="U805" s="25"/>
      <c r="W805" s="30"/>
      <c r="Y805" s="91"/>
      <c r="Z805" s="32"/>
      <c r="AA805" s="28"/>
      <c r="AB805" s="55"/>
      <c r="AC805" s="28" t="str">
        <f>IF(Table1[[#This Row],[DATE SAMPLE DELIVERY]]="","",(CONCATENATE(20,LEFT(Table1[[#This Row],[DATE SAMPLE DELIVERY]],2),"-",(MID(Table1[[#This Row],[DATE SAMPLE DELIVERY]],3,2)),"-",(RIGHT(Table1[[#This Row],[DATE SAMPLE DELIVERY]],2)))))</f>
        <v/>
      </c>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row>
    <row r="806" spans="1:54" s="4" customFormat="1" x14ac:dyDescent="0.2">
      <c r="A806" s="112" t="str">
        <f>IF(D806="","",CONCATENATE('Sample information'!B$16," #1"," ",Table1[[#This Row],[DATE SAMPLE DELIVERY]]))</f>
        <v/>
      </c>
      <c r="B806" s="112" t="str">
        <f>IF(Table1[[#This Row],[LIBRARY ID]]="","",CONCATENATE('Sample information'!B$16,"-",Table1[[#This Row],[LIBRARY ID]]))</f>
        <v/>
      </c>
      <c r="C806" s="228"/>
      <c r="D806" s="228"/>
      <c r="E806" s="228"/>
      <c r="F806" s="113" t="s">
        <v>1711</v>
      </c>
      <c r="G806" s="98"/>
      <c r="H806" s="113"/>
      <c r="I806" s="98"/>
      <c r="J806" s="228"/>
      <c r="K806" s="228"/>
      <c r="L806" s="112" t="str">
        <f>IF((I806=Index!C$2),VLOOKUP(J806,Index!B$3:S$228,2),IF((I806=Index!D$2),VLOOKUP(J806,Index!B$3:S$228,3),IF((I806=Index!E$2),VLOOKUP(J806,Index!B$3:S$228,4),IF((I806=Index!F$2),VLOOKUP(J806,Index!B$3:S$228,5),IF((I806=Index!G$2),VLOOKUP(J806,Index!B$3:S$228,6),IF((I806=Index!H$2),VLOOKUP(J806,Index!B$3:S$228,7),IF((I806=Index!I$2),VLOOKUP(J806,Index!B$3:S$228,8),IF((I806=Index!J$2),VLOOKUP(J806,Index!B$3:S$228,9),IF((I806=Index!K$2),VLOOKUP(J806,Index!B$3:S$228,10),IF((I806=Index!L$2),VLOOKUP(J806,Index!B$3:S$228,11),IF((I806=Index!M$2),VLOOKUP(J806,Index!B$3:S$228,12),IF((I806=Index!N$2),VLOOKUP(J806,Index!B$3:S$228,13),IF((I806=Index!O$2),VLOOKUP(J806,Index!B$3:S$228,14),IF((I806=Index!P$2),VLOOKUP(J806,Index!B$3:S$228,15),IF((I806=Index!Q$2),VLOOKUP(J806,Index!B$3:S$228,16),IF((I806=Index!R$2),VLOOKUP(J806,Index!B$3:S$228,17),IF((I806=Index!S$2),VLOOKUP(J806,Index!B$3:S$228,18),IF((I806=""),CONCATENATE("Custom (",K806,")"),IF((I806="No index"),CONCATENATE("Custom (",Index!T798,")"),"")))))))))))))))))))</f>
        <v>Custom ()</v>
      </c>
      <c r="M806" s="32" t="s">
        <v>5</v>
      </c>
      <c r="N806" s="10" t="s">
        <v>54</v>
      </c>
      <c r="O806" s="136" t="str">
        <f>IF(Table1[[#This Row],[VOLUME]]="","",Table1[[#This Row],[VOLUME]])</f>
        <v/>
      </c>
      <c r="P806" s="110" t="str">
        <f>IF(Table1[[#This Row],[SNP&amp;SEQ SAMPLE ID]]="","",CONCATENATE('Sample information'!$B$16,"_PL1_org_",Table1[[#This Row],[DATE SAMPLE DELIVERY]]))</f>
        <v/>
      </c>
      <c r="Q806" s="32" t="str">
        <f>IF(Table1[[#This Row],[SNP&amp;SEQ SAMPLE ID]]="","",IF('Sample information'!$B$21="","",'Sample information'!$B$21))</f>
        <v/>
      </c>
      <c r="R806" s="10"/>
      <c r="S806" s="32"/>
      <c r="T806" s="55"/>
      <c r="U806" s="25"/>
      <c r="W806" s="30"/>
      <c r="Y806" s="91"/>
      <c r="Z806" s="32"/>
      <c r="AA806" s="28"/>
      <c r="AB806" s="55"/>
      <c r="AC806" s="28" t="str">
        <f>IF(Table1[[#This Row],[DATE SAMPLE DELIVERY]]="","",(CONCATENATE(20,LEFT(Table1[[#This Row],[DATE SAMPLE DELIVERY]],2),"-",(MID(Table1[[#This Row],[DATE SAMPLE DELIVERY]],3,2)),"-",(RIGHT(Table1[[#This Row],[DATE SAMPLE DELIVERY]],2)))))</f>
        <v/>
      </c>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row>
    <row r="807" spans="1:54" s="4" customFormat="1" x14ac:dyDescent="0.2">
      <c r="A807" s="112" t="str">
        <f>IF(D807="","",CONCATENATE('Sample information'!B$16," #1"," ",Table1[[#This Row],[DATE SAMPLE DELIVERY]]))</f>
        <v/>
      </c>
      <c r="B807" s="112" t="str">
        <f>IF(Table1[[#This Row],[LIBRARY ID]]="","",CONCATENATE('Sample information'!B$16,"-",Table1[[#This Row],[LIBRARY ID]]))</f>
        <v/>
      </c>
      <c r="C807" s="228"/>
      <c r="D807" s="228"/>
      <c r="E807" s="228"/>
      <c r="F807" s="113" t="s">
        <v>1711</v>
      </c>
      <c r="G807" s="98"/>
      <c r="H807" s="113"/>
      <c r="I807" s="98"/>
      <c r="J807" s="228"/>
      <c r="K807" s="228"/>
      <c r="L807" s="112" t="str">
        <f>IF((I807=Index!C$2),VLOOKUP(J807,Index!B$3:S$228,2),IF((I807=Index!D$2),VLOOKUP(J807,Index!B$3:S$228,3),IF((I807=Index!E$2),VLOOKUP(J807,Index!B$3:S$228,4),IF((I807=Index!F$2),VLOOKUP(J807,Index!B$3:S$228,5),IF((I807=Index!G$2),VLOOKUP(J807,Index!B$3:S$228,6),IF((I807=Index!H$2),VLOOKUP(J807,Index!B$3:S$228,7),IF((I807=Index!I$2),VLOOKUP(J807,Index!B$3:S$228,8),IF((I807=Index!J$2),VLOOKUP(J807,Index!B$3:S$228,9),IF((I807=Index!K$2),VLOOKUP(J807,Index!B$3:S$228,10),IF((I807=Index!L$2),VLOOKUP(J807,Index!B$3:S$228,11),IF((I807=Index!M$2),VLOOKUP(J807,Index!B$3:S$228,12),IF((I807=Index!N$2),VLOOKUP(J807,Index!B$3:S$228,13),IF((I807=Index!O$2),VLOOKUP(J807,Index!B$3:S$228,14),IF((I807=Index!P$2),VLOOKUP(J807,Index!B$3:S$228,15),IF((I807=Index!Q$2),VLOOKUP(J807,Index!B$3:S$228,16),IF((I807=Index!R$2),VLOOKUP(J807,Index!B$3:S$228,17),IF((I807=Index!S$2),VLOOKUP(J807,Index!B$3:S$228,18),IF((I807=""),CONCATENATE("Custom (",K807,")"),IF((I807="No index"),CONCATENATE("Custom (",Index!T799,")"),"")))))))))))))))))))</f>
        <v>Custom ()</v>
      </c>
      <c r="M807" s="32" t="s">
        <v>5</v>
      </c>
      <c r="N807" s="10" t="s">
        <v>55</v>
      </c>
      <c r="O807" s="136" t="str">
        <f>IF(Table1[[#This Row],[VOLUME]]="","",Table1[[#This Row],[VOLUME]])</f>
        <v/>
      </c>
      <c r="P807" s="110" t="str">
        <f>IF(Table1[[#This Row],[SNP&amp;SEQ SAMPLE ID]]="","",CONCATENATE('Sample information'!$B$16,"_PL1_org_",Table1[[#This Row],[DATE SAMPLE DELIVERY]]))</f>
        <v/>
      </c>
      <c r="Q807" s="32" t="str">
        <f>IF(Table1[[#This Row],[SNP&amp;SEQ SAMPLE ID]]="","",IF('Sample information'!$B$21="","",'Sample information'!$B$21))</f>
        <v/>
      </c>
      <c r="R807" s="10"/>
      <c r="S807" s="32"/>
      <c r="T807" s="55"/>
      <c r="U807" s="25"/>
      <c r="W807" s="30"/>
      <c r="Y807" s="91"/>
      <c r="Z807" s="32"/>
      <c r="AA807" s="28"/>
      <c r="AB807" s="55"/>
      <c r="AC807" s="28" t="str">
        <f>IF(Table1[[#This Row],[DATE SAMPLE DELIVERY]]="","",(CONCATENATE(20,LEFT(Table1[[#This Row],[DATE SAMPLE DELIVERY]],2),"-",(MID(Table1[[#This Row],[DATE SAMPLE DELIVERY]],3,2)),"-",(RIGHT(Table1[[#This Row],[DATE SAMPLE DELIVERY]],2)))))</f>
        <v/>
      </c>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row>
    <row r="808" spans="1:54" s="4" customFormat="1" x14ac:dyDescent="0.2">
      <c r="A808" s="112" t="str">
        <f>IF(D808="","",CONCATENATE('Sample information'!B$16," #1"," ",Table1[[#This Row],[DATE SAMPLE DELIVERY]]))</f>
        <v/>
      </c>
      <c r="B808" s="112" t="str">
        <f>IF(Table1[[#This Row],[LIBRARY ID]]="","",CONCATENATE('Sample information'!B$16,"-",Table1[[#This Row],[LIBRARY ID]]))</f>
        <v/>
      </c>
      <c r="C808" s="228"/>
      <c r="D808" s="228"/>
      <c r="E808" s="228"/>
      <c r="F808" s="113" t="s">
        <v>1711</v>
      </c>
      <c r="G808" s="98"/>
      <c r="H808" s="113"/>
      <c r="I808" s="98"/>
      <c r="J808" s="228"/>
      <c r="K808" s="228"/>
      <c r="L808" s="112" t="str">
        <f>IF((I808=Index!C$2),VLOOKUP(J808,Index!B$3:S$228,2),IF((I808=Index!D$2),VLOOKUP(J808,Index!B$3:S$228,3),IF((I808=Index!E$2),VLOOKUP(J808,Index!B$3:S$228,4),IF((I808=Index!F$2),VLOOKUP(J808,Index!B$3:S$228,5),IF((I808=Index!G$2),VLOOKUP(J808,Index!B$3:S$228,6),IF((I808=Index!H$2),VLOOKUP(J808,Index!B$3:S$228,7),IF((I808=Index!I$2),VLOOKUP(J808,Index!B$3:S$228,8),IF((I808=Index!J$2),VLOOKUP(J808,Index!B$3:S$228,9),IF((I808=Index!K$2),VLOOKUP(J808,Index!B$3:S$228,10),IF((I808=Index!L$2),VLOOKUP(J808,Index!B$3:S$228,11),IF((I808=Index!M$2),VLOOKUP(J808,Index!B$3:S$228,12),IF((I808=Index!N$2),VLOOKUP(J808,Index!B$3:S$228,13),IF((I808=Index!O$2),VLOOKUP(J808,Index!B$3:S$228,14),IF((I808=Index!P$2),VLOOKUP(J808,Index!B$3:S$228,15),IF((I808=Index!Q$2),VLOOKUP(J808,Index!B$3:S$228,16),IF((I808=Index!R$2),VLOOKUP(J808,Index!B$3:S$228,17),IF((I808=Index!S$2),VLOOKUP(J808,Index!B$3:S$228,18),IF((I808=""),CONCATENATE("Custom (",K808,")"),IF((I808="No index"),CONCATENATE("Custom (",Index!T800,")"),"")))))))))))))))))))</f>
        <v>Custom ()</v>
      </c>
      <c r="M808" s="32" t="s">
        <v>5</v>
      </c>
      <c r="N808" s="10" t="s">
        <v>56</v>
      </c>
      <c r="O808" s="136" t="str">
        <f>IF(Table1[[#This Row],[VOLUME]]="","",Table1[[#This Row],[VOLUME]])</f>
        <v/>
      </c>
      <c r="P808" s="110" t="str">
        <f>IF(Table1[[#This Row],[SNP&amp;SEQ SAMPLE ID]]="","",CONCATENATE('Sample information'!$B$16,"_PL1_org_",Table1[[#This Row],[DATE SAMPLE DELIVERY]]))</f>
        <v/>
      </c>
      <c r="Q808" s="32" t="str">
        <f>IF(Table1[[#This Row],[SNP&amp;SEQ SAMPLE ID]]="","",IF('Sample information'!$B$21="","",'Sample information'!$B$21))</f>
        <v/>
      </c>
      <c r="R808" s="10"/>
      <c r="S808" s="32"/>
      <c r="T808" s="55"/>
      <c r="U808" s="25"/>
      <c r="W808" s="30"/>
      <c r="Y808" s="91"/>
      <c r="Z808" s="32"/>
      <c r="AA808" s="28"/>
      <c r="AB808" s="55"/>
      <c r="AC808" s="28" t="str">
        <f>IF(Table1[[#This Row],[DATE SAMPLE DELIVERY]]="","",(CONCATENATE(20,LEFT(Table1[[#This Row],[DATE SAMPLE DELIVERY]],2),"-",(MID(Table1[[#This Row],[DATE SAMPLE DELIVERY]],3,2)),"-",(RIGHT(Table1[[#This Row],[DATE SAMPLE DELIVERY]],2)))))</f>
        <v/>
      </c>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row>
    <row r="809" spans="1:54" s="4" customFormat="1" x14ac:dyDescent="0.2">
      <c r="A809" s="112" t="str">
        <f>IF(D809="","",CONCATENATE('Sample information'!B$16," #1"," ",Table1[[#This Row],[DATE SAMPLE DELIVERY]]))</f>
        <v/>
      </c>
      <c r="B809" s="112" t="str">
        <f>IF(Table1[[#This Row],[LIBRARY ID]]="","",CONCATENATE('Sample information'!B$16,"-",Table1[[#This Row],[LIBRARY ID]]))</f>
        <v/>
      </c>
      <c r="C809" s="228"/>
      <c r="D809" s="228"/>
      <c r="E809" s="228"/>
      <c r="F809" s="113" t="s">
        <v>1711</v>
      </c>
      <c r="G809" s="98"/>
      <c r="H809" s="113"/>
      <c r="I809" s="98"/>
      <c r="J809" s="228"/>
      <c r="K809" s="228"/>
      <c r="L809" s="112" t="str">
        <f>IF((I809=Index!C$2),VLOOKUP(J809,Index!B$3:S$228,2),IF((I809=Index!D$2),VLOOKUP(J809,Index!B$3:S$228,3),IF((I809=Index!E$2),VLOOKUP(J809,Index!B$3:S$228,4),IF((I809=Index!F$2),VLOOKUP(J809,Index!B$3:S$228,5),IF((I809=Index!G$2),VLOOKUP(J809,Index!B$3:S$228,6),IF((I809=Index!H$2),VLOOKUP(J809,Index!B$3:S$228,7),IF((I809=Index!I$2),VLOOKUP(J809,Index!B$3:S$228,8),IF((I809=Index!J$2),VLOOKUP(J809,Index!B$3:S$228,9),IF((I809=Index!K$2),VLOOKUP(J809,Index!B$3:S$228,10),IF((I809=Index!L$2),VLOOKUP(J809,Index!B$3:S$228,11),IF((I809=Index!M$2),VLOOKUP(J809,Index!B$3:S$228,12),IF((I809=Index!N$2),VLOOKUP(J809,Index!B$3:S$228,13),IF((I809=Index!O$2),VLOOKUP(J809,Index!B$3:S$228,14),IF((I809=Index!P$2),VLOOKUP(J809,Index!B$3:S$228,15),IF((I809=Index!Q$2),VLOOKUP(J809,Index!B$3:S$228,16),IF((I809=Index!R$2),VLOOKUP(J809,Index!B$3:S$228,17),IF((I809=Index!S$2),VLOOKUP(J809,Index!B$3:S$228,18),IF((I809=""),CONCATENATE("Custom (",K809,")"),IF((I809="No index"),CONCATENATE("Custom (",Index!T801,")"),"")))))))))))))))))))</f>
        <v>Custom ()</v>
      </c>
      <c r="M809" s="32" t="s">
        <v>5</v>
      </c>
      <c r="N809" s="10" t="s">
        <v>57</v>
      </c>
      <c r="O809" s="136" t="str">
        <f>IF(Table1[[#This Row],[VOLUME]]="","",Table1[[#This Row],[VOLUME]])</f>
        <v/>
      </c>
      <c r="P809" s="110" t="str">
        <f>IF(Table1[[#This Row],[SNP&amp;SEQ SAMPLE ID]]="","",CONCATENATE('Sample information'!$B$16,"_PL1_org_",Table1[[#This Row],[DATE SAMPLE DELIVERY]]))</f>
        <v/>
      </c>
      <c r="Q809" s="32" t="str">
        <f>IF(Table1[[#This Row],[SNP&amp;SEQ SAMPLE ID]]="","",IF('Sample information'!$B$21="","",'Sample information'!$B$21))</f>
        <v/>
      </c>
      <c r="R809" s="10"/>
      <c r="S809" s="32"/>
      <c r="T809" s="55"/>
      <c r="U809" s="25"/>
      <c r="W809" s="30"/>
      <c r="Y809" s="91"/>
      <c r="Z809" s="32"/>
      <c r="AA809" s="28"/>
      <c r="AB809" s="55"/>
      <c r="AC809" s="28" t="str">
        <f>IF(Table1[[#This Row],[DATE SAMPLE DELIVERY]]="","",(CONCATENATE(20,LEFT(Table1[[#This Row],[DATE SAMPLE DELIVERY]],2),"-",(MID(Table1[[#This Row],[DATE SAMPLE DELIVERY]],3,2)),"-",(RIGHT(Table1[[#This Row],[DATE SAMPLE DELIVERY]],2)))))</f>
        <v/>
      </c>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row>
    <row r="810" spans="1:54" s="4" customFormat="1" x14ac:dyDescent="0.2">
      <c r="A810" s="112" t="str">
        <f>IF(D810="","",CONCATENATE('Sample information'!B$16," #1"," ",Table1[[#This Row],[DATE SAMPLE DELIVERY]]))</f>
        <v/>
      </c>
      <c r="B810" s="112" t="str">
        <f>IF(Table1[[#This Row],[LIBRARY ID]]="","",CONCATENATE('Sample information'!B$16,"-",Table1[[#This Row],[LIBRARY ID]]))</f>
        <v/>
      </c>
      <c r="C810" s="228"/>
      <c r="D810" s="228"/>
      <c r="E810" s="228"/>
      <c r="F810" s="113" t="s">
        <v>1711</v>
      </c>
      <c r="G810" s="98"/>
      <c r="H810" s="113"/>
      <c r="I810" s="98"/>
      <c r="J810" s="228"/>
      <c r="K810" s="228"/>
      <c r="L810" s="112" t="str">
        <f>IF((I810=Index!C$2),VLOOKUP(J810,Index!B$3:S$228,2),IF((I810=Index!D$2),VLOOKUP(J810,Index!B$3:S$228,3),IF((I810=Index!E$2),VLOOKUP(J810,Index!B$3:S$228,4),IF((I810=Index!F$2),VLOOKUP(J810,Index!B$3:S$228,5),IF((I810=Index!G$2),VLOOKUP(J810,Index!B$3:S$228,6),IF((I810=Index!H$2),VLOOKUP(J810,Index!B$3:S$228,7),IF((I810=Index!I$2),VLOOKUP(J810,Index!B$3:S$228,8),IF((I810=Index!J$2),VLOOKUP(J810,Index!B$3:S$228,9),IF((I810=Index!K$2),VLOOKUP(J810,Index!B$3:S$228,10),IF((I810=Index!L$2),VLOOKUP(J810,Index!B$3:S$228,11),IF((I810=Index!M$2),VLOOKUP(J810,Index!B$3:S$228,12),IF((I810=Index!N$2),VLOOKUP(J810,Index!B$3:S$228,13),IF((I810=Index!O$2),VLOOKUP(J810,Index!B$3:S$228,14),IF((I810=Index!P$2),VLOOKUP(J810,Index!B$3:S$228,15),IF((I810=Index!Q$2),VLOOKUP(J810,Index!B$3:S$228,16),IF((I810=Index!R$2),VLOOKUP(J810,Index!B$3:S$228,17),IF((I810=Index!S$2),VLOOKUP(J810,Index!B$3:S$228,18),IF((I810=""),CONCATENATE("Custom (",K810,")"),IF((I810="No index"),CONCATENATE("Custom (",Index!T802,")"),"")))))))))))))))))))</f>
        <v>Custom ()</v>
      </c>
      <c r="M810" s="32" t="s">
        <v>5</v>
      </c>
      <c r="N810" s="10" t="s">
        <v>58</v>
      </c>
      <c r="O810" s="136" t="str">
        <f>IF(Table1[[#This Row],[VOLUME]]="","",Table1[[#This Row],[VOLUME]])</f>
        <v/>
      </c>
      <c r="P810" s="110" t="str">
        <f>IF(Table1[[#This Row],[SNP&amp;SEQ SAMPLE ID]]="","",CONCATENATE('Sample information'!$B$16,"_PL1_org_",Table1[[#This Row],[DATE SAMPLE DELIVERY]]))</f>
        <v/>
      </c>
      <c r="Q810" s="32" t="str">
        <f>IF(Table1[[#This Row],[SNP&amp;SEQ SAMPLE ID]]="","",IF('Sample information'!$B$21="","",'Sample information'!$B$21))</f>
        <v/>
      </c>
      <c r="R810" s="10"/>
      <c r="S810" s="32"/>
      <c r="T810" s="55"/>
      <c r="U810" s="25"/>
      <c r="W810" s="30"/>
      <c r="Y810" s="91"/>
      <c r="Z810" s="32"/>
      <c r="AA810" s="28"/>
      <c r="AB810" s="55"/>
      <c r="AC810" s="28" t="str">
        <f>IF(Table1[[#This Row],[DATE SAMPLE DELIVERY]]="","",(CONCATENATE(20,LEFT(Table1[[#This Row],[DATE SAMPLE DELIVERY]],2),"-",(MID(Table1[[#This Row],[DATE SAMPLE DELIVERY]],3,2)),"-",(RIGHT(Table1[[#This Row],[DATE SAMPLE DELIVERY]],2)))))</f>
        <v/>
      </c>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row>
    <row r="811" spans="1:54" s="4" customFormat="1" x14ac:dyDescent="0.2">
      <c r="A811" s="112" t="str">
        <f>IF(D811="","",CONCATENATE('Sample information'!B$16," #1"," ",Table1[[#This Row],[DATE SAMPLE DELIVERY]]))</f>
        <v/>
      </c>
      <c r="B811" s="112" t="str">
        <f>IF(Table1[[#This Row],[LIBRARY ID]]="","",CONCATENATE('Sample information'!B$16,"-",Table1[[#This Row],[LIBRARY ID]]))</f>
        <v/>
      </c>
      <c r="C811" s="228"/>
      <c r="D811" s="228"/>
      <c r="E811" s="228"/>
      <c r="F811" s="113" t="s">
        <v>1711</v>
      </c>
      <c r="G811" s="98"/>
      <c r="H811" s="113"/>
      <c r="I811" s="98"/>
      <c r="J811" s="228"/>
      <c r="K811" s="228"/>
      <c r="L811" s="112" t="str">
        <f>IF((I811=Index!C$2),VLOOKUP(J811,Index!B$3:S$228,2),IF((I811=Index!D$2),VLOOKUP(J811,Index!B$3:S$228,3),IF((I811=Index!E$2),VLOOKUP(J811,Index!B$3:S$228,4),IF((I811=Index!F$2),VLOOKUP(J811,Index!B$3:S$228,5),IF((I811=Index!G$2),VLOOKUP(J811,Index!B$3:S$228,6),IF((I811=Index!H$2),VLOOKUP(J811,Index!B$3:S$228,7),IF((I811=Index!I$2),VLOOKUP(J811,Index!B$3:S$228,8),IF((I811=Index!J$2),VLOOKUP(J811,Index!B$3:S$228,9),IF((I811=Index!K$2),VLOOKUP(J811,Index!B$3:S$228,10),IF((I811=Index!L$2),VLOOKUP(J811,Index!B$3:S$228,11),IF((I811=Index!M$2),VLOOKUP(J811,Index!B$3:S$228,12),IF((I811=Index!N$2),VLOOKUP(J811,Index!B$3:S$228,13),IF((I811=Index!O$2),VLOOKUP(J811,Index!B$3:S$228,14),IF((I811=Index!P$2),VLOOKUP(J811,Index!B$3:S$228,15),IF((I811=Index!Q$2),VLOOKUP(J811,Index!B$3:S$228,16),IF((I811=Index!R$2),VLOOKUP(J811,Index!B$3:S$228,17),IF((I811=Index!S$2),VLOOKUP(J811,Index!B$3:S$228,18),IF((I811=""),CONCATENATE("Custom (",K811,")"),IF((I811="No index"),CONCATENATE("Custom (",Index!T803,")"),"")))))))))))))))))))</f>
        <v>Custom ()</v>
      </c>
      <c r="M811" s="32" t="s">
        <v>5</v>
      </c>
      <c r="N811" s="10" t="s">
        <v>59</v>
      </c>
      <c r="O811" s="136" t="str">
        <f>IF(Table1[[#This Row],[VOLUME]]="","",Table1[[#This Row],[VOLUME]])</f>
        <v/>
      </c>
      <c r="P811" s="110" t="str">
        <f>IF(Table1[[#This Row],[SNP&amp;SEQ SAMPLE ID]]="","",CONCATENATE('Sample information'!$B$16,"_PL1_org_",Table1[[#This Row],[DATE SAMPLE DELIVERY]]))</f>
        <v/>
      </c>
      <c r="Q811" s="32" t="str">
        <f>IF(Table1[[#This Row],[SNP&amp;SEQ SAMPLE ID]]="","",IF('Sample information'!$B$21="","",'Sample information'!$B$21))</f>
        <v/>
      </c>
      <c r="R811" s="10"/>
      <c r="S811" s="32"/>
      <c r="T811" s="55"/>
      <c r="U811" s="25"/>
      <c r="W811" s="30"/>
      <c r="Y811" s="91"/>
      <c r="Z811" s="32"/>
      <c r="AA811" s="28"/>
      <c r="AB811" s="55"/>
      <c r="AC811" s="28" t="str">
        <f>IF(Table1[[#This Row],[DATE SAMPLE DELIVERY]]="","",(CONCATENATE(20,LEFT(Table1[[#This Row],[DATE SAMPLE DELIVERY]],2),"-",(MID(Table1[[#This Row],[DATE SAMPLE DELIVERY]],3,2)),"-",(RIGHT(Table1[[#This Row],[DATE SAMPLE DELIVERY]],2)))))</f>
        <v/>
      </c>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row>
    <row r="812" spans="1:54" s="4" customFormat="1" x14ac:dyDescent="0.2">
      <c r="A812" s="112" t="str">
        <f>IF(D812="","",CONCATENATE('Sample information'!B$16," #1"," ",Table1[[#This Row],[DATE SAMPLE DELIVERY]]))</f>
        <v/>
      </c>
      <c r="B812" s="112" t="str">
        <f>IF(Table1[[#This Row],[LIBRARY ID]]="","",CONCATENATE('Sample information'!B$16,"-",Table1[[#This Row],[LIBRARY ID]]))</f>
        <v/>
      </c>
      <c r="C812" s="228"/>
      <c r="D812" s="228"/>
      <c r="E812" s="228"/>
      <c r="F812" s="113" t="s">
        <v>1711</v>
      </c>
      <c r="G812" s="98"/>
      <c r="H812" s="113"/>
      <c r="I812" s="98"/>
      <c r="J812" s="228"/>
      <c r="K812" s="228"/>
      <c r="L812" s="112" t="str">
        <f>IF((I812=Index!C$2),VLOOKUP(J812,Index!B$3:S$228,2),IF((I812=Index!D$2),VLOOKUP(J812,Index!B$3:S$228,3),IF((I812=Index!E$2),VLOOKUP(J812,Index!B$3:S$228,4),IF((I812=Index!F$2),VLOOKUP(J812,Index!B$3:S$228,5),IF((I812=Index!G$2),VLOOKUP(J812,Index!B$3:S$228,6),IF((I812=Index!H$2),VLOOKUP(J812,Index!B$3:S$228,7),IF((I812=Index!I$2),VLOOKUP(J812,Index!B$3:S$228,8),IF((I812=Index!J$2),VLOOKUP(J812,Index!B$3:S$228,9),IF((I812=Index!K$2),VLOOKUP(J812,Index!B$3:S$228,10),IF((I812=Index!L$2),VLOOKUP(J812,Index!B$3:S$228,11),IF((I812=Index!M$2),VLOOKUP(J812,Index!B$3:S$228,12),IF((I812=Index!N$2),VLOOKUP(J812,Index!B$3:S$228,13),IF((I812=Index!O$2),VLOOKUP(J812,Index!B$3:S$228,14),IF((I812=Index!P$2),VLOOKUP(J812,Index!B$3:S$228,15),IF((I812=Index!Q$2),VLOOKUP(J812,Index!B$3:S$228,16),IF((I812=Index!R$2),VLOOKUP(J812,Index!B$3:S$228,17),IF((I812=Index!S$2),VLOOKUP(J812,Index!B$3:S$228,18),IF((I812=""),CONCATENATE("Custom (",K812,")"),IF((I812="No index"),CONCATENATE("Custom (",Index!T804,")"),"")))))))))))))))))))</f>
        <v>Custom ()</v>
      </c>
      <c r="M812" s="32" t="s">
        <v>5</v>
      </c>
      <c r="N812" s="10" t="s">
        <v>60</v>
      </c>
      <c r="O812" s="136" t="str">
        <f>IF(Table1[[#This Row],[VOLUME]]="","",Table1[[#This Row],[VOLUME]])</f>
        <v/>
      </c>
      <c r="P812" s="110" t="str">
        <f>IF(Table1[[#This Row],[SNP&amp;SEQ SAMPLE ID]]="","",CONCATENATE('Sample information'!$B$16,"_PL1_org_",Table1[[#This Row],[DATE SAMPLE DELIVERY]]))</f>
        <v/>
      </c>
      <c r="Q812" s="32" t="str">
        <f>IF(Table1[[#This Row],[SNP&amp;SEQ SAMPLE ID]]="","",IF('Sample information'!$B$21="","",'Sample information'!$B$21))</f>
        <v/>
      </c>
      <c r="R812" s="10"/>
      <c r="S812" s="32"/>
      <c r="T812" s="55"/>
      <c r="U812" s="25"/>
      <c r="W812" s="30"/>
      <c r="Y812" s="91"/>
      <c r="Z812" s="32"/>
      <c r="AA812" s="28"/>
      <c r="AB812" s="55"/>
      <c r="AC812" s="28" t="str">
        <f>IF(Table1[[#This Row],[DATE SAMPLE DELIVERY]]="","",(CONCATENATE(20,LEFT(Table1[[#This Row],[DATE SAMPLE DELIVERY]],2),"-",(MID(Table1[[#This Row],[DATE SAMPLE DELIVERY]],3,2)),"-",(RIGHT(Table1[[#This Row],[DATE SAMPLE DELIVERY]],2)))))</f>
        <v/>
      </c>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row>
    <row r="813" spans="1:54" s="4" customFormat="1" x14ac:dyDescent="0.2">
      <c r="A813" s="112" t="str">
        <f>IF(D813="","",CONCATENATE('Sample information'!B$16," #1"," ",Table1[[#This Row],[DATE SAMPLE DELIVERY]]))</f>
        <v/>
      </c>
      <c r="B813" s="112" t="str">
        <f>IF(Table1[[#This Row],[LIBRARY ID]]="","",CONCATENATE('Sample information'!B$16,"-",Table1[[#This Row],[LIBRARY ID]]))</f>
        <v/>
      </c>
      <c r="C813" s="228"/>
      <c r="D813" s="228"/>
      <c r="E813" s="228"/>
      <c r="F813" s="113" t="s">
        <v>1711</v>
      </c>
      <c r="G813" s="98"/>
      <c r="H813" s="113"/>
      <c r="I813" s="98"/>
      <c r="J813" s="228"/>
      <c r="K813" s="228"/>
      <c r="L813" s="112" t="str">
        <f>IF((I813=Index!C$2),VLOOKUP(J813,Index!B$3:S$228,2),IF((I813=Index!D$2),VLOOKUP(J813,Index!B$3:S$228,3),IF((I813=Index!E$2),VLOOKUP(J813,Index!B$3:S$228,4),IF((I813=Index!F$2),VLOOKUP(J813,Index!B$3:S$228,5),IF((I813=Index!G$2),VLOOKUP(J813,Index!B$3:S$228,6),IF((I813=Index!H$2),VLOOKUP(J813,Index!B$3:S$228,7),IF((I813=Index!I$2),VLOOKUP(J813,Index!B$3:S$228,8),IF((I813=Index!J$2),VLOOKUP(J813,Index!B$3:S$228,9),IF((I813=Index!K$2),VLOOKUP(J813,Index!B$3:S$228,10),IF((I813=Index!L$2),VLOOKUP(J813,Index!B$3:S$228,11),IF((I813=Index!M$2),VLOOKUP(J813,Index!B$3:S$228,12),IF((I813=Index!N$2),VLOOKUP(J813,Index!B$3:S$228,13),IF((I813=Index!O$2),VLOOKUP(J813,Index!B$3:S$228,14),IF((I813=Index!P$2),VLOOKUP(J813,Index!B$3:S$228,15),IF((I813=Index!Q$2),VLOOKUP(J813,Index!B$3:S$228,16),IF((I813=Index!R$2),VLOOKUP(J813,Index!B$3:S$228,17),IF((I813=Index!S$2),VLOOKUP(J813,Index!B$3:S$228,18),IF((I813=""),CONCATENATE("Custom (",K813,")"),IF((I813="No index"),CONCATENATE("Custom (",Index!T805,")"),"")))))))))))))))))))</f>
        <v>Custom ()</v>
      </c>
      <c r="M813" s="32" t="s">
        <v>5</v>
      </c>
      <c r="N813" s="10" t="s">
        <v>61</v>
      </c>
      <c r="O813" s="136" t="str">
        <f>IF(Table1[[#This Row],[VOLUME]]="","",Table1[[#This Row],[VOLUME]])</f>
        <v/>
      </c>
      <c r="P813" s="110" t="str">
        <f>IF(Table1[[#This Row],[SNP&amp;SEQ SAMPLE ID]]="","",CONCATENATE('Sample information'!$B$16,"_PL1_org_",Table1[[#This Row],[DATE SAMPLE DELIVERY]]))</f>
        <v/>
      </c>
      <c r="Q813" s="32" t="str">
        <f>IF(Table1[[#This Row],[SNP&amp;SEQ SAMPLE ID]]="","",IF('Sample information'!$B$21="","",'Sample information'!$B$21))</f>
        <v/>
      </c>
      <c r="R813" s="10"/>
      <c r="S813" s="32"/>
      <c r="T813" s="55"/>
      <c r="U813" s="25"/>
      <c r="W813" s="30"/>
      <c r="Y813" s="91"/>
      <c r="Z813" s="32"/>
      <c r="AA813" s="28"/>
      <c r="AB813" s="55"/>
      <c r="AC813" s="28" t="str">
        <f>IF(Table1[[#This Row],[DATE SAMPLE DELIVERY]]="","",(CONCATENATE(20,LEFT(Table1[[#This Row],[DATE SAMPLE DELIVERY]],2),"-",(MID(Table1[[#This Row],[DATE SAMPLE DELIVERY]],3,2)),"-",(RIGHT(Table1[[#This Row],[DATE SAMPLE DELIVERY]],2)))))</f>
        <v/>
      </c>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row>
    <row r="814" spans="1:54" s="4" customFormat="1" x14ac:dyDescent="0.2">
      <c r="A814" s="112" t="str">
        <f>IF(D814="","",CONCATENATE('Sample information'!B$16," #1"," ",Table1[[#This Row],[DATE SAMPLE DELIVERY]]))</f>
        <v/>
      </c>
      <c r="B814" s="112" t="str">
        <f>IF(Table1[[#This Row],[LIBRARY ID]]="","",CONCATENATE('Sample information'!B$16,"-",Table1[[#This Row],[LIBRARY ID]]))</f>
        <v/>
      </c>
      <c r="C814" s="228"/>
      <c r="D814" s="228"/>
      <c r="E814" s="228"/>
      <c r="F814" s="113" t="s">
        <v>1711</v>
      </c>
      <c r="G814" s="98"/>
      <c r="H814" s="113"/>
      <c r="I814" s="98"/>
      <c r="J814" s="228"/>
      <c r="K814" s="228"/>
      <c r="L814" s="112" t="str">
        <f>IF((I814=Index!C$2),VLOOKUP(J814,Index!B$3:S$228,2),IF((I814=Index!D$2),VLOOKUP(J814,Index!B$3:S$228,3),IF((I814=Index!E$2),VLOOKUP(J814,Index!B$3:S$228,4),IF((I814=Index!F$2),VLOOKUP(J814,Index!B$3:S$228,5),IF((I814=Index!G$2),VLOOKUP(J814,Index!B$3:S$228,6),IF((I814=Index!H$2),VLOOKUP(J814,Index!B$3:S$228,7),IF((I814=Index!I$2),VLOOKUP(J814,Index!B$3:S$228,8),IF((I814=Index!J$2),VLOOKUP(J814,Index!B$3:S$228,9),IF((I814=Index!K$2),VLOOKUP(J814,Index!B$3:S$228,10),IF((I814=Index!L$2),VLOOKUP(J814,Index!B$3:S$228,11),IF((I814=Index!M$2),VLOOKUP(J814,Index!B$3:S$228,12),IF((I814=Index!N$2),VLOOKUP(J814,Index!B$3:S$228,13),IF((I814=Index!O$2),VLOOKUP(J814,Index!B$3:S$228,14),IF((I814=Index!P$2),VLOOKUP(J814,Index!B$3:S$228,15),IF((I814=Index!Q$2),VLOOKUP(J814,Index!B$3:S$228,16),IF((I814=Index!R$2),VLOOKUP(J814,Index!B$3:S$228,17),IF((I814=Index!S$2),VLOOKUP(J814,Index!B$3:S$228,18),IF((I814=""),CONCATENATE("Custom (",K814,")"),IF((I814="No index"),CONCATENATE("Custom (",Index!T806,")"),"")))))))))))))))))))</f>
        <v>Custom ()</v>
      </c>
      <c r="M814" s="32" t="s">
        <v>5</v>
      </c>
      <c r="N814" s="10" t="s">
        <v>62</v>
      </c>
      <c r="O814" s="136" t="str">
        <f>IF(Table1[[#This Row],[VOLUME]]="","",Table1[[#This Row],[VOLUME]])</f>
        <v/>
      </c>
      <c r="P814" s="110" t="str">
        <f>IF(Table1[[#This Row],[SNP&amp;SEQ SAMPLE ID]]="","",CONCATENATE('Sample information'!$B$16,"_PL1_org_",Table1[[#This Row],[DATE SAMPLE DELIVERY]]))</f>
        <v/>
      </c>
      <c r="Q814" s="32" t="str">
        <f>IF(Table1[[#This Row],[SNP&amp;SEQ SAMPLE ID]]="","",IF('Sample information'!$B$21="","",'Sample information'!$B$21))</f>
        <v/>
      </c>
      <c r="R814" s="10"/>
      <c r="S814" s="32"/>
      <c r="T814" s="55"/>
      <c r="U814" s="25"/>
      <c r="W814" s="30"/>
      <c r="Y814" s="91"/>
      <c r="Z814" s="32"/>
      <c r="AA814" s="28"/>
      <c r="AB814" s="55"/>
      <c r="AC814" s="28" t="str">
        <f>IF(Table1[[#This Row],[DATE SAMPLE DELIVERY]]="","",(CONCATENATE(20,LEFT(Table1[[#This Row],[DATE SAMPLE DELIVERY]],2),"-",(MID(Table1[[#This Row],[DATE SAMPLE DELIVERY]],3,2)),"-",(RIGHT(Table1[[#This Row],[DATE SAMPLE DELIVERY]],2)))))</f>
        <v/>
      </c>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row>
    <row r="815" spans="1:54" s="4" customFormat="1" x14ac:dyDescent="0.2">
      <c r="A815" s="112" t="str">
        <f>IF(D815="","",CONCATENATE('Sample information'!B$16," #1"," ",Table1[[#This Row],[DATE SAMPLE DELIVERY]]))</f>
        <v/>
      </c>
      <c r="B815" s="112" t="str">
        <f>IF(Table1[[#This Row],[LIBRARY ID]]="","",CONCATENATE('Sample information'!B$16,"-",Table1[[#This Row],[LIBRARY ID]]))</f>
        <v/>
      </c>
      <c r="C815" s="228"/>
      <c r="D815" s="228"/>
      <c r="E815" s="228"/>
      <c r="F815" s="113" t="s">
        <v>1711</v>
      </c>
      <c r="G815" s="98"/>
      <c r="H815" s="113"/>
      <c r="I815" s="98"/>
      <c r="J815" s="228"/>
      <c r="K815" s="228"/>
      <c r="L815" s="112" t="str">
        <f>IF((I815=Index!C$2),VLOOKUP(J815,Index!B$3:S$228,2),IF((I815=Index!D$2),VLOOKUP(J815,Index!B$3:S$228,3),IF((I815=Index!E$2),VLOOKUP(J815,Index!B$3:S$228,4),IF((I815=Index!F$2),VLOOKUP(J815,Index!B$3:S$228,5),IF((I815=Index!G$2),VLOOKUP(J815,Index!B$3:S$228,6),IF((I815=Index!H$2),VLOOKUP(J815,Index!B$3:S$228,7),IF((I815=Index!I$2),VLOOKUP(J815,Index!B$3:S$228,8),IF((I815=Index!J$2),VLOOKUP(J815,Index!B$3:S$228,9),IF((I815=Index!K$2),VLOOKUP(J815,Index!B$3:S$228,10),IF((I815=Index!L$2),VLOOKUP(J815,Index!B$3:S$228,11),IF((I815=Index!M$2),VLOOKUP(J815,Index!B$3:S$228,12),IF((I815=Index!N$2),VLOOKUP(J815,Index!B$3:S$228,13),IF((I815=Index!O$2),VLOOKUP(J815,Index!B$3:S$228,14),IF((I815=Index!P$2),VLOOKUP(J815,Index!B$3:S$228,15),IF((I815=Index!Q$2),VLOOKUP(J815,Index!B$3:S$228,16),IF((I815=Index!R$2),VLOOKUP(J815,Index!B$3:S$228,17),IF((I815=Index!S$2),VLOOKUP(J815,Index!B$3:S$228,18),IF((I815=""),CONCATENATE("Custom (",K815,")"),IF((I815="No index"),CONCATENATE("Custom (",Index!T807,")"),"")))))))))))))))))))</f>
        <v>Custom ()</v>
      </c>
      <c r="M815" s="32" t="s">
        <v>5</v>
      </c>
      <c r="N815" s="10" t="s">
        <v>63</v>
      </c>
      <c r="O815" s="136" t="str">
        <f>IF(Table1[[#This Row],[VOLUME]]="","",Table1[[#This Row],[VOLUME]])</f>
        <v/>
      </c>
      <c r="P815" s="110" t="str">
        <f>IF(Table1[[#This Row],[SNP&amp;SEQ SAMPLE ID]]="","",CONCATENATE('Sample information'!$B$16,"_PL1_org_",Table1[[#This Row],[DATE SAMPLE DELIVERY]]))</f>
        <v/>
      </c>
      <c r="Q815" s="32" t="str">
        <f>IF(Table1[[#This Row],[SNP&amp;SEQ SAMPLE ID]]="","",IF('Sample information'!$B$21="","",'Sample information'!$B$21))</f>
        <v/>
      </c>
      <c r="R815" s="10"/>
      <c r="S815" s="32"/>
      <c r="T815" s="55"/>
      <c r="U815" s="25"/>
      <c r="W815" s="30"/>
      <c r="Y815" s="91"/>
      <c r="Z815" s="32"/>
      <c r="AA815" s="28"/>
      <c r="AB815" s="55"/>
      <c r="AC815" s="28" t="str">
        <f>IF(Table1[[#This Row],[DATE SAMPLE DELIVERY]]="","",(CONCATENATE(20,LEFT(Table1[[#This Row],[DATE SAMPLE DELIVERY]],2),"-",(MID(Table1[[#This Row],[DATE SAMPLE DELIVERY]],3,2)),"-",(RIGHT(Table1[[#This Row],[DATE SAMPLE DELIVERY]],2)))))</f>
        <v/>
      </c>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row>
    <row r="816" spans="1:54" s="4" customFormat="1" x14ac:dyDescent="0.2">
      <c r="A816" s="112" t="str">
        <f>IF(D816="","",CONCATENATE('Sample information'!B$16," #1"," ",Table1[[#This Row],[DATE SAMPLE DELIVERY]]))</f>
        <v/>
      </c>
      <c r="B816" s="112" t="str">
        <f>IF(Table1[[#This Row],[LIBRARY ID]]="","",CONCATENATE('Sample information'!B$16,"-",Table1[[#This Row],[LIBRARY ID]]))</f>
        <v/>
      </c>
      <c r="C816" s="228"/>
      <c r="D816" s="228"/>
      <c r="E816" s="228"/>
      <c r="F816" s="113" t="s">
        <v>1711</v>
      </c>
      <c r="G816" s="98"/>
      <c r="H816" s="113"/>
      <c r="I816" s="98"/>
      <c r="J816" s="228"/>
      <c r="K816" s="228"/>
      <c r="L816" s="112" t="str">
        <f>IF((I816=Index!C$2),VLOOKUP(J816,Index!B$3:S$228,2),IF((I816=Index!D$2),VLOOKUP(J816,Index!B$3:S$228,3),IF((I816=Index!E$2),VLOOKUP(J816,Index!B$3:S$228,4),IF((I816=Index!F$2),VLOOKUP(J816,Index!B$3:S$228,5),IF((I816=Index!G$2),VLOOKUP(J816,Index!B$3:S$228,6),IF((I816=Index!H$2),VLOOKUP(J816,Index!B$3:S$228,7),IF((I816=Index!I$2),VLOOKUP(J816,Index!B$3:S$228,8),IF((I816=Index!J$2),VLOOKUP(J816,Index!B$3:S$228,9),IF((I816=Index!K$2),VLOOKUP(J816,Index!B$3:S$228,10),IF((I816=Index!L$2),VLOOKUP(J816,Index!B$3:S$228,11),IF((I816=Index!M$2),VLOOKUP(J816,Index!B$3:S$228,12),IF((I816=Index!N$2),VLOOKUP(J816,Index!B$3:S$228,13),IF((I816=Index!O$2),VLOOKUP(J816,Index!B$3:S$228,14),IF((I816=Index!P$2),VLOOKUP(J816,Index!B$3:S$228,15),IF((I816=Index!Q$2),VLOOKUP(J816,Index!B$3:S$228,16),IF((I816=Index!R$2),VLOOKUP(J816,Index!B$3:S$228,17),IF((I816=Index!S$2),VLOOKUP(J816,Index!B$3:S$228,18),IF((I816=""),CONCATENATE("Custom (",K816,")"),IF((I816="No index"),CONCATENATE("Custom (",Index!T808,")"),"")))))))))))))))))))</f>
        <v>Custom ()</v>
      </c>
      <c r="M816" s="32" t="s">
        <v>5</v>
      </c>
      <c r="N816" s="10" t="s">
        <v>64</v>
      </c>
      <c r="O816" s="136" t="str">
        <f>IF(Table1[[#This Row],[VOLUME]]="","",Table1[[#This Row],[VOLUME]])</f>
        <v/>
      </c>
      <c r="P816" s="110" t="str">
        <f>IF(Table1[[#This Row],[SNP&amp;SEQ SAMPLE ID]]="","",CONCATENATE('Sample information'!$B$16,"_PL1_org_",Table1[[#This Row],[DATE SAMPLE DELIVERY]]))</f>
        <v/>
      </c>
      <c r="Q816" s="32" t="str">
        <f>IF(Table1[[#This Row],[SNP&amp;SEQ SAMPLE ID]]="","",IF('Sample information'!$B$21="","",'Sample information'!$B$21))</f>
        <v/>
      </c>
      <c r="R816" s="10"/>
      <c r="S816" s="32"/>
      <c r="T816" s="55"/>
      <c r="U816" s="25"/>
      <c r="W816" s="30"/>
      <c r="Y816" s="91"/>
      <c r="Z816" s="32"/>
      <c r="AA816" s="28"/>
      <c r="AB816" s="55"/>
      <c r="AC816" s="28" t="str">
        <f>IF(Table1[[#This Row],[DATE SAMPLE DELIVERY]]="","",(CONCATENATE(20,LEFT(Table1[[#This Row],[DATE SAMPLE DELIVERY]],2),"-",(MID(Table1[[#This Row],[DATE SAMPLE DELIVERY]],3,2)),"-",(RIGHT(Table1[[#This Row],[DATE SAMPLE DELIVERY]],2)))))</f>
        <v/>
      </c>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row>
    <row r="817" spans="1:54" s="4" customFormat="1" x14ac:dyDescent="0.2">
      <c r="A817" s="112" t="str">
        <f>IF(D817="","",CONCATENATE('Sample information'!B$16," #1"," ",Table1[[#This Row],[DATE SAMPLE DELIVERY]]))</f>
        <v/>
      </c>
      <c r="B817" s="112" t="str">
        <f>IF(Table1[[#This Row],[LIBRARY ID]]="","",CONCATENATE('Sample information'!B$16,"-",Table1[[#This Row],[LIBRARY ID]]))</f>
        <v/>
      </c>
      <c r="C817" s="228"/>
      <c r="D817" s="228"/>
      <c r="E817" s="228"/>
      <c r="F817" s="113" t="s">
        <v>1711</v>
      </c>
      <c r="G817" s="98"/>
      <c r="H817" s="113"/>
      <c r="I817" s="98"/>
      <c r="J817" s="228"/>
      <c r="K817" s="228"/>
      <c r="L817" s="112" t="str">
        <f>IF((I817=Index!C$2),VLOOKUP(J817,Index!B$3:S$228,2),IF((I817=Index!D$2),VLOOKUP(J817,Index!B$3:S$228,3),IF((I817=Index!E$2),VLOOKUP(J817,Index!B$3:S$228,4),IF((I817=Index!F$2),VLOOKUP(J817,Index!B$3:S$228,5),IF((I817=Index!G$2),VLOOKUP(J817,Index!B$3:S$228,6),IF((I817=Index!H$2),VLOOKUP(J817,Index!B$3:S$228,7),IF((I817=Index!I$2),VLOOKUP(J817,Index!B$3:S$228,8),IF((I817=Index!J$2),VLOOKUP(J817,Index!B$3:S$228,9),IF((I817=Index!K$2),VLOOKUP(J817,Index!B$3:S$228,10),IF((I817=Index!L$2),VLOOKUP(J817,Index!B$3:S$228,11),IF((I817=Index!M$2),VLOOKUP(J817,Index!B$3:S$228,12),IF((I817=Index!N$2),VLOOKUP(J817,Index!B$3:S$228,13),IF((I817=Index!O$2),VLOOKUP(J817,Index!B$3:S$228,14),IF((I817=Index!P$2),VLOOKUP(J817,Index!B$3:S$228,15),IF((I817=Index!Q$2),VLOOKUP(J817,Index!B$3:S$228,16),IF((I817=Index!R$2),VLOOKUP(J817,Index!B$3:S$228,17),IF((I817=Index!S$2),VLOOKUP(J817,Index!B$3:S$228,18),IF((I817=""),CONCATENATE("Custom (",K817,")"),IF((I817="No index"),CONCATENATE("Custom (",Index!T809,")"),"")))))))))))))))))))</f>
        <v>Custom ()</v>
      </c>
      <c r="M817" s="32" t="s">
        <v>5</v>
      </c>
      <c r="N817" s="10" t="s">
        <v>65</v>
      </c>
      <c r="O817" s="136" t="str">
        <f>IF(Table1[[#This Row],[VOLUME]]="","",Table1[[#This Row],[VOLUME]])</f>
        <v/>
      </c>
      <c r="P817" s="110" t="str">
        <f>IF(Table1[[#This Row],[SNP&amp;SEQ SAMPLE ID]]="","",CONCATENATE('Sample information'!$B$16,"_PL1_org_",Table1[[#This Row],[DATE SAMPLE DELIVERY]]))</f>
        <v/>
      </c>
      <c r="Q817" s="32" t="str">
        <f>IF(Table1[[#This Row],[SNP&amp;SEQ SAMPLE ID]]="","",IF('Sample information'!$B$21="","",'Sample information'!$B$21))</f>
        <v/>
      </c>
      <c r="R817" s="10"/>
      <c r="S817" s="32"/>
      <c r="T817" s="55"/>
      <c r="U817" s="25"/>
      <c r="W817" s="30"/>
      <c r="Y817" s="91"/>
      <c r="Z817" s="32"/>
      <c r="AA817" s="28"/>
      <c r="AB817" s="55"/>
      <c r="AC817" s="28" t="str">
        <f>IF(Table1[[#This Row],[DATE SAMPLE DELIVERY]]="","",(CONCATENATE(20,LEFT(Table1[[#This Row],[DATE SAMPLE DELIVERY]],2),"-",(MID(Table1[[#This Row],[DATE SAMPLE DELIVERY]],3,2)),"-",(RIGHT(Table1[[#This Row],[DATE SAMPLE DELIVERY]],2)))))</f>
        <v/>
      </c>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row>
    <row r="818" spans="1:54" s="4" customFormat="1" x14ac:dyDescent="0.2">
      <c r="A818" s="112" t="str">
        <f>IF(D818="","",CONCATENATE('Sample information'!B$16," #1"," ",Table1[[#This Row],[DATE SAMPLE DELIVERY]]))</f>
        <v/>
      </c>
      <c r="B818" s="112" t="str">
        <f>IF(Table1[[#This Row],[LIBRARY ID]]="","",CONCATENATE('Sample information'!B$16,"-",Table1[[#This Row],[LIBRARY ID]]))</f>
        <v/>
      </c>
      <c r="C818" s="228"/>
      <c r="D818" s="228"/>
      <c r="E818" s="228"/>
      <c r="F818" s="113" t="s">
        <v>1711</v>
      </c>
      <c r="G818" s="98"/>
      <c r="H818" s="113"/>
      <c r="I818" s="98"/>
      <c r="J818" s="228"/>
      <c r="K818" s="228"/>
      <c r="L818" s="112" t="str">
        <f>IF((I818=Index!C$2),VLOOKUP(J818,Index!B$3:S$228,2),IF((I818=Index!D$2),VLOOKUP(J818,Index!B$3:S$228,3),IF((I818=Index!E$2),VLOOKUP(J818,Index!B$3:S$228,4),IF((I818=Index!F$2),VLOOKUP(J818,Index!B$3:S$228,5),IF((I818=Index!G$2),VLOOKUP(J818,Index!B$3:S$228,6),IF((I818=Index!H$2),VLOOKUP(J818,Index!B$3:S$228,7),IF((I818=Index!I$2),VLOOKUP(J818,Index!B$3:S$228,8),IF((I818=Index!J$2),VLOOKUP(J818,Index!B$3:S$228,9),IF((I818=Index!K$2),VLOOKUP(J818,Index!B$3:S$228,10),IF((I818=Index!L$2),VLOOKUP(J818,Index!B$3:S$228,11),IF((I818=Index!M$2),VLOOKUP(J818,Index!B$3:S$228,12),IF((I818=Index!N$2),VLOOKUP(J818,Index!B$3:S$228,13),IF((I818=Index!O$2),VLOOKUP(J818,Index!B$3:S$228,14),IF((I818=Index!P$2),VLOOKUP(J818,Index!B$3:S$228,15),IF((I818=Index!Q$2),VLOOKUP(J818,Index!B$3:S$228,16),IF((I818=Index!R$2),VLOOKUP(J818,Index!B$3:S$228,17),IF((I818=Index!S$2),VLOOKUP(J818,Index!B$3:S$228,18),IF((I818=""),CONCATENATE("Custom (",K818,")"),IF((I818="No index"),CONCATENATE("Custom (",Index!T810,")"),"")))))))))))))))))))</f>
        <v>Custom ()</v>
      </c>
      <c r="M818" s="32" t="s">
        <v>5</v>
      </c>
      <c r="N818" s="10" t="s">
        <v>66</v>
      </c>
      <c r="O818" s="136" t="str">
        <f>IF(Table1[[#This Row],[VOLUME]]="","",Table1[[#This Row],[VOLUME]])</f>
        <v/>
      </c>
      <c r="P818" s="110" t="str">
        <f>IF(Table1[[#This Row],[SNP&amp;SEQ SAMPLE ID]]="","",CONCATENATE('Sample information'!$B$16,"_PL1_org_",Table1[[#This Row],[DATE SAMPLE DELIVERY]]))</f>
        <v/>
      </c>
      <c r="Q818" s="32" t="str">
        <f>IF(Table1[[#This Row],[SNP&amp;SEQ SAMPLE ID]]="","",IF('Sample information'!$B$21="","",'Sample information'!$B$21))</f>
        <v/>
      </c>
      <c r="R818" s="10"/>
      <c r="S818" s="32"/>
      <c r="T818" s="55"/>
      <c r="U818" s="25"/>
      <c r="W818" s="30"/>
      <c r="Y818" s="91"/>
      <c r="Z818" s="32"/>
      <c r="AA818" s="28"/>
      <c r="AB818" s="55"/>
      <c r="AC818" s="28" t="str">
        <f>IF(Table1[[#This Row],[DATE SAMPLE DELIVERY]]="","",(CONCATENATE(20,LEFT(Table1[[#This Row],[DATE SAMPLE DELIVERY]],2),"-",(MID(Table1[[#This Row],[DATE SAMPLE DELIVERY]],3,2)),"-",(RIGHT(Table1[[#This Row],[DATE SAMPLE DELIVERY]],2)))))</f>
        <v/>
      </c>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row>
    <row r="819" spans="1:54" s="4" customFormat="1" x14ac:dyDescent="0.2">
      <c r="A819" s="112" t="str">
        <f>IF(D819="","",CONCATENATE('Sample information'!B$16," #1"," ",Table1[[#This Row],[DATE SAMPLE DELIVERY]]))</f>
        <v/>
      </c>
      <c r="B819" s="112" t="str">
        <f>IF(Table1[[#This Row],[LIBRARY ID]]="","",CONCATENATE('Sample information'!B$16,"-",Table1[[#This Row],[LIBRARY ID]]))</f>
        <v/>
      </c>
      <c r="C819" s="228"/>
      <c r="D819" s="228"/>
      <c r="E819" s="228"/>
      <c r="F819" s="113" t="s">
        <v>1711</v>
      </c>
      <c r="G819" s="98"/>
      <c r="H819" s="113"/>
      <c r="I819" s="98"/>
      <c r="J819" s="228"/>
      <c r="K819" s="228"/>
      <c r="L819" s="112" t="str">
        <f>IF((I819=Index!C$2),VLOOKUP(J819,Index!B$3:S$228,2),IF((I819=Index!D$2),VLOOKUP(J819,Index!B$3:S$228,3),IF((I819=Index!E$2),VLOOKUP(J819,Index!B$3:S$228,4),IF((I819=Index!F$2),VLOOKUP(J819,Index!B$3:S$228,5),IF((I819=Index!G$2),VLOOKUP(J819,Index!B$3:S$228,6),IF((I819=Index!H$2),VLOOKUP(J819,Index!B$3:S$228,7),IF((I819=Index!I$2),VLOOKUP(J819,Index!B$3:S$228,8),IF((I819=Index!J$2),VLOOKUP(J819,Index!B$3:S$228,9),IF((I819=Index!K$2),VLOOKUP(J819,Index!B$3:S$228,10),IF((I819=Index!L$2),VLOOKUP(J819,Index!B$3:S$228,11),IF((I819=Index!M$2),VLOOKUP(J819,Index!B$3:S$228,12),IF((I819=Index!N$2),VLOOKUP(J819,Index!B$3:S$228,13),IF((I819=Index!O$2),VLOOKUP(J819,Index!B$3:S$228,14),IF((I819=Index!P$2),VLOOKUP(J819,Index!B$3:S$228,15),IF((I819=Index!Q$2),VLOOKUP(J819,Index!B$3:S$228,16),IF((I819=Index!R$2),VLOOKUP(J819,Index!B$3:S$228,17),IF((I819=Index!S$2),VLOOKUP(J819,Index!B$3:S$228,18),IF((I819=""),CONCATENATE("Custom (",K819,")"),IF((I819="No index"),CONCATENATE("Custom (",Index!T811,")"),"")))))))))))))))))))</f>
        <v>Custom ()</v>
      </c>
      <c r="M819" s="32" t="s">
        <v>5</v>
      </c>
      <c r="N819" s="10" t="s">
        <v>67</v>
      </c>
      <c r="O819" s="136" t="str">
        <f>IF(Table1[[#This Row],[VOLUME]]="","",Table1[[#This Row],[VOLUME]])</f>
        <v/>
      </c>
      <c r="P819" s="110" t="str">
        <f>IF(Table1[[#This Row],[SNP&amp;SEQ SAMPLE ID]]="","",CONCATENATE('Sample information'!$B$16,"_PL1_org_",Table1[[#This Row],[DATE SAMPLE DELIVERY]]))</f>
        <v/>
      </c>
      <c r="Q819" s="32" t="str">
        <f>IF(Table1[[#This Row],[SNP&amp;SEQ SAMPLE ID]]="","",IF('Sample information'!$B$21="","",'Sample information'!$B$21))</f>
        <v/>
      </c>
      <c r="R819" s="10"/>
      <c r="S819" s="32"/>
      <c r="T819" s="55"/>
      <c r="U819" s="25"/>
      <c r="W819" s="30"/>
      <c r="Y819" s="91"/>
      <c r="Z819" s="32"/>
      <c r="AA819" s="28"/>
      <c r="AB819" s="55"/>
      <c r="AC819" s="28" t="str">
        <f>IF(Table1[[#This Row],[DATE SAMPLE DELIVERY]]="","",(CONCATENATE(20,LEFT(Table1[[#This Row],[DATE SAMPLE DELIVERY]],2),"-",(MID(Table1[[#This Row],[DATE SAMPLE DELIVERY]],3,2)),"-",(RIGHT(Table1[[#This Row],[DATE SAMPLE DELIVERY]],2)))))</f>
        <v/>
      </c>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row>
    <row r="820" spans="1:54" s="4" customFormat="1" x14ac:dyDescent="0.2">
      <c r="A820" s="112" t="str">
        <f>IF(D820="","",CONCATENATE('Sample information'!B$16," #1"," ",Table1[[#This Row],[DATE SAMPLE DELIVERY]]))</f>
        <v/>
      </c>
      <c r="B820" s="112" t="str">
        <f>IF(Table1[[#This Row],[LIBRARY ID]]="","",CONCATENATE('Sample information'!B$16,"-",Table1[[#This Row],[LIBRARY ID]]))</f>
        <v/>
      </c>
      <c r="C820" s="228"/>
      <c r="D820" s="228"/>
      <c r="E820" s="228"/>
      <c r="F820" s="113" t="s">
        <v>1711</v>
      </c>
      <c r="G820" s="98"/>
      <c r="H820" s="113"/>
      <c r="I820" s="98"/>
      <c r="J820" s="228"/>
      <c r="K820" s="228"/>
      <c r="L820" s="112" t="str">
        <f>IF((I820=Index!C$2),VLOOKUP(J820,Index!B$3:S$228,2),IF((I820=Index!D$2),VLOOKUP(J820,Index!B$3:S$228,3),IF((I820=Index!E$2),VLOOKUP(J820,Index!B$3:S$228,4),IF((I820=Index!F$2),VLOOKUP(J820,Index!B$3:S$228,5),IF((I820=Index!G$2),VLOOKUP(J820,Index!B$3:S$228,6),IF((I820=Index!H$2),VLOOKUP(J820,Index!B$3:S$228,7),IF((I820=Index!I$2),VLOOKUP(J820,Index!B$3:S$228,8),IF((I820=Index!J$2),VLOOKUP(J820,Index!B$3:S$228,9),IF((I820=Index!K$2),VLOOKUP(J820,Index!B$3:S$228,10),IF((I820=Index!L$2),VLOOKUP(J820,Index!B$3:S$228,11),IF((I820=Index!M$2),VLOOKUP(J820,Index!B$3:S$228,12),IF((I820=Index!N$2),VLOOKUP(J820,Index!B$3:S$228,13),IF((I820=Index!O$2),VLOOKUP(J820,Index!B$3:S$228,14),IF((I820=Index!P$2),VLOOKUP(J820,Index!B$3:S$228,15),IF((I820=Index!Q$2),VLOOKUP(J820,Index!B$3:S$228,16),IF((I820=Index!R$2),VLOOKUP(J820,Index!B$3:S$228,17),IF((I820=Index!S$2),VLOOKUP(J820,Index!B$3:S$228,18),IF((I820=""),CONCATENATE("Custom (",K820,")"),IF((I820="No index"),CONCATENATE("Custom (",Index!T812,")"),"")))))))))))))))))))</f>
        <v>Custom ()</v>
      </c>
      <c r="M820" s="32" t="s">
        <v>5</v>
      </c>
      <c r="N820" s="10" t="s">
        <v>68</v>
      </c>
      <c r="O820" s="136" t="str">
        <f>IF(Table1[[#This Row],[VOLUME]]="","",Table1[[#This Row],[VOLUME]])</f>
        <v/>
      </c>
      <c r="P820" s="110" t="str">
        <f>IF(Table1[[#This Row],[SNP&amp;SEQ SAMPLE ID]]="","",CONCATENATE('Sample information'!$B$16,"_PL1_org_",Table1[[#This Row],[DATE SAMPLE DELIVERY]]))</f>
        <v/>
      </c>
      <c r="Q820" s="32" t="str">
        <f>IF(Table1[[#This Row],[SNP&amp;SEQ SAMPLE ID]]="","",IF('Sample information'!$B$21="","",'Sample information'!$B$21))</f>
        <v/>
      </c>
      <c r="R820" s="10"/>
      <c r="S820" s="32"/>
      <c r="T820" s="55"/>
      <c r="U820" s="25"/>
      <c r="W820" s="30"/>
      <c r="Y820" s="91"/>
      <c r="Z820" s="32"/>
      <c r="AA820" s="28"/>
      <c r="AB820" s="55"/>
      <c r="AC820" s="28" t="str">
        <f>IF(Table1[[#This Row],[DATE SAMPLE DELIVERY]]="","",(CONCATENATE(20,LEFT(Table1[[#This Row],[DATE SAMPLE DELIVERY]],2),"-",(MID(Table1[[#This Row],[DATE SAMPLE DELIVERY]],3,2)),"-",(RIGHT(Table1[[#This Row],[DATE SAMPLE DELIVERY]],2)))))</f>
        <v/>
      </c>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row>
    <row r="821" spans="1:54" s="4" customFormat="1" x14ac:dyDescent="0.2">
      <c r="A821" s="112" t="str">
        <f>IF(D821="","",CONCATENATE('Sample information'!B$16," #1"," ",Table1[[#This Row],[DATE SAMPLE DELIVERY]]))</f>
        <v/>
      </c>
      <c r="B821" s="112" t="str">
        <f>IF(Table1[[#This Row],[LIBRARY ID]]="","",CONCATENATE('Sample information'!B$16,"-",Table1[[#This Row],[LIBRARY ID]]))</f>
        <v/>
      </c>
      <c r="C821" s="228"/>
      <c r="D821" s="228"/>
      <c r="E821" s="228"/>
      <c r="F821" s="113" t="s">
        <v>1711</v>
      </c>
      <c r="G821" s="98"/>
      <c r="H821" s="113"/>
      <c r="I821" s="98"/>
      <c r="J821" s="228"/>
      <c r="K821" s="228"/>
      <c r="L821" s="112" t="str">
        <f>IF((I821=Index!C$2),VLOOKUP(J821,Index!B$3:S$228,2),IF((I821=Index!D$2),VLOOKUP(J821,Index!B$3:S$228,3),IF((I821=Index!E$2),VLOOKUP(J821,Index!B$3:S$228,4),IF((I821=Index!F$2),VLOOKUP(J821,Index!B$3:S$228,5),IF((I821=Index!G$2),VLOOKUP(J821,Index!B$3:S$228,6),IF((I821=Index!H$2),VLOOKUP(J821,Index!B$3:S$228,7),IF((I821=Index!I$2),VLOOKUP(J821,Index!B$3:S$228,8),IF((I821=Index!J$2),VLOOKUP(J821,Index!B$3:S$228,9),IF((I821=Index!K$2),VLOOKUP(J821,Index!B$3:S$228,10),IF((I821=Index!L$2),VLOOKUP(J821,Index!B$3:S$228,11),IF((I821=Index!M$2),VLOOKUP(J821,Index!B$3:S$228,12),IF((I821=Index!N$2),VLOOKUP(J821,Index!B$3:S$228,13),IF((I821=Index!O$2),VLOOKUP(J821,Index!B$3:S$228,14),IF((I821=Index!P$2),VLOOKUP(J821,Index!B$3:S$228,15),IF((I821=Index!Q$2),VLOOKUP(J821,Index!B$3:S$228,16),IF((I821=Index!R$2),VLOOKUP(J821,Index!B$3:S$228,17),IF((I821=Index!S$2),VLOOKUP(J821,Index!B$3:S$228,18),IF((I821=""),CONCATENATE("Custom (",K821,")"),IF((I821="No index"),CONCATENATE("Custom (",Index!T813,")"),"")))))))))))))))))))</f>
        <v>Custom ()</v>
      </c>
      <c r="M821" s="32" t="s">
        <v>5</v>
      </c>
      <c r="N821" s="10" t="s">
        <v>69</v>
      </c>
      <c r="O821" s="136" t="str">
        <f>IF(Table1[[#This Row],[VOLUME]]="","",Table1[[#This Row],[VOLUME]])</f>
        <v/>
      </c>
      <c r="P821" s="110" t="str">
        <f>IF(Table1[[#This Row],[SNP&amp;SEQ SAMPLE ID]]="","",CONCATENATE('Sample information'!$B$16,"_PL1_org_",Table1[[#This Row],[DATE SAMPLE DELIVERY]]))</f>
        <v/>
      </c>
      <c r="Q821" s="32" t="str">
        <f>IF(Table1[[#This Row],[SNP&amp;SEQ SAMPLE ID]]="","",IF('Sample information'!$B$21="","",'Sample information'!$B$21))</f>
        <v/>
      </c>
      <c r="R821" s="10"/>
      <c r="S821" s="32"/>
      <c r="T821" s="55"/>
      <c r="U821" s="25"/>
      <c r="W821" s="30"/>
      <c r="Y821" s="91"/>
      <c r="Z821" s="32"/>
      <c r="AA821" s="28"/>
      <c r="AB821" s="55"/>
      <c r="AC821" s="28" t="str">
        <f>IF(Table1[[#This Row],[DATE SAMPLE DELIVERY]]="","",(CONCATENATE(20,LEFT(Table1[[#This Row],[DATE SAMPLE DELIVERY]],2),"-",(MID(Table1[[#This Row],[DATE SAMPLE DELIVERY]],3,2)),"-",(RIGHT(Table1[[#This Row],[DATE SAMPLE DELIVERY]],2)))))</f>
        <v/>
      </c>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row>
    <row r="822" spans="1:54" s="4" customFormat="1" x14ac:dyDescent="0.2">
      <c r="A822" s="112" t="str">
        <f>IF(D822="","",CONCATENATE('Sample information'!B$16," #1"," ",Table1[[#This Row],[DATE SAMPLE DELIVERY]]))</f>
        <v/>
      </c>
      <c r="B822" s="112" t="str">
        <f>IF(Table1[[#This Row],[LIBRARY ID]]="","",CONCATENATE('Sample information'!B$16,"-",Table1[[#This Row],[LIBRARY ID]]))</f>
        <v/>
      </c>
      <c r="C822" s="228"/>
      <c r="D822" s="228"/>
      <c r="E822" s="228"/>
      <c r="F822" s="113" t="s">
        <v>1711</v>
      </c>
      <c r="G822" s="98"/>
      <c r="H822" s="113"/>
      <c r="I822" s="98"/>
      <c r="J822" s="228"/>
      <c r="K822" s="228"/>
      <c r="L822" s="112" t="str">
        <f>IF((I822=Index!C$2),VLOOKUP(J822,Index!B$3:S$228,2),IF((I822=Index!D$2),VLOOKUP(J822,Index!B$3:S$228,3),IF((I822=Index!E$2),VLOOKUP(J822,Index!B$3:S$228,4),IF((I822=Index!F$2),VLOOKUP(J822,Index!B$3:S$228,5),IF((I822=Index!G$2),VLOOKUP(J822,Index!B$3:S$228,6),IF((I822=Index!H$2),VLOOKUP(J822,Index!B$3:S$228,7),IF((I822=Index!I$2),VLOOKUP(J822,Index!B$3:S$228,8),IF((I822=Index!J$2),VLOOKUP(J822,Index!B$3:S$228,9),IF((I822=Index!K$2),VLOOKUP(J822,Index!B$3:S$228,10),IF((I822=Index!L$2),VLOOKUP(J822,Index!B$3:S$228,11),IF((I822=Index!M$2),VLOOKUP(J822,Index!B$3:S$228,12),IF((I822=Index!N$2),VLOOKUP(J822,Index!B$3:S$228,13),IF((I822=Index!O$2),VLOOKUP(J822,Index!B$3:S$228,14),IF((I822=Index!P$2),VLOOKUP(J822,Index!B$3:S$228,15),IF((I822=Index!Q$2),VLOOKUP(J822,Index!B$3:S$228,16),IF((I822=Index!R$2),VLOOKUP(J822,Index!B$3:S$228,17),IF((I822=Index!S$2),VLOOKUP(J822,Index!B$3:S$228,18),IF((I822=""),CONCATENATE("Custom (",K822,")"),IF((I822="No index"),CONCATENATE("Custom (",Index!T814,")"),"")))))))))))))))))))</f>
        <v>Custom ()</v>
      </c>
      <c r="M822" s="32" t="s">
        <v>5</v>
      </c>
      <c r="N822" s="10" t="s">
        <v>70</v>
      </c>
      <c r="O822" s="136" t="str">
        <f>IF(Table1[[#This Row],[VOLUME]]="","",Table1[[#This Row],[VOLUME]])</f>
        <v/>
      </c>
      <c r="P822" s="110" t="str">
        <f>IF(Table1[[#This Row],[SNP&amp;SEQ SAMPLE ID]]="","",CONCATENATE('Sample information'!$B$16,"_PL1_org_",Table1[[#This Row],[DATE SAMPLE DELIVERY]]))</f>
        <v/>
      </c>
      <c r="Q822" s="32" t="str">
        <f>IF(Table1[[#This Row],[SNP&amp;SEQ SAMPLE ID]]="","",IF('Sample information'!$B$21="","",'Sample information'!$B$21))</f>
        <v/>
      </c>
      <c r="R822" s="10"/>
      <c r="S822" s="32"/>
      <c r="T822" s="55"/>
      <c r="U822" s="25"/>
      <c r="W822" s="30"/>
      <c r="Y822" s="91"/>
      <c r="Z822" s="32"/>
      <c r="AA822" s="28"/>
      <c r="AB822" s="55"/>
      <c r="AC822" s="28" t="str">
        <f>IF(Table1[[#This Row],[DATE SAMPLE DELIVERY]]="","",(CONCATENATE(20,LEFT(Table1[[#This Row],[DATE SAMPLE DELIVERY]],2),"-",(MID(Table1[[#This Row],[DATE SAMPLE DELIVERY]],3,2)),"-",(RIGHT(Table1[[#This Row],[DATE SAMPLE DELIVERY]],2)))))</f>
        <v/>
      </c>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row>
    <row r="823" spans="1:54" s="4" customFormat="1" x14ac:dyDescent="0.2">
      <c r="A823" s="112" t="str">
        <f>IF(D823="","",CONCATENATE('Sample information'!B$16," #1"," ",Table1[[#This Row],[DATE SAMPLE DELIVERY]]))</f>
        <v/>
      </c>
      <c r="B823" s="112" t="str">
        <f>IF(Table1[[#This Row],[LIBRARY ID]]="","",CONCATENATE('Sample information'!B$16,"-",Table1[[#This Row],[LIBRARY ID]]))</f>
        <v/>
      </c>
      <c r="C823" s="228"/>
      <c r="D823" s="228"/>
      <c r="E823" s="228"/>
      <c r="F823" s="113" t="s">
        <v>1711</v>
      </c>
      <c r="G823" s="98"/>
      <c r="H823" s="113"/>
      <c r="I823" s="98"/>
      <c r="J823" s="228"/>
      <c r="K823" s="228"/>
      <c r="L823" s="112" t="str">
        <f>IF((I823=Index!C$2),VLOOKUP(J823,Index!B$3:S$228,2),IF((I823=Index!D$2),VLOOKUP(J823,Index!B$3:S$228,3),IF((I823=Index!E$2),VLOOKUP(J823,Index!B$3:S$228,4),IF((I823=Index!F$2),VLOOKUP(J823,Index!B$3:S$228,5),IF((I823=Index!G$2),VLOOKUP(J823,Index!B$3:S$228,6),IF((I823=Index!H$2),VLOOKUP(J823,Index!B$3:S$228,7),IF((I823=Index!I$2),VLOOKUP(J823,Index!B$3:S$228,8),IF((I823=Index!J$2),VLOOKUP(J823,Index!B$3:S$228,9),IF((I823=Index!K$2),VLOOKUP(J823,Index!B$3:S$228,10),IF((I823=Index!L$2),VLOOKUP(J823,Index!B$3:S$228,11),IF((I823=Index!M$2),VLOOKUP(J823,Index!B$3:S$228,12),IF((I823=Index!N$2),VLOOKUP(J823,Index!B$3:S$228,13),IF((I823=Index!O$2),VLOOKUP(J823,Index!B$3:S$228,14),IF((I823=Index!P$2),VLOOKUP(J823,Index!B$3:S$228,15),IF((I823=Index!Q$2),VLOOKUP(J823,Index!B$3:S$228,16),IF((I823=Index!R$2),VLOOKUP(J823,Index!B$3:S$228,17),IF((I823=Index!S$2),VLOOKUP(J823,Index!B$3:S$228,18),IF((I823=""),CONCATENATE("Custom (",K823,")"),IF((I823="No index"),CONCATENATE("Custom (",Index!T815,")"),"")))))))))))))))))))</f>
        <v>Custom ()</v>
      </c>
      <c r="M823" s="32" t="s">
        <v>5</v>
      </c>
      <c r="N823" s="10" t="s">
        <v>71</v>
      </c>
      <c r="O823" s="136" t="str">
        <f>IF(Table1[[#This Row],[VOLUME]]="","",Table1[[#This Row],[VOLUME]])</f>
        <v/>
      </c>
      <c r="P823" s="110" t="str">
        <f>IF(Table1[[#This Row],[SNP&amp;SEQ SAMPLE ID]]="","",CONCATENATE('Sample information'!$B$16,"_PL1_org_",Table1[[#This Row],[DATE SAMPLE DELIVERY]]))</f>
        <v/>
      </c>
      <c r="Q823" s="32" t="str">
        <f>IF(Table1[[#This Row],[SNP&amp;SEQ SAMPLE ID]]="","",IF('Sample information'!$B$21="","",'Sample information'!$B$21))</f>
        <v/>
      </c>
      <c r="R823" s="10"/>
      <c r="S823" s="32"/>
      <c r="T823" s="55"/>
      <c r="U823" s="25"/>
      <c r="W823" s="30"/>
      <c r="Y823" s="91"/>
      <c r="Z823" s="32"/>
      <c r="AA823" s="28"/>
      <c r="AB823" s="55"/>
      <c r="AC823" s="28" t="str">
        <f>IF(Table1[[#This Row],[DATE SAMPLE DELIVERY]]="","",(CONCATENATE(20,LEFT(Table1[[#This Row],[DATE SAMPLE DELIVERY]],2),"-",(MID(Table1[[#This Row],[DATE SAMPLE DELIVERY]],3,2)),"-",(RIGHT(Table1[[#This Row],[DATE SAMPLE DELIVERY]],2)))))</f>
        <v/>
      </c>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row>
    <row r="824" spans="1:54" s="4" customFormat="1" x14ac:dyDescent="0.2">
      <c r="A824" s="112" t="str">
        <f>IF(D824="","",CONCATENATE('Sample information'!B$16," #1"," ",Table1[[#This Row],[DATE SAMPLE DELIVERY]]))</f>
        <v/>
      </c>
      <c r="B824" s="112" t="str">
        <f>IF(Table1[[#This Row],[LIBRARY ID]]="","",CONCATENATE('Sample information'!B$16,"-",Table1[[#This Row],[LIBRARY ID]]))</f>
        <v/>
      </c>
      <c r="C824" s="228"/>
      <c r="D824" s="228"/>
      <c r="E824" s="228"/>
      <c r="F824" s="113" t="s">
        <v>1711</v>
      </c>
      <c r="G824" s="98"/>
      <c r="H824" s="113"/>
      <c r="I824" s="98"/>
      <c r="J824" s="228"/>
      <c r="K824" s="228"/>
      <c r="L824" s="112" t="str">
        <f>IF((I824=Index!C$2),VLOOKUP(J824,Index!B$3:S$228,2),IF((I824=Index!D$2),VLOOKUP(J824,Index!B$3:S$228,3),IF((I824=Index!E$2),VLOOKUP(J824,Index!B$3:S$228,4),IF((I824=Index!F$2),VLOOKUP(J824,Index!B$3:S$228,5),IF((I824=Index!G$2),VLOOKUP(J824,Index!B$3:S$228,6),IF((I824=Index!H$2),VLOOKUP(J824,Index!B$3:S$228,7),IF((I824=Index!I$2),VLOOKUP(J824,Index!B$3:S$228,8),IF((I824=Index!J$2),VLOOKUP(J824,Index!B$3:S$228,9),IF((I824=Index!K$2),VLOOKUP(J824,Index!B$3:S$228,10),IF((I824=Index!L$2),VLOOKUP(J824,Index!B$3:S$228,11),IF((I824=Index!M$2),VLOOKUP(J824,Index!B$3:S$228,12),IF((I824=Index!N$2),VLOOKUP(J824,Index!B$3:S$228,13),IF((I824=Index!O$2),VLOOKUP(J824,Index!B$3:S$228,14),IF((I824=Index!P$2),VLOOKUP(J824,Index!B$3:S$228,15),IF((I824=Index!Q$2),VLOOKUP(J824,Index!B$3:S$228,16),IF((I824=Index!R$2),VLOOKUP(J824,Index!B$3:S$228,17),IF((I824=Index!S$2),VLOOKUP(J824,Index!B$3:S$228,18),IF((I824=""),CONCATENATE("Custom (",K824,")"),IF((I824="No index"),CONCATENATE("Custom (",Index!T816,")"),"")))))))))))))))))))</f>
        <v>Custom ()</v>
      </c>
      <c r="M824" s="32" t="s">
        <v>5</v>
      </c>
      <c r="N824" s="10" t="s">
        <v>72</v>
      </c>
      <c r="O824" s="136" t="str">
        <f>IF(Table1[[#This Row],[VOLUME]]="","",Table1[[#This Row],[VOLUME]])</f>
        <v/>
      </c>
      <c r="P824" s="110" t="str">
        <f>IF(Table1[[#This Row],[SNP&amp;SEQ SAMPLE ID]]="","",CONCATENATE('Sample information'!$B$16,"_PL1_org_",Table1[[#This Row],[DATE SAMPLE DELIVERY]]))</f>
        <v/>
      </c>
      <c r="Q824" s="32" t="str">
        <f>IF(Table1[[#This Row],[SNP&amp;SEQ SAMPLE ID]]="","",IF('Sample information'!$B$21="","",'Sample information'!$B$21))</f>
        <v/>
      </c>
      <c r="R824" s="10"/>
      <c r="S824" s="32"/>
      <c r="T824" s="55"/>
      <c r="U824" s="25"/>
      <c r="W824" s="30"/>
      <c r="Y824" s="91"/>
      <c r="Z824" s="32"/>
      <c r="AA824" s="28"/>
      <c r="AB824" s="55"/>
      <c r="AC824" s="28" t="str">
        <f>IF(Table1[[#This Row],[DATE SAMPLE DELIVERY]]="","",(CONCATENATE(20,LEFT(Table1[[#This Row],[DATE SAMPLE DELIVERY]],2),"-",(MID(Table1[[#This Row],[DATE SAMPLE DELIVERY]],3,2)),"-",(RIGHT(Table1[[#This Row],[DATE SAMPLE DELIVERY]],2)))))</f>
        <v/>
      </c>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row>
    <row r="825" spans="1:54" s="4" customFormat="1" x14ac:dyDescent="0.2">
      <c r="A825" s="112" t="str">
        <f>IF(D825="","",CONCATENATE('Sample information'!B$16," #1"," ",Table1[[#This Row],[DATE SAMPLE DELIVERY]]))</f>
        <v/>
      </c>
      <c r="B825" s="112" t="str">
        <f>IF(Table1[[#This Row],[LIBRARY ID]]="","",CONCATENATE('Sample information'!B$16,"-",Table1[[#This Row],[LIBRARY ID]]))</f>
        <v/>
      </c>
      <c r="C825" s="228"/>
      <c r="D825" s="228"/>
      <c r="E825" s="228"/>
      <c r="F825" s="113" t="s">
        <v>1711</v>
      </c>
      <c r="G825" s="98"/>
      <c r="H825" s="113"/>
      <c r="I825" s="98"/>
      <c r="J825" s="228"/>
      <c r="K825" s="228"/>
      <c r="L825" s="112" t="str">
        <f>IF((I825=Index!C$2),VLOOKUP(J825,Index!B$3:S$228,2),IF((I825=Index!D$2),VLOOKUP(J825,Index!B$3:S$228,3),IF((I825=Index!E$2),VLOOKUP(J825,Index!B$3:S$228,4),IF((I825=Index!F$2),VLOOKUP(J825,Index!B$3:S$228,5),IF((I825=Index!G$2),VLOOKUP(J825,Index!B$3:S$228,6),IF((I825=Index!H$2),VLOOKUP(J825,Index!B$3:S$228,7),IF((I825=Index!I$2),VLOOKUP(J825,Index!B$3:S$228,8),IF((I825=Index!J$2),VLOOKUP(J825,Index!B$3:S$228,9),IF((I825=Index!K$2),VLOOKUP(J825,Index!B$3:S$228,10),IF((I825=Index!L$2),VLOOKUP(J825,Index!B$3:S$228,11),IF((I825=Index!M$2),VLOOKUP(J825,Index!B$3:S$228,12),IF((I825=Index!N$2),VLOOKUP(J825,Index!B$3:S$228,13),IF((I825=Index!O$2),VLOOKUP(J825,Index!B$3:S$228,14),IF((I825=Index!P$2),VLOOKUP(J825,Index!B$3:S$228,15),IF((I825=Index!Q$2),VLOOKUP(J825,Index!B$3:S$228,16),IF((I825=Index!R$2),VLOOKUP(J825,Index!B$3:S$228,17),IF((I825=Index!S$2),VLOOKUP(J825,Index!B$3:S$228,18),IF((I825=""),CONCATENATE("Custom (",K825,")"),IF((I825="No index"),CONCATENATE("Custom (",Index!T817,")"),"")))))))))))))))))))</f>
        <v>Custom ()</v>
      </c>
      <c r="M825" s="32" t="s">
        <v>5</v>
      </c>
      <c r="N825" s="10" t="s">
        <v>73</v>
      </c>
      <c r="O825" s="136" t="str">
        <f>IF(Table1[[#This Row],[VOLUME]]="","",Table1[[#This Row],[VOLUME]])</f>
        <v/>
      </c>
      <c r="P825" s="110" t="str">
        <f>IF(Table1[[#This Row],[SNP&amp;SEQ SAMPLE ID]]="","",CONCATENATE('Sample information'!$B$16,"_PL1_org_",Table1[[#This Row],[DATE SAMPLE DELIVERY]]))</f>
        <v/>
      </c>
      <c r="Q825" s="32" t="str">
        <f>IF(Table1[[#This Row],[SNP&amp;SEQ SAMPLE ID]]="","",IF('Sample information'!$B$21="","",'Sample information'!$B$21))</f>
        <v/>
      </c>
      <c r="R825" s="10"/>
      <c r="S825" s="32"/>
      <c r="T825" s="55"/>
      <c r="U825" s="25"/>
      <c r="W825" s="30"/>
      <c r="Y825" s="91"/>
      <c r="Z825" s="32"/>
      <c r="AA825" s="28"/>
      <c r="AB825" s="55"/>
      <c r="AC825" s="28" t="str">
        <f>IF(Table1[[#This Row],[DATE SAMPLE DELIVERY]]="","",(CONCATENATE(20,LEFT(Table1[[#This Row],[DATE SAMPLE DELIVERY]],2),"-",(MID(Table1[[#This Row],[DATE SAMPLE DELIVERY]],3,2)),"-",(RIGHT(Table1[[#This Row],[DATE SAMPLE DELIVERY]],2)))))</f>
        <v/>
      </c>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row>
    <row r="826" spans="1:54" s="4" customFormat="1" x14ac:dyDescent="0.2">
      <c r="A826" s="112" t="str">
        <f>IF(D826="","",CONCATENATE('Sample information'!B$16," #1"," ",Table1[[#This Row],[DATE SAMPLE DELIVERY]]))</f>
        <v/>
      </c>
      <c r="B826" s="112" t="str">
        <f>IF(Table1[[#This Row],[LIBRARY ID]]="","",CONCATENATE('Sample information'!B$16,"-",Table1[[#This Row],[LIBRARY ID]]))</f>
        <v/>
      </c>
      <c r="C826" s="228"/>
      <c r="D826" s="228"/>
      <c r="E826" s="228"/>
      <c r="F826" s="113" t="s">
        <v>1711</v>
      </c>
      <c r="G826" s="98"/>
      <c r="H826" s="113"/>
      <c r="I826" s="98"/>
      <c r="J826" s="228"/>
      <c r="K826" s="228"/>
      <c r="L826" s="112" t="str">
        <f>IF((I826=Index!C$2),VLOOKUP(J826,Index!B$3:S$228,2),IF((I826=Index!D$2),VLOOKUP(J826,Index!B$3:S$228,3),IF((I826=Index!E$2),VLOOKUP(J826,Index!B$3:S$228,4),IF((I826=Index!F$2),VLOOKUP(J826,Index!B$3:S$228,5),IF((I826=Index!G$2),VLOOKUP(J826,Index!B$3:S$228,6),IF((I826=Index!H$2),VLOOKUP(J826,Index!B$3:S$228,7),IF((I826=Index!I$2),VLOOKUP(J826,Index!B$3:S$228,8),IF((I826=Index!J$2),VLOOKUP(J826,Index!B$3:S$228,9),IF((I826=Index!K$2),VLOOKUP(J826,Index!B$3:S$228,10),IF((I826=Index!L$2),VLOOKUP(J826,Index!B$3:S$228,11),IF((I826=Index!M$2),VLOOKUP(J826,Index!B$3:S$228,12),IF((I826=Index!N$2),VLOOKUP(J826,Index!B$3:S$228,13),IF((I826=Index!O$2),VLOOKUP(J826,Index!B$3:S$228,14),IF((I826=Index!P$2),VLOOKUP(J826,Index!B$3:S$228,15),IF((I826=Index!Q$2),VLOOKUP(J826,Index!B$3:S$228,16),IF((I826=Index!R$2),VLOOKUP(J826,Index!B$3:S$228,17),IF((I826=Index!S$2),VLOOKUP(J826,Index!B$3:S$228,18),IF((I826=""),CONCATENATE("Custom (",K826,")"),IF((I826="No index"),CONCATENATE("Custom (",Index!T818,")"),"")))))))))))))))))))</f>
        <v>Custom ()</v>
      </c>
      <c r="M826" s="32" t="s">
        <v>5</v>
      </c>
      <c r="N826" s="10" t="s">
        <v>74</v>
      </c>
      <c r="O826" s="136" t="str">
        <f>IF(Table1[[#This Row],[VOLUME]]="","",Table1[[#This Row],[VOLUME]])</f>
        <v/>
      </c>
      <c r="P826" s="110" t="str">
        <f>IF(Table1[[#This Row],[SNP&amp;SEQ SAMPLE ID]]="","",CONCATENATE('Sample information'!$B$16,"_PL1_org_",Table1[[#This Row],[DATE SAMPLE DELIVERY]]))</f>
        <v/>
      </c>
      <c r="Q826" s="32" t="str">
        <f>IF(Table1[[#This Row],[SNP&amp;SEQ SAMPLE ID]]="","",IF('Sample information'!$B$21="","",'Sample information'!$B$21))</f>
        <v/>
      </c>
      <c r="R826" s="10"/>
      <c r="S826" s="32"/>
      <c r="T826" s="55"/>
      <c r="U826" s="25"/>
      <c r="W826" s="30"/>
      <c r="Y826" s="91"/>
      <c r="Z826" s="32"/>
      <c r="AA826" s="28"/>
      <c r="AB826" s="55"/>
      <c r="AC826" s="28" t="str">
        <f>IF(Table1[[#This Row],[DATE SAMPLE DELIVERY]]="","",(CONCATENATE(20,LEFT(Table1[[#This Row],[DATE SAMPLE DELIVERY]],2),"-",(MID(Table1[[#This Row],[DATE SAMPLE DELIVERY]],3,2)),"-",(RIGHT(Table1[[#This Row],[DATE SAMPLE DELIVERY]],2)))))</f>
        <v/>
      </c>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row>
    <row r="827" spans="1:54" s="4" customFormat="1" x14ac:dyDescent="0.2">
      <c r="A827" s="112" t="str">
        <f>IF(D827="","",CONCATENATE('Sample information'!B$16," #1"," ",Table1[[#This Row],[DATE SAMPLE DELIVERY]]))</f>
        <v/>
      </c>
      <c r="B827" s="112" t="str">
        <f>IF(Table1[[#This Row],[LIBRARY ID]]="","",CONCATENATE('Sample information'!B$16,"-",Table1[[#This Row],[LIBRARY ID]]))</f>
        <v/>
      </c>
      <c r="C827" s="228"/>
      <c r="D827" s="228"/>
      <c r="E827" s="228"/>
      <c r="F827" s="113" t="s">
        <v>1711</v>
      </c>
      <c r="G827" s="98"/>
      <c r="H827" s="113"/>
      <c r="I827" s="98"/>
      <c r="J827" s="228"/>
      <c r="K827" s="228"/>
      <c r="L827" s="112" t="str">
        <f>IF((I827=Index!C$2),VLOOKUP(J827,Index!B$3:S$228,2),IF((I827=Index!D$2),VLOOKUP(J827,Index!B$3:S$228,3),IF((I827=Index!E$2),VLOOKUP(J827,Index!B$3:S$228,4),IF((I827=Index!F$2),VLOOKUP(J827,Index!B$3:S$228,5),IF((I827=Index!G$2),VLOOKUP(J827,Index!B$3:S$228,6),IF((I827=Index!H$2),VLOOKUP(J827,Index!B$3:S$228,7),IF((I827=Index!I$2),VLOOKUP(J827,Index!B$3:S$228,8),IF((I827=Index!J$2),VLOOKUP(J827,Index!B$3:S$228,9),IF((I827=Index!K$2),VLOOKUP(J827,Index!B$3:S$228,10),IF((I827=Index!L$2),VLOOKUP(J827,Index!B$3:S$228,11),IF((I827=Index!M$2),VLOOKUP(J827,Index!B$3:S$228,12),IF((I827=Index!N$2),VLOOKUP(J827,Index!B$3:S$228,13),IF((I827=Index!O$2),VLOOKUP(J827,Index!B$3:S$228,14),IF((I827=Index!P$2),VLOOKUP(J827,Index!B$3:S$228,15),IF((I827=Index!Q$2),VLOOKUP(J827,Index!B$3:S$228,16),IF((I827=Index!R$2),VLOOKUP(J827,Index!B$3:S$228,17),IF((I827=Index!S$2),VLOOKUP(J827,Index!B$3:S$228,18),IF((I827=""),CONCATENATE("Custom (",K827,")"),IF((I827="No index"),CONCATENATE("Custom (",Index!T819,")"),"")))))))))))))))))))</f>
        <v>Custom ()</v>
      </c>
      <c r="M827" s="32" t="s">
        <v>5</v>
      </c>
      <c r="N827" s="10" t="s">
        <v>75</v>
      </c>
      <c r="O827" s="136" t="str">
        <f>IF(Table1[[#This Row],[VOLUME]]="","",Table1[[#This Row],[VOLUME]])</f>
        <v/>
      </c>
      <c r="P827" s="110" t="str">
        <f>IF(Table1[[#This Row],[SNP&amp;SEQ SAMPLE ID]]="","",CONCATENATE('Sample information'!$B$16,"_PL1_org_",Table1[[#This Row],[DATE SAMPLE DELIVERY]]))</f>
        <v/>
      </c>
      <c r="Q827" s="32" t="str">
        <f>IF(Table1[[#This Row],[SNP&amp;SEQ SAMPLE ID]]="","",IF('Sample information'!$B$21="","",'Sample information'!$B$21))</f>
        <v/>
      </c>
      <c r="R827" s="10"/>
      <c r="S827" s="32"/>
      <c r="T827" s="55"/>
      <c r="U827" s="25"/>
      <c r="W827" s="30"/>
      <c r="Y827" s="91"/>
      <c r="Z827" s="32"/>
      <c r="AA827" s="28"/>
      <c r="AB827" s="55"/>
      <c r="AC827" s="28" t="str">
        <f>IF(Table1[[#This Row],[DATE SAMPLE DELIVERY]]="","",(CONCATENATE(20,LEFT(Table1[[#This Row],[DATE SAMPLE DELIVERY]],2),"-",(MID(Table1[[#This Row],[DATE SAMPLE DELIVERY]],3,2)),"-",(RIGHT(Table1[[#This Row],[DATE SAMPLE DELIVERY]],2)))))</f>
        <v/>
      </c>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row>
    <row r="828" spans="1:54" s="4" customFormat="1" x14ac:dyDescent="0.2">
      <c r="A828" s="112" t="str">
        <f>IF(D828="","",CONCATENATE('Sample information'!B$16," #1"," ",Table1[[#This Row],[DATE SAMPLE DELIVERY]]))</f>
        <v/>
      </c>
      <c r="B828" s="112" t="str">
        <f>IF(Table1[[#This Row],[LIBRARY ID]]="","",CONCATENATE('Sample information'!B$16,"-",Table1[[#This Row],[LIBRARY ID]]))</f>
        <v/>
      </c>
      <c r="C828" s="228"/>
      <c r="D828" s="228"/>
      <c r="E828" s="228"/>
      <c r="F828" s="113" t="s">
        <v>1711</v>
      </c>
      <c r="G828" s="98"/>
      <c r="H828" s="113"/>
      <c r="I828" s="98"/>
      <c r="J828" s="228"/>
      <c r="K828" s="228"/>
      <c r="L828" s="112" t="str">
        <f>IF((I828=Index!C$2),VLOOKUP(J828,Index!B$3:S$228,2),IF((I828=Index!D$2),VLOOKUP(J828,Index!B$3:S$228,3),IF((I828=Index!E$2),VLOOKUP(J828,Index!B$3:S$228,4),IF((I828=Index!F$2),VLOOKUP(J828,Index!B$3:S$228,5),IF((I828=Index!G$2),VLOOKUP(J828,Index!B$3:S$228,6),IF((I828=Index!H$2),VLOOKUP(J828,Index!B$3:S$228,7),IF((I828=Index!I$2),VLOOKUP(J828,Index!B$3:S$228,8),IF((I828=Index!J$2),VLOOKUP(J828,Index!B$3:S$228,9),IF((I828=Index!K$2),VLOOKUP(J828,Index!B$3:S$228,10),IF((I828=Index!L$2),VLOOKUP(J828,Index!B$3:S$228,11),IF((I828=Index!M$2),VLOOKUP(J828,Index!B$3:S$228,12),IF((I828=Index!N$2),VLOOKUP(J828,Index!B$3:S$228,13),IF((I828=Index!O$2),VLOOKUP(J828,Index!B$3:S$228,14),IF((I828=Index!P$2),VLOOKUP(J828,Index!B$3:S$228,15),IF((I828=Index!Q$2),VLOOKUP(J828,Index!B$3:S$228,16),IF((I828=Index!R$2),VLOOKUP(J828,Index!B$3:S$228,17),IF((I828=Index!S$2),VLOOKUP(J828,Index!B$3:S$228,18),IF((I828=""),CONCATENATE("Custom (",K828,")"),IF((I828="No index"),CONCATENATE("Custom (",Index!T820,")"),"")))))))))))))))))))</f>
        <v>Custom ()</v>
      </c>
      <c r="M828" s="32" t="s">
        <v>5</v>
      </c>
      <c r="N828" s="10" t="s">
        <v>76</v>
      </c>
      <c r="O828" s="136" t="str">
        <f>IF(Table1[[#This Row],[VOLUME]]="","",Table1[[#This Row],[VOLUME]])</f>
        <v/>
      </c>
      <c r="P828" s="110" t="str">
        <f>IF(Table1[[#This Row],[SNP&amp;SEQ SAMPLE ID]]="","",CONCATENATE('Sample information'!$B$16,"_PL1_org_",Table1[[#This Row],[DATE SAMPLE DELIVERY]]))</f>
        <v/>
      </c>
      <c r="Q828" s="32" t="str">
        <f>IF(Table1[[#This Row],[SNP&amp;SEQ SAMPLE ID]]="","",IF('Sample information'!$B$21="","",'Sample information'!$B$21))</f>
        <v/>
      </c>
      <c r="R828" s="10"/>
      <c r="S828" s="32"/>
      <c r="T828" s="55"/>
      <c r="U828" s="25"/>
      <c r="W828" s="30"/>
      <c r="Y828" s="91"/>
      <c r="Z828" s="32"/>
      <c r="AA828" s="28"/>
      <c r="AB828" s="55"/>
      <c r="AC828" s="28" t="str">
        <f>IF(Table1[[#This Row],[DATE SAMPLE DELIVERY]]="","",(CONCATENATE(20,LEFT(Table1[[#This Row],[DATE SAMPLE DELIVERY]],2),"-",(MID(Table1[[#This Row],[DATE SAMPLE DELIVERY]],3,2)),"-",(RIGHT(Table1[[#This Row],[DATE SAMPLE DELIVERY]],2)))))</f>
        <v/>
      </c>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row>
    <row r="829" spans="1:54" s="4" customFormat="1" x14ac:dyDescent="0.2">
      <c r="A829" s="112" t="str">
        <f>IF(D829="","",CONCATENATE('Sample information'!B$16," #1"," ",Table1[[#This Row],[DATE SAMPLE DELIVERY]]))</f>
        <v/>
      </c>
      <c r="B829" s="112" t="str">
        <f>IF(Table1[[#This Row],[LIBRARY ID]]="","",CONCATENATE('Sample information'!B$16,"-",Table1[[#This Row],[LIBRARY ID]]))</f>
        <v/>
      </c>
      <c r="C829" s="228"/>
      <c r="D829" s="228"/>
      <c r="E829" s="228"/>
      <c r="F829" s="113" t="s">
        <v>1711</v>
      </c>
      <c r="G829" s="98"/>
      <c r="H829" s="113"/>
      <c r="I829" s="98"/>
      <c r="J829" s="228"/>
      <c r="K829" s="228"/>
      <c r="L829" s="112" t="str">
        <f>IF((I829=Index!C$2),VLOOKUP(J829,Index!B$3:S$228,2),IF((I829=Index!D$2),VLOOKUP(J829,Index!B$3:S$228,3),IF((I829=Index!E$2),VLOOKUP(J829,Index!B$3:S$228,4),IF((I829=Index!F$2),VLOOKUP(J829,Index!B$3:S$228,5),IF((I829=Index!G$2),VLOOKUP(J829,Index!B$3:S$228,6),IF((I829=Index!H$2),VLOOKUP(J829,Index!B$3:S$228,7),IF((I829=Index!I$2),VLOOKUP(J829,Index!B$3:S$228,8),IF((I829=Index!J$2),VLOOKUP(J829,Index!B$3:S$228,9),IF((I829=Index!K$2),VLOOKUP(J829,Index!B$3:S$228,10),IF((I829=Index!L$2),VLOOKUP(J829,Index!B$3:S$228,11),IF((I829=Index!M$2),VLOOKUP(J829,Index!B$3:S$228,12),IF((I829=Index!N$2),VLOOKUP(J829,Index!B$3:S$228,13),IF((I829=Index!O$2),VLOOKUP(J829,Index!B$3:S$228,14),IF((I829=Index!P$2),VLOOKUP(J829,Index!B$3:S$228,15),IF((I829=Index!Q$2),VLOOKUP(J829,Index!B$3:S$228,16),IF((I829=Index!R$2),VLOOKUP(J829,Index!B$3:S$228,17),IF((I829=Index!S$2),VLOOKUP(J829,Index!B$3:S$228,18),IF((I829=""),CONCATENATE("Custom (",K829,")"),IF((I829="No index"),CONCATENATE("Custom (",Index!T821,")"),"")))))))))))))))))))</f>
        <v>Custom ()</v>
      </c>
      <c r="M829" s="32" t="s">
        <v>5</v>
      </c>
      <c r="N829" s="10" t="s">
        <v>77</v>
      </c>
      <c r="O829" s="136" t="str">
        <f>IF(Table1[[#This Row],[VOLUME]]="","",Table1[[#This Row],[VOLUME]])</f>
        <v/>
      </c>
      <c r="P829" s="110" t="str">
        <f>IF(Table1[[#This Row],[SNP&amp;SEQ SAMPLE ID]]="","",CONCATENATE('Sample information'!$B$16,"_PL1_org_",Table1[[#This Row],[DATE SAMPLE DELIVERY]]))</f>
        <v/>
      </c>
      <c r="Q829" s="32" t="str">
        <f>IF(Table1[[#This Row],[SNP&amp;SEQ SAMPLE ID]]="","",IF('Sample information'!$B$21="","",'Sample information'!$B$21))</f>
        <v/>
      </c>
      <c r="R829" s="10"/>
      <c r="S829" s="32"/>
      <c r="T829" s="55"/>
      <c r="U829" s="25"/>
      <c r="W829" s="30"/>
      <c r="Y829" s="91"/>
      <c r="Z829" s="32"/>
      <c r="AA829" s="28"/>
      <c r="AB829" s="55"/>
      <c r="AC829" s="28" t="str">
        <f>IF(Table1[[#This Row],[DATE SAMPLE DELIVERY]]="","",(CONCATENATE(20,LEFT(Table1[[#This Row],[DATE SAMPLE DELIVERY]],2),"-",(MID(Table1[[#This Row],[DATE SAMPLE DELIVERY]],3,2)),"-",(RIGHT(Table1[[#This Row],[DATE SAMPLE DELIVERY]],2)))))</f>
        <v/>
      </c>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row>
    <row r="830" spans="1:54" s="4" customFormat="1" x14ac:dyDescent="0.2">
      <c r="A830" s="112" t="str">
        <f>IF(D830="","",CONCATENATE('Sample information'!B$16," #1"," ",Table1[[#This Row],[DATE SAMPLE DELIVERY]]))</f>
        <v/>
      </c>
      <c r="B830" s="112" t="str">
        <f>IF(Table1[[#This Row],[LIBRARY ID]]="","",CONCATENATE('Sample information'!B$16,"-",Table1[[#This Row],[LIBRARY ID]]))</f>
        <v/>
      </c>
      <c r="C830" s="228"/>
      <c r="D830" s="228"/>
      <c r="E830" s="228"/>
      <c r="F830" s="113" t="s">
        <v>1711</v>
      </c>
      <c r="G830" s="98"/>
      <c r="H830" s="113"/>
      <c r="I830" s="98"/>
      <c r="J830" s="228"/>
      <c r="K830" s="228"/>
      <c r="L830" s="112" t="str">
        <f>IF((I830=Index!C$2),VLOOKUP(J830,Index!B$3:S$228,2),IF((I830=Index!D$2),VLOOKUP(J830,Index!B$3:S$228,3),IF((I830=Index!E$2),VLOOKUP(J830,Index!B$3:S$228,4),IF((I830=Index!F$2),VLOOKUP(J830,Index!B$3:S$228,5),IF((I830=Index!G$2),VLOOKUP(J830,Index!B$3:S$228,6),IF((I830=Index!H$2),VLOOKUP(J830,Index!B$3:S$228,7),IF((I830=Index!I$2),VLOOKUP(J830,Index!B$3:S$228,8),IF((I830=Index!J$2),VLOOKUP(J830,Index!B$3:S$228,9),IF((I830=Index!K$2),VLOOKUP(J830,Index!B$3:S$228,10),IF((I830=Index!L$2),VLOOKUP(J830,Index!B$3:S$228,11),IF((I830=Index!M$2),VLOOKUP(J830,Index!B$3:S$228,12),IF((I830=Index!N$2),VLOOKUP(J830,Index!B$3:S$228,13),IF((I830=Index!O$2),VLOOKUP(J830,Index!B$3:S$228,14),IF((I830=Index!P$2),VLOOKUP(J830,Index!B$3:S$228,15),IF((I830=Index!Q$2),VLOOKUP(J830,Index!B$3:S$228,16),IF((I830=Index!R$2),VLOOKUP(J830,Index!B$3:S$228,17),IF((I830=Index!S$2),VLOOKUP(J830,Index!B$3:S$228,18),IF((I830=""),CONCATENATE("Custom (",K830,")"),IF((I830="No index"),CONCATENATE("Custom (",Index!T822,")"),"")))))))))))))))))))</f>
        <v>Custom ()</v>
      </c>
      <c r="M830" s="32" t="s">
        <v>5</v>
      </c>
      <c r="N830" s="10" t="s">
        <v>78</v>
      </c>
      <c r="O830" s="136" t="str">
        <f>IF(Table1[[#This Row],[VOLUME]]="","",Table1[[#This Row],[VOLUME]])</f>
        <v/>
      </c>
      <c r="P830" s="110" t="str">
        <f>IF(Table1[[#This Row],[SNP&amp;SEQ SAMPLE ID]]="","",CONCATENATE('Sample information'!$B$16,"_PL1_org_",Table1[[#This Row],[DATE SAMPLE DELIVERY]]))</f>
        <v/>
      </c>
      <c r="Q830" s="32" t="str">
        <f>IF(Table1[[#This Row],[SNP&amp;SEQ SAMPLE ID]]="","",IF('Sample information'!$B$21="","",'Sample information'!$B$21))</f>
        <v/>
      </c>
      <c r="R830" s="10"/>
      <c r="S830" s="32"/>
      <c r="T830" s="55"/>
      <c r="U830" s="25"/>
      <c r="W830" s="30"/>
      <c r="Y830" s="91"/>
      <c r="Z830" s="32"/>
      <c r="AA830" s="28"/>
      <c r="AB830" s="55"/>
      <c r="AC830" s="28" t="str">
        <f>IF(Table1[[#This Row],[DATE SAMPLE DELIVERY]]="","",(CONCATENATE(20,LEFT(Table1[[#This Row],[DATE SAMPLE DELIVERY]],2),"-",(MID(Table1[[#This Row],[DATE SAMPLE DELIVERY]],3,2)),"-",(RIGHT(Table1[[#This Row],[DATE SAMPLE DELIVERY]],2)))))</f>
        <v/>
      </c>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row>
    <row r="831" spans="1:54" s="4" customFormat="1" x14ac:dyDescent="0.2">
      <c r="A831" s="112" t="str">
        <f>IF(D831="","",CONCATENATE('Sample information'!B$16," #1"," ",Table1[[#This Row],[DATE SAMPLE DELIVERY]]))</f>
        <v/>
      </c>
      <c r="B831" s="112" t="str">
        <f>IF(Table1[[#This Row],[LIBRARY ID]]="","",CONCATENATE('Sample information'!B$16,"-",Table1[[#This Row],[LIBRARY ID]]))</f>
        <v/>
      </c>
      <c r="C831" s="228"/>
      <c r="D831" s="228"/>
      <c r="E831" s="228"/>
      <c r="F831" s="113" t="s">
        <v>1711</v>
      </c>
      <c r="G831" s="98"/>
      <c r="H831" s="113"/>
      <c r="I831" s="98"/>
      <c r="J831" s="228"/>
      <c r="K831" s="228"/>
      <c r="L831" s="112" t="str">
        <f>IF((I831=Index!C$2),VLOOKUP(J831,Index!B$3:S$228,2),IF((I831=Index!D$2),VLOOKUP(J831,Index!B$3:S$228,3),IF((I831=Index!E$2),VLOOKUP(J831,Index!B$3:S$228,4),IF((I831=Index!F$2),VLOOKUP(J831,Index!B$3:S$228,5),IF((I831=Index!G$2),VLOOKUP(J831,Index!B$3:S$228,6),IF((I831=Index!H$2),VLOOKUP(J831,Index!B$3:S$228,7),IF((I831=Index!I$2),VLOOKUP(J831,Index!B$3:S$228,8),IF((I831=Index!J$2),VLOOKUP(J831,Index!B$3:S$228,9),IF((I831=Index!K$2),VLOOKUP(J831,Index!B$3:S$228,10),IF((I831=Index!L$2),VLOOKUP(J831,Index!B$3:S$228,11),IF((I831=Index!M$2),VLOOKUP(J831,Index!B$3:S$228,12),IF((I831=Index!N$2),VLOOKUP(J831,Index!B$3:S$228,13),IF((I831=Index!O$2),VLOOKUP(J831,Index!B$3:S$228,14),IF((I831=Index!P$2),VLOOKUP(J831,Index!B$3:S$228,15),IF((I831=Index!Q$2),VLOOKUP(J831,Index!B$3:S$228,16),IF((I831=Index!R$2),VLOOKUP(J831,Index!B$3:S$228,17),IF((I831=Index!S$2),VLOOKUP(J831,Index!B$3:S$228,18),IF((I831=""),CONCATENATE("Custom (",K831,")"),IF((I831="No index"),CONCATENATE("Custom (",Index!T823,")"),"")))))))))))))))))))</f>
        <v>Custom ()</v>
      </c>
      <c r="M831" s="32" t="s">
        <v>5</v>
      </c>
      <c r="N831" s="10" t="s">
        <v>79</v>
      </c>
      <c r="O831" s="136" t="str">
        <f>IF(Table1[[#This Row],[VOLUME]]="","",Table1[[#This Row],[VOLUME]])</f>
        <v/>
      </c>
      <c r="P831" s="110" t="str">
        <f>IF(Table1[[#This Row],[SNP&amp;SEQ SAMPLE ID]]="","",CONCATENATE('Sample information'!$B$16,"_PL1_org_",Table1[[#This Row],[DATE SAMPLE DELIVERY]]))</f>
        <v/>
      </c>
      <c r="Q831" s="32" t="str">
        <f>IF(Table1[[#This Row],[SNP&amp;SEQ SAMPLE ID]]="","",IF('Sample information'!$B$21="","",'Sample information'!$B$21))</f>
        <v/>
      </c>
      <c r="R831" s="10"/>
      <c r="S831" s="32"/>
      <c r="T831" s="55"/>
      <c r="U831" s="25"/>
      <c r="W831" s="30"/>
      <c r="Y831" s="91"/>
      <c r="Z831" s="32"/>
      <c r="AA831" s="28"/>
      <c r="AB831" s="55"/>
      <c r="AC831" s="28" t="str">
        <f>IF(Table1[[#This Row],[DATE SAMPLE DELIVERY]]="","",(CONCATENATE(20,LEFT(Table1[[#This Row],[DATE SAMPLE DELIVERY]],2),"-",(MID(Table1[[#This Row],[DATE SAMPLE DELIVERY]],3,2)),"-",(RIGHT(Table1[[#This Row],[DATE SAMPLE DELIVERY]],2)))))</f>
        <v/>
      </c>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row>
    <row r="832" spans="1:54" s="4" customFormat="1" x14ac:dyDescent="0.2">
      <c r="A832" s="112" t="str">
        <f>IF(D832="","",CONCATENATE('Sample information'!B$16," #1"," ",Table1[[#This Row],[DATE SAMPLE DELIVERY]]))</f>
        <v/>
      </c>
      <c r="B832" s="112" t="str">
        <f>IF(Table1[[#This Row],[LIBRARY ID]]="","",CONCATENATE('Sample information'!B$16,"-",Table1[[#This Row],[LIBRARY ID]]))</f>
        <v/>
      </c>
      <c r="C832" s="228"/>
      <c r="D832" s="228"/>
      <c r="E832" s="228"/>
      <c r="F832" s="113" t="s">
        <v>1711</v>
      </c>
      <c r="G832" s="98"/>
      <c r="H832" s="113"/>
      <c r="I832" s="98"/>
      <c r="J832" s="228"/>
      <c r="K832" s="228"/>
      <c r="L832" s="112" t="str">
        <f>IF((I832=Index!C$2),VLOOKUP(J832,Index!B$3:S$228,2),IF((I832=Index!D$2),VLOOKUP(J832,Index!B$3:S$228,3),IF((I832=Index!E$2),VLOOKUP(J832,Index!B$3:S$228,4),IF((I832=Index!F$2),VLOOKUP(J832,Index!B$3:S$228,5),IF((I832=Index!G$2),VLOOKUP(J832,Index!B$3:S$228,6),IF((I832=Index!H$2),VLOOKUP(J832,Index!B$3:S$228,7),IF((I832=Index!I$2),VLOOKUP(J832,Index!B$3:S$228,8),IF((I832=Index!J$2),VLOOKUP(J832,Index!B$3:S$228,9),IF((I832=Index!K$2),VLOOKUP(J832,Index!B$3:S$228,10),IF((I832=Index!L$2),VLOOKUP(J832,Index!B$3:S$228,11),IF((I832=Index!M$2),VLOOKUP(J832,Index!B$3:S$228,12),IF((I832=Index!N$2),VLOOKUP(J832,Index!B$3:S$228,13),IF((I832=Index!O$2),VLOOKUP(J832,Index!B$3:S$228,14),IF((I832=Index!P$2),VLOOKUP(J832,Index!B$3:S$228,15),IF((I832=Index!Q$2),VLOOKUP(J832,Index!B$3:S$228,16),IF((I832=Index!R$2),VLOOKUP(J832,Index!B$3:S$228,17),IF((I832=Index!S$2),VLOOKUP(J832,Index!B$3:S$228,18),IF((I832=""),CONCATENATE("Custom (",K832,")"),IF((I832="No index"),CONCATENATE("Custom (",Index!T824,")"),"")))))))))))))))))))</f>
        <v>Custom ()</v>
      </c>
      <c r="M832" s="32" t="s">
        <v>5</v>
      </c>
      <c r="N832" s="10" t="s">
        <v>80</v>
      </c>
      <c r="O832" s="136" t="str">
        <f>IF(Table1[[#This Row],[VOLUME]]="","",Table1[[#This Row],[VOLUME]])</f>
        <v/>
      </c>
      <c r="P832" s="110" t="str">
        <f>IF(Table1[[#This Row],[SNP&amp;SEQ SAMPLE ID]]="","",CONCATENATE('Sample information'!$B$16,"_PL1_org_",Table1[[#This Row],[DATE SAMPLE DELIVERY]]))</f>
        <v/>
      </c>
      <c r="Q832" s="32" t="str">
        <f>IF(Table1[[#This Row],[SNP&amp;SEQ SAMPLE ID]]="","",IF('Sample information'!$B$21="","",'Sample information'!$B$21))</f>
        <v/>
      </c>
      <c r="R832" s="10"/>
      <c r="S832" s="32"/>
      <c r="T832" s="55"/>
      <c r="U832" s="25"/>
      <c r="W832" s="30"/>
      <c r="Y832" s="91"/>
      <c r="Z832" s="32"/>
      <c r="AA832" s="28"/>
      <c r="AB832" s="55"/>
      <c r="AC832" s="28" t="str">
        <f>IF(Table1[[#This Row],[DATE SAMPLE DELIVERY]]="","",(CONCATENATE(20,LEFT(Table1[[#This Row],[DATE SAMPLE DELIVERY]],2),"-",(MID(Table1[[#This Row],[DATE SAMPLE DELIVERY]],3,2)),"-",(RIGHT(Table1[[#This Row],[DATE SAMPLE DELIVERY]],2)))))</f>
        <v/>
      </c>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row>
    <row r="833" spans="1:54" s="4" customFormat="1" x14ac:dyDescent="0.2">
      <c r="A833" s="112" t="str">
        <f>IF(D833="","",CONCATENATE('Sample information'!B$16," #1"," ",Table1[[#This Row],[DATE SAMPLE DELIVERY]]))</f>
        <v/>
      </c>
      <c r="B833" s="112" t="str">
        <f>IF(Table1[[#This Row],[LIBRARY ID]]="","",CONCATENATE('Sample information'!B$16,"-",Table1[[#This Row],[LIBRARY ID]]))</f>
        <v/>
      </c>
      <c r="C833" s="228"/>
      <c r="D833" s="228"/>
      <c r="E833" s="228"/>
      <c r="F833" s="113" t="s">
        <v>1711</v>
      </c>
      <c r="G833" s="98"/>
      <c r="H833" s="113"/>
      <c r="I833" s="98"/>
      <c r="J833" s="228"/>
      <c r="K833" s="228"/>
      <c r="L833" s="112" t="str">
        <f>IF((I833=Index!C$2),VLOOKUP(J833,Index!B$3:S$228,2),IF((I833=Index!D$2),VLOOKUP(J833,Index!B$3:S$228,3),IF((I833=Index!E$2),VLOOKUP(J833,Index!B$3:S$228,4),IF((I833=Index!F$2),VLOOKUP(J833,Index!B$3:S$228,5),IF((I833=Index!G$2),VLOOKUP(J833,Index!B$3:S$228,6),IF((I833=Index!H$2),VLOOKUP(J833,Index!B$3:S$228,7),IF((I833=Index!I$2),VLOOKUP(J833,Index!B$3:S$228,8),IF((I833=Index!J$2),VLOOKUP(J833,Index!B$3:S$228,9),IF((I833=Index!K$2),VLOOKUP(J833,Index!B$3:S$228,10),IF((I833=Index!L$2),VLOOKUP(J833,Index!B$3:S$228,11),IF((I833=Index!M$2),VLOOKUP(J833,Index!B$3:S$228,12),IF((I833=Index!N$2),VLOOKUP(J833,Index!B$3:S$228,13),IF((I833=Index!O$2),VLOOKUP(J833,Index!B$3:S$228,14),IF((I833=Index!P$2),VLOOKUP(J833,Index!B$3:S$228,15),IF((I833=Index!Q$2),VLOOKUP(J833,Index!B$3:S$228,16),IF((I833=Index!R$2),VLOOKUP(J833,Index!B$3:S$228,17),IF((I833=Index!S$2),VLOOKUP(J833,Index!B$3:S$228,18),IF((I833=""),CONCATENATE("Custom (",K833,")"),IF((I833="No index"),CONCATENATE("Custom (",Index!T825,")"),"")))))))))))))))))))</f>
        <v>Custom ()</v>
      </c>
      <c r="M833" s="32" t="s">
        <v>5</v>
      </c>
      <c r="N833" s="10" t="s">
        <v>81</v>
      </c>
      <c r="O833" s="136" t="str">
        <f>IF(Table1[[#This Row],[VOLUME]]="","",Table1[[#This Row],[VOLUME]])</f>
        <v/>
      </c>
      <c r="P833" s="110" t="str">
        <f>IF(Table1[[#This Row],[SNP&amp;SEQ SAMPLE ID]]="","",CONCATENATE('Sample information'!$B$16,"_PL1_org_",Table1[[#This Row],[DATE SAMPLE DELIVERY]]))</f>
        <v/>
      </c>
      <c r="Q833" s="32" t="str">
        <f>IF(Table1[[#This Row],[SNP&amp;SEQ SAMPLE ID]]="","",IF('Sample information'!$B$21="","",'Sample information'!$B$21))</f>
        <v/>
      </c>
      <c r="R833" s="10"/>
      <c r="S833" s="32"/>
      <c r="T833" s="55"/>
      <c r="U833" s="25"/>
      <c r="W833" s="30"/>
      <c r="Y833" s="91"/>
      <c r="Z833" s="32"/>
      <c r="AA833" s="28"/>
      <c r="AB833" s="55"/>
      <c r="AC833" s="28" t="str">
        <f>IF(Table1[[#This Row],[DATE SAMPLE DELIVERY]]="","",(CONCATENATE(20,LEFT(Table1[[#This Row],[DATE SAMPLE DELIVERY]],2),"-",(MID(Table1[[#This Row],[DATE SAMPLE DELIVERY]],3,2)),"-",(RIGHT(Table1[[#This Row],[DATE SAMPLE DELIVERY]],2)))))</f>
        <v/>
      </c>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row>
    <row r="834" spans="1:54" s="4" customFormat="1" x14ac:dyDescent="0.2">
      <c r="A834" s="112" t="str">
        <f>IF(D834="","",CONCATENATE('Sample information'!B$16," #1"," ",Table1[[#This Row],[DATE SAMPLE DELIVERY]]))</f>
        <v/>
      </c>
      <c r="B834" s="112" t="str">
        <f>IF(Table1[[#This Row],[LIBRARY ID]]="","",CONCATENATE('Sample information'!B$16,"-",Table1[[#This Row],[LIBRARY ID]]))</f>
        <v/>
      </c>
      <c r="C834" s="228"/>
      <c r="D834" s="228"/>
      <c r="E834" s="228"/>
      <c r="F834" s="113" t="s">
        <v>1711</v>
      </c>
      <c r="G834" s="98"/>
      <c r="H834" s="113"/>
      <c r="I834" s="98"/>
      <c r="J834" s="228"/>
      <c r="K834" s="228"/>
      <c r="L834" s="112" t="str">
        <f>IF((I834=Index!C$2),VLOOKUP(J834,Index!B$3:S$228,2),IF((I834=Index!D$2),VLOOKUP(J834,Index!B$3:S$228,3),IF((I834=Index!E$2),VLOOKUP(J834,Index!B$3:S$228,4),IF((I834=Index!F$2),VLOOKUP(J834,Index!B$3:S$228,5),IF((I834=Index!G$2),VLOOKUP(J834,Index!B$3:S$228,6),IF((I834=Index!H$2),VLOOKUP(J834,Index!B$3:S$228,7),IF((I834=Index!I$2),VLOOKUP(J834,Index!B$3:S$228,8),IF((I834=Index!J$2),VLOOKUP(J834,Index!B$3:S$228,9),IF((I834=Index!K$2),VLOOKUP(J834,Index!B$3:S$228,10),IF((I834=Index!L$2),VLOOKUP(J834,Index!B$3:S$228,11),IF((I834=Index!M$2),VLOOKUP(J834,Index!B$3:S$228,12),IF((I834=Index!N$2),VLOOKUP(J834,Index!B$3:S$228,13),IF((I834=Index!O$2),VLOOKUP(J834,Index!B$3:S$228,14),IF((I834=Index!P$2),VLOOKUP(J834,Index!B$3:S$228,15),IF((I834=Index!Q$2),VLOOKUP(J834,Index!B$3:S$228,16),IF((I834=Index!R$2),VLOOKUP(J834,Index!B$3:S$228,17),IF((I834=Index!S$2),VLOOKUP(J834,Index!B$3:S$228,18),IF((I834=""),CONCATENATE("Custom (",K834,")"),IF((I834="No index"),CONCATENATE("Custom (",Index!T826,")"),"")))))))))))))))))))</f>
        <v>Custom ()</v>
      </c>
      <c r="M834" s="32" t="s">
        <v>5</v>
      </c>
      <c r="N834" s="10" t="s">
        <v>82</v>
      </c>
      <c r="O834" s="136" t="str">
        <f>IF(Table1[[#This Row],[VOLUME]]="","",Table1[[#This Row],[VOLUME]])</f>
        <v/>
      </c>
      <c r="P834" s="110" t="str">
        <f>IF(Table1[[#This Row],[SNP&amp;SEQ SAMPLE ID]]="","",CONCATENATE('Sample information'!$B$16,"_PL1_org_",Table1[[#This Row],[DATE SAMPLE DELIVERY]]))</f>
        <v/>
      </c>
      <c r="Q834" s="32" t="str">
        <f>IF(Table1[[#This Row],[SNP&amp;SEQ SAMPLE ID]]="","",IF('Sample information'!$B$21="","",'Sample information'!$B$21))</f>
        <v/>
      </c>
      <c r="R834" s="10"/>
      <c r="S834" s="32"/>
      <c r="T834" s="55"/>
      <c r="U834" s="25"/>
      <c r="W834" s="30"/>
      <c r="Y834" s="91"/>
      <c r="Z834" s="32"/>
      <c r="AA834" s="28"/>
      <c r="AB834" s="55"/>
      <c r="AC834" s="28" t="str">
        <f>IF(Table1[[#This Row],[DATE SAMPLE DELIVERY]]="","",(CONCATENATE(20,LEFT(Table1[[#This Row],[DATE SAMPLE DELIVERY]],2),"-",(MID(Table1[[#This Row],[DATE SAMPLE DELIVERY]],3,2)),"-",(RIGHT(Table1[[#This Row],[DATE SAMPLE DELIVERY]],2)))))</f>
        <v/>
      </c>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row>
    <row r="835" spans="1:54" s="4" customFormat="1" x14ac:dyDescent="0.2">
      <c r="A835" s="112" t="str">
        <f>IF(D835="","",CONCATENATE('Sample information'!B$16," #1"," ",Table1[[#This Row],[DATE SAMPLE DELIVERY]]))</f>
        <v/>
      </c>
      <c r="B835" s="112" t="str">
        <f>IF(Table1[[#This Row],[LIBRARY ID]]="","",CONCATENATE('Sample information'!B$16,"-",Table1[[#This Row],[LIBRARY ID]]))</f>
        <v/>
      </c>
      <c r="C835" s="228"/>
      <c r="D835" s="228"/>
      <c r="E835" s="228"/>
      <c r="F835" s="113" t="s">
        <v>1711</v>
      </c>
      <c r="G835" s="98"/>
      <c r="H835" s="113"/>
      <c r="I835" s="98"/>
      <c r="J835" s="228"/>
      <c r="K835" s="228"/>
      <c r="L835" s="112" t="str">
        <f>IF((I835=Index!C$2),VLOOKUP(J835,Index!B$3:S$228,2),IF((I835=Index!D$2),VLOOKUP(J835,Index!B$3:S$228,3),IF((I835=Index!E$2),VLOOKUP(J835,Index!B$3:S$228,4),IF((I835=Index!F$2),VLOOKUP(J835,Index!B$3:S$228,5),IF((I835=Index!G$2),VLOOKUP(J835,Index!B$3:S$228,6),IF((I835=Index!H$2),VLOOKUP(J835,Index!B$3:S$228,7),IF((I835=Index!I$2),VLOOKUP(J835,Index!B$3:S$228,8),IF((I835=Index!J$2),VLOOKUP(J835,Index!B$3:S$228,9),IF((I835=Index!K$2),VLOOKUP(J835,Index!B$3:S$228,10),IF((I835=Index!L$2),VLOOKUP(J835,Index!B$3:S$228,11),IF((I835=Index!M$2),VLOOKUP(J835,Index!B$3:S$228,12),IF((I835=Index!N$2),VLOOKUP(J835,Index!B$3:S$228,13),IF((I835=Index!O$2),VLOOKUP(J835,Index!B$3:S$228,14),IF((I835=Index!P$2),VLOOKUP(J835,Index!B$3:S$228,15),IF((I835=Index!Q$2),VLOOKUP(J835,Index!B$3:S$228,16),IF((I835=Index!R$2),VLOOKUP(J835,Index!B$3:S$228,17),IF((I835=Index!S$2),VLOOKUP(J835,Index!B$3:S$228,18),IF((I835=""),CONCATENATE("Custom (",K835,")"),IF((I835="No index"),CONCATENATE("Custom (",Index!T827,")"),"")))))))))))))))))))</f>
        <v>Custom ()</v>
      </c>
      <c r="M835" s="32" t="s">
        <v>5</v>
      </c>
      <c r="N835" s="10" t="s">
        <v>83</v>
      </c>
      <c r="O835" s="136" t="str">
        <f>IF(Table1[[#This Row],[VOLUME]]="","",Table1[[#This Row],[VOLUME]])</f>
        <v/>
      </c>
      <c r="P835" s="110" t="str">
        <f>IF(Table1[[#This Row],[SNP&amp;SEQ SAMPLE ID]]="","",CONCATENATE('Sample information'!$B$16,"_PL1_org_",Table1[[#This Row],[DATE SAMPLE DELIVERY]]))</f>
        <v/>
      </c>
      <c r="Q835" s="32" t="str">
        <f>IF(Table1[[#This Row],[SNP&amp;SEQ SAMPLE ID]]="","",IF('Sample information'!$B$21="","",'Sample information'!$B$21))</f>
        <v/>
      </c>
      <c r="R835" s="10"/>
      <c r="S835" s="32"/>
      <c r="T835" s="55"/>
      <c r="U835" s="25"/>
      <c r="W835" s="30"/>
      <c r="Y835" s="91"/>
      <c r="Z835" s="32"/>
      <c r="AA835" s="28"/>
      <c r="AB835" s="55"/>
      <c r="AC835" s="28" t="str">
        <f>IF(Table1[[#This Row],[DATE SAMPLE DELIVERY]]="","",(CONCATENATE(20,LEFT(Table1[[#This Row],[DATE SAMPLE DELIVERY]],2),"-",(MID(Table1[[#This Row],[DATE SAMPLE DELIVERY]],3,2)),"-",(RIGHT(Table1[[#This Row],[DATE SAMPLE DELIVERY]],2)))))</f>
        <v/>
      </c>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row>
    <row r="836" spans="1:54" s="4" customFormat="1" x14ac:dyDescent="0.2">
      <c r="A836" s="112" t="str">
        <f>IF(D836="","",CONCATENATE('Sample information'!B$16," #1"," ",Table1[[#This Row],[DATE SAMPLE DELIVERY]]))</f>
        <v/>
      </c>
      <c r="B836" s="112" t="str">
        <f>IF(Table1[[#This Row],[LIBRARY ID]]="","",CONCATENATE('Sample information'!B$16,"-",Table1[[#This Row],[LIBRARY ID]]))</f>
        <v/>
      </c>
      <c r="C836" s="228"/>
      <c r="D836" s="228"/>
      <c r="E836" s="228"/>
      <c r="F836" s="113" t="s">
        <v>1711</v>
      </c>
      <c r="G836" s="98"/>
      <c r="H836" s="113"/>
      <c r="I836" s="98"/>
      <c r="J836" s="228"/>
      <c r="K836" s="228"/>
      <c r="L836" s="112" t="str">
        <f>IF((I836=Index!C$2),VLOOKUP(J836,Index!B$3:S$228,2),IF((I836=Index!D$2),VLOOKUP(J836,Index!B$3:S$228,3),IF((I836=Index!E$2),VLOOKUP(J836,Index!B$3:S$228,4),IF((I836=Index!F$2),VLOOKUP(J836,Index!B$3:S$228,5),IF((I836=Index!G$2),VLOOKUP(J836,Index!B$3:S$228,6),IF((I836=Index!H$2),VLOOKUP(J836,Index!B$3:S$228,7),IF((I836=Index!I$2),VLOOKUP(J836,Index!B$3:S$228,8),IF((I836=Index!J$2),VLOOKUP(J836,Index!B$3:S$228,9),IF((I836=Index!K$2),VLOOKUP(J836,Index!B$3:S$228,10),IF((I836=Index!L$2),VLOOKUP(J836,Index!B$3:S$228,11),IF((I836=Index!M$2),VLOOKUP(J836,Index!B$3:S$228,12),IF((I836=Index!N$2),VLOOKUP(J836,Index!B$3:S$228,13),IF((I836=Index!O$2),VLOOKUP(J836,Index!B$3:S$228,14),IF((I836=Index!P$2),VLOOKUP(J836,Index!B$3:S$228,15),IF((I836=Index!Q$2),VLOOKUP(J836,Index!B$3:S$228,16),IF((I836=Index!R$2),VLOOKUP(J836,Index!B$3:S$228,17),IF((I836=Index!S$2),VLOOKUP(J836,Index!B$3:S$228,18),IF((I836=""),CONCATENATE("Custom (",K836,")"),IF((I836="No index"),CONCATENATE("Custom (",Index!T828,")"),"")))))))))))))))))))</f>
        <v>Custom ()</v>
      </c>
      <c r="M836" s="32" t="s">
        <v>5</v>
      </c>
      <c r="N836" s="10" t="s">
        <v>84</v>
      </c>
      <c r="O836" s="136" t="str">
        <f>IF(Table1[[#This Row],[VOLUME]]="","",Table1[[#This Row],[VOLUME]])</f>
        <v/>
      </c>
      <c r="P836" s="110" t="str">
        <f>IF(Table1[[#This Row],[SNP&amp;SEQ SAMPLE ID]]="","",CONCATENATE('Sample information'!$B$16,"_PL1_org_",Table1[[#This Row],[DATE SAMPLE DELIVERY]]))</f>
        <v/>
      </c>
      <c r="Q836" s="32" t="str">
        <f>IF(Table1[[#This Row],[SNP&amp;SEQ SAMPLE ID]]="","",IF('Sample information'!$B$21="","",'Sample information'!$B$21))</f>
        <v/>
      </c>
      <c r="R836" s="10"/>
      <c r="S836" s="32"/>
      <c r="T836" s="55"/>
      <c r="U836" s="25"/>
      <c r="W836" s="30"/>
      <c r="Y836" s="91"/>
      <c r="Z836" s="32"/>
      <c r="AA836" s="28"/>
      <c r="AB836" s="55"/>
      <c r="AC836" s="28" t="str">
        <f>IF(Table1[[#This Row],[DATE SAMPLE DELIVERY]]="","",(CONCATENATE(20,LEFT(Table1[[#This Row],[DATE SAMPLE DELIVERY]],2),"-",(MID(Table1[[#This Row],[DATE SAMPLE DELIVERY]],3,2)),"-",(RIGHT(Table1[[#This Row],[DATE SAMPLE DELIVERY]],2)))))</f>
        <v/>
      </c>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row>
    <row r="837" spans="1:54" s="4" customFormat="1" x14ac:dyDescent="0.2">
      <c r="A837" s="112" t="str">
        <f>IF(D837="","",CONCATENATE('Sample information'!B$16," #1"," ",Table1[[#This Row],[DATE SAMPLE DELIVERY]]))</f>
        <v/>
      </c>
      <c r="B837" s="112" t="str">
        <f>IF(Table1[[#This Row],[LIBRARY ID]]="","",CONCATENATE('Sample information'!B$16,"-",Table1[[#This Row],[LIBRARY ID]]))</f>
        <v/>
      </c>
      <c r="C837" s="228"/>
      <c r="D837" s="228"/>
      <c r="E837" s="228"/>
      <c r="F837" s="113" t="s">
        <v>1711</v>
      </c>
      <c r="G837" s="98"/>
      <c r="H837" s="113"/>
      <c r="I837" s="98"/>
      <c r="J837" s="228"/>
      <c r="K837" s="228"/>
      <c r="L837" s="112" t="str">
        <f>IF((I837=Index!C$2),VLOOKUP(J837,Index!B$3:S$228,2),IF((I837=Index!D$2),VLOOKUP(J837,Index!B$3:S$228,3),IF((I837=Index!E$2),VLOOKUP(J837,Index!B$3:S$228,4),IF((I837=Index!F$2),VLOOKUP(J837,Index!B$3:S$228,5),IF((I837=Index!G$2),VLOOKUP(J837,Index!B$3:S$228,6),IF((I837=Index!H$2),VLOOKUP(J837,Index!B$3:S$228,7),IF((I837=Index!I$2),VLOOKUP(J837,Index!B$3:S$228,8),IF((I837=Index!J$2),VLOOKUP(J837,Index!B$3:S$228,9),IF((I837=Index!K$2),VLOOKUP(J837,Index!B$3:S$228,10),IF((I837=Index!L$2),VLOOKUP(J837,Index!B$3:S$228,11),IF((I837=Index!M$2),VLOOKUP(J837,Index!B$3:S$228,12),IF((I837=Index!N$2),VLOOKUP(J837,Index!B$3:S$228,13),IF((I837=Index!O$2),VLOOKUP(J837,Index!B$3:S$228,14),IF((I837=Index!P$2),VLOOKUP(J837,Index!B$3:S$228,15),IF((I837=Index!Q$2),VLOOKUP(J837,Index!B$3:S$228,16),IF((I837=Index!R$2),VLOOKUP(J837,Index!B$3:S$228,17),IF((I837=Index!S$2),VLOOKUP(J837,Index!B$3:S$228,18),IF((I837=""),CONCATENATE("Custom (",K837,")"),IF((I837="No index"),CONCATENATE("Custom (",Index!T829,")"),"")))))))))))))))))))</f>
        <v>Custom ()</v>
      </c>
      <c r="M837" s="32" t="s">
        <v>5</v>
      </c>
      <c r="N837" s="10" t="s">
        <v>85</v>
      </c>
      <c r="O837" s="136" t="str">
        <f>IF(Table1[[#This Row],[VOLUME]]="","",Table1[[#This Row],[VOLUME]])</f>
        <v/>
      </c>
      <c r="P837" s="110" t="str">
        <f>IF(Table1[[#This Row],[SNP&amp;SEQ SAMPLE ID]]="","",CONCATENATE('Sample information'!$B$16,"_PL1_org_",Table1[[#This Row],[DATE SAMPLE DELIVERY]]))</f>
        <v/>
      </c>
      <c r="Q837" s="32" t="str">
        <f>IF(Table1[[#This Row],[SNP&amp;SEQ SAMPLE ID]]="","",IF('Sample information'!$B$21="","",'Sample information'!$B$21))</f>
        <v/>
      </c>
      <c r="R837" s="10"/>
      <c r="S837" s="32"/>
      <c r="T837" s="55"/>
      <c r="U837" s="25"/>
      <c r="W837" s="30"/>
      <c r="Y837" s="91"/>
      <c r="Z837" s="32"/>
      <c r="AA837" s="28"/>
      <c r="AB837" s="55"/>
      <c r="AC837" s="28" t="str">
        <f>IF(Table1[[#This Row],[DATE SAMPLE DELIVERY]]="","",(CONCATENATE(20,LEFT(Table1[[#This Row],[DATE SAMPLE DELIVERY]],2),"-",(MID(Table1[[#This Row],[DATE SAMPLE DELIVERY]],3,2)),"-",(RIGHT(Table1[[#This Row],[DATE SAMPLE DELIVERY]],2)))))</f>
        <v/>
      </c>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row>
    <row r="838" spans="1:54" s="4" customFormat="1" x14ac:dyDescent="0.2">
      <c r="A838" s="112" t="str">
        <f>IF(D838="","",CONCATENATE('Sample information'!B$16," #1"," ",Table1[[#This Row],[DATE SAMPLE DELIVERY]]))</f>
        <v/>
      </c>
      <c r="B838" s="112" t="str">
        <f>IF(Table1[[#This Row],[LIBRARY ID]]="","",CONCATENATE('Sample information'!B$16,"-",Table1[[#This Row],[LIBRARY ID]]))</f>
        <v/>
      </c>
      <c r="C838" s="228"/>
      <c r="D838" s="228"/>
      <c r="E838" s="228"/>
      <c r="F838" s="113" t="s">
        <v>1711</v>
      </c>
      <c r="G838" s="98"/>
      <c r="H838" s="113"/>
      <c r="I838" s="98"/>
      <c r="J838" s="228"/>
      <c r="K838" s="228"/>
      <c r="L838" s="112" t="str">
        <f>IF((I838=Index!C$2),VLOOKUP(J838,Index!B$3:S$228,2),IF((I838=Index!D$2),VLOOKUP(J838,Index!B$3:S$228,3),IF((I838=Index!E$2),VLOOKUP(J838,Index!B$3:S$228,4),IF((I838=Index!F$2),VLOOKUP(J838,Index!B$3:S$228,5),IF((I838=Index!G$2),VLOOKUP(J838,Index!B$3:S$228,6),IF((I838=Index!H$2),VLOOKUP(J838,Index!B$3:S$228,7),IF((I838=Index!I$2),VLOOKUP(J838,Index!B$3:S$228,8),IF((I838=Index!J$2),VLOOKUP(J838,Index!B$3:S$228,9),IF((I838=Index!K$2),VLOOKUP(J838,Index!B$3:S$228,10),IF((I838=Index!L$2),VLOOKUP(J838,Index!B$3:S$228,11),IF((I838=Index!M$2),VLOOKUP(J838,Index!B$3:S$228,12),IF((I838=Index!N$2),VLOOKUP(J838,Index!B$3:S$228,13),IF((I838=Index!O$2),VLOOKUP(J838,Index!B$3:S$228,14),IF((I838=Index!P$2),VLOOKUP(J838,Index!B$3:S$228,15),IF((I838=Index!Q$2),VLOOKUP(J838,Index!B$3:S$228,16),IF((I838=Index!R$2),VLOOKUP(J838,Index!B$3:S$228,17),IF((I838=Index!S$2),VLOOKUP(J838,Index!B$3:S$228,18),IF((I838=""),CONCATENATE("Custom (",K838,")"),IF((I838="No index"),CONCATENATE("Custom (",Index!T830,")"),"")))))))))))))))))))</f>
        <v>Custom ()</v>
      </c>
      <c r="M838" s="32" t="s">
        <v>5</v>
      </c>
      <c r="N838" s="10" t="s">
        <v>86</v>
      </c>
      <c r="O838" s="136" t="str">
        <f>IF(Table1[[#This Row],[VOLUME]]="","",Table1[[#This Row],[VOLUME]])</f>
        <v/>
      </c>
      <c r="P838" s="110" t="str">
        <f>IF(Table1[[#This Row],[SNP&amp;SEQ SAMPLE ID]]="","",CONCATENATE('Sample information'!$B$16,"_PL1_org_",Table1[[#This Row],[DATE SAMPLE DELIVERY]]))</f>
        <v/>
      </c>
      <c r="Q838" s="32" t="str">
        <f>IF(Table1[[#This Row],[SNP&amp;SEQ SAMPLE ID]]="","",IF('Sample information'!$B$21="","",'Sample information'!$B$21))</f>
        <v/>
      </c>
      <c r="R838" s="10"/>
      <c r="S838" s="32"/>
      <c r="T838" s="55"/>
      <c r="U838" s="25"/>
      <c r="W838" s="30"/>
      <c r="Y838" s="91"/>
      <c r="Z838" s="32"/>
      <c r="AA838" s="28"/>
      <c r="AB838" s="55"/>
      <c r="AC838" s="28" t="str">
        <f>IF(Table1[[#This Row],[DATE SAMPLE DELIVERY]]="","",(CONCATENATE(20,LEFT(Table1[[#This Row],[DATE SAMPLE DELIVERY]],2),"-",(MID(Table1[[#This Row],[DATE SAMPLE DELIVERY]],3,2)),"-",(RIGHT(Table1[[#This Row],[DATE SAMPLE DELIVERY]],2)))))</f>
        <v/>
      </c>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row>
    <row r="839" spans="1:54" s="4" customFormat="1" x14ac:dyDescent="0.2">
      <c r="A839" s="112" t="str">
        <f>IF(D839="","",CONCATENATE('Sample information'!B$16," #1"," ",Table1[[#This Row],[DATE SAMPLE DELIVERY]]))</f>
        <v/>
      </c>
      <c r="B839" s="112" t="str">
        <f>IF(Table1[[#This Row],[LIBRARY ID]]="","",CONCATENATE('Sample information'!B$16,"-",Table1[[#This Row],[LIBRARY ID]]))</f>
        <v/>
      </c>
      <c r="C839" s="228"/>
      <c r="D839" s="228"/>
      <c r="E839" s="228"/>
      <c r="F839" s="113" t="s">
        <v>1711</v>
      </c>
      <c r="G839" s="98"/>
      <c r="H839" s="113"/>
      <c r="I839" s="98"/>
      <c r="J839" s="228"/>
      <c r="K839" s="228"/>
      <c r="L839" s="112" t="str">
        <f>IF((I839=Index!C$2),VLOOKUP(J839,Index!B$3:S$228,2),IF((I839=Index!D$2),VLOOKUP(J839,Index!B$3:S$228,3),IF((I839=Index!E$2),VLOOKUP(J839,Index!B$3:S$228,4),IF((I839=Index!F$2),VLOOKUP(J839,Index!B$3:S$228,5),IF((I839=Index!G$2),VLOOKUP(J839,Index!B$3:S$228,6),IF((I839=Index!H$2),VLOOKUP(J839,Index!B$3:S$228,7),IF((I839=Index!I$2),VLOOKUP(J839,Index!B$3:S$228,8),IF((I839=Index!J$2),VLOOKUP(J839,Index!B$3:S$228,9),IF((I839=Index!K$2),VLOOKUP(J839,Index!B$3:S$228,10),IF((I839=Index!L$2),VLOOKUP(J839,Index!B$3:S$228,11),IF((I839=Index!M$2),VLOOKUP(J839,Index!B$3:S$228,12),IF((I839=Index!N$2),VLOOKUP(J839,Index!B$3:S$228,13),IF((I839=Index!O$2),VLOOKUP(J839,Index!B$3:S$228,14),IF((I839=Index!P$2),VLOOKUP(J839,Index!B$3:S$228,15),IF((I839=Index!Q$2),VLOOKUP(J839,Index!B$3:S$228,16),IF((I839=Index!R$2),VLOOKUP(J839,Index!B$3:S$228,17),IF((I839=Index!S$2),VLOOKUP(J839,Index!B$3:S$228,18),IF((I839=""),CONCATENATE("Custom (",K839,")"),IF((I839="No index"),CONCATENATE("Custom (",Index!T831,")"),"")))))))))))))))))))</f>
        <v>Custom ()</v>
      </c>
      <c r="M839" s="32" t="s">
        <v>5</v>
      </c>
      <c r="N839" s="10" t="s">
        <v>87</v>
      </c>
      <c r="O839" s="136" t="str">
        <f>IF(Table1[[#This Row],[VOLUME]]="","",Table1[[#This Row],[VOLUME]])</f>
        <v/>
      </c>
      <c r="P839" s="110" t="str">
        <f>IF(Table1[[#This Row],[SNP&amp;SEQ SAMPLE ID]]="","",CONCATENATE('Sample information'!$B$16,"_PL1_org_",Table1[[#This Row],[DATE SAMPLE DELIVERY]]))</f>
        <v/>
      </c>
      <c r="Q839" s="32" t="str">
        <f>IF(Table1[[#This Row],[SNP&amp;SEQ SAMPLE ID]]="","",IF('Sample information'!$B$21="","",'Sample information'!$B$21))</f>
        <v/>
      </c>
      <c r="R839" s="10"/>
      <c r="S839" s="32"/>
      <c r="T839" s="55"/>
      <c r="U839" s="25"/>
      <c r="W839" s="30"/>
      <c r="Y839" s="91"/>
      <c r="Z839" s="32"/>
      <c r="AA839" s="28"/>
      <c r="AB839" s="55"/>
      <c r="AC839" s="28" t="str">
        <f>IF(Table1[[#This Row],[DATE SAMPLE DELIVERY]]="","",(CONCATENATE(20,LEFT(Table1[[#This Row],[DATE SAMPLE DELIVERY]],2),"-",(MID(Table1[[#This Row],[DATE SAMPLE DELIVERY]],3,2)),"-",(RIGHT(Table1[[#This Row],[DATE SAMPLE DELIVERY]],2)))))</f>
        <v/>
      </c>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row>
    <row r="840" spans="1:54" s="4" customFormat="1" x14ac:dyDescent="0.2">
      <c r="A840" s="112" t="str">
        <f>IF(D840="","",CONCATENATE('Sample information'!B$16," #1"," ",Table1[[#This Row],[DATE SAMPLE DELIVERY]]))</f>
        <v/>
      </c>
      <c r="B840" s="112" t="str">
        <f>IF(Table1[[#This Row],[LIBRARY ID]]="","",CONCATENATE('Sample information'!B$16,"-",Table1[[#This Row],[LIBRARY ID]]))</f>
        <v/>
      </c>
      <c r="C840" s="228"/>
      <c r="D840" s="228"/>
      <c r="E840" s="228"/>
      <c r="F840" s="113" t="s">
        <v>1711</v>
      </c>
      <c r="G840" s="98"/>
      <c r="H840" s="113"/>
      <c r="I840" s="98"/>
      <c r="J840" s="228"/>
      <c r="K840" s="228"/>
      <c r="L840" s="112" t="str">
        <f>IF((I840=Index!C$2),VLOOKUP(J840,Index!B$3:S$228,2),IF((I840=Index!D$2),VLOOKUP(J840,Index!B$3:S$228,3),IF((I840=Index!E$2),VLOOKUP(J840,Index!B$3:S$228,4),IF((I840=Index!F$2),VLOOKUP(J840,Index!B$3:S$228,5),IF((I840=Index!G$2),VLOOKUP(J840,Index!B$3:S$228,6),IF((I840=Index!H$2),VLOOKUP(J840,Index!B$3:S$228,7),IF((I840=Index!I$2),VLOOKUP(J840,Index!B$3:S$228,8),IF((I840=Index!J$2),VLOOKUP(J840,Index!B$3:S$228,9),IF((I840=Index!K$2),VLOOKUP(J840,Index!B$3:S$228,10),IF((I840=Index!L$2),VLOOKUP(J840,Index!B$3:S$228,11),IF((I840=Index!M$2),VLOOKUP(J840,Index!B$3:S$228,12),IF((I840=Index!N$2),VLOOKUP(J840,Index!B$3:S$228,13),IF((I840=Index!O$2),VLOOKUP(J840,Index!B$3:S$228,14),IF((I840=Index!P$2),VLOOKUP(J840,Index!B$3:S$228,15),IF((I840=Index!Q$2),VLOOKUP(J840,Index!B$3:S$228,16),IF((I840=Index!R$2),VLOOKUP(J840,Index!B$3:S$228,17),IF((I840=Index!S$2),VLOOKUP(J840,Index!B$3:S$228,18),IF((I840=""),CONCATENATE("Custom (",K840,")"),IF((I840="No index"),CONCATENATE("Custom (",Index!T832,")"),"")))))))))))))))))))</f>
        <v>Custom ()</v>
      </c>
      <c r="M840" s="32" t="s">
        <v>5</v>
      </c>
      <c r="N840" s="10" t="s">
        <v>88</v>
      </c>
      <c r="O840" s="136" t="str">
        <f>IF(Table1[[#This Row],[VOLUME]]="","",Table1[[#This Row],[VOLUME]])</f>
        <v/>
      </c>
      <c r="P840" s="110" t="str">
        <f>IF(Table1[[#This Row],[SNP&amp;SEQ SAMPLE ID]]="","",CONCATENATE('Sample information'!$B$16,"_PL1_org_",Table1[[#This Row],[DATE SAMPLE DELIVERY]]))</f>
        <v/>
      </c>
      <c r="Q840" s="32" t="str">
        <f>IF(Table1[[#This Row],[SNP&amp;SEQ SAMPLE ID]]="","",IF('Sample information'!$B$21="","",'Sample information'!$B$21))</f>
        <v/>
      </c>
      <c r="R840" s="10"/>
      <c r="S840" s="32"/>
      <c r="T840" s="55"/>
      <c r="U840" s="25"/>
      <c r="W840" s="30"/>
      <c r="Y840" s="91"/>
      <c r="Z840" s="32"/>
      <c r="AA840" s="28"/>
      <c r="AB840" s="55"/>
      <c r="AC840" s="28" t="str">
        <f>IF(Table1[[#This Row],[DATE SAMPLE DELIVERY]]="","",(CONCATENATE(20,LEFT(Table1[[#This Row],[DATE SAMPLE DELIVERY]],2),"-",(MID(Table1[[#This Row],[DATE SAMPLE DELIVERY]],3,2)),"-",(RIGHT(Table1[[#This Row],[DATE SAMPLE DELIVERY]],2)))))</f>
        <v/>
      </c>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row>
    <row r="841" spans="1:54" s="4" customFormat="1" x14ac:dyDescent="0.2">
      <c r="A841" s="112" t="str">
        <f>IF(D841="","",CONCATENATE('Sample information'!B$16," #1"," ",Table1[[#This Row],[DATE SAMPLE DELIVERY]]))</f>
        <v/>
      </c>
      <c r="B841" s="112" t="str">
        <f>IF(Table1[[#This Row],[LIBRARY ID]]="","",CONCATENATE('Sample information'!B$16,"-",Table1[[#This Row],[LIBRARY ID]]))</f>
        <v/>
      </c>
      <c r="C841" s="228"/>
      <c r="D841" s="228"/>
      <c r="E841" s="228"/>
      <c r="F841" s="113" t="s">
        <v>1711</v>
      </c>
      <c r="G841" s="98"/>
      <c r="H841" s="113"/>
      <c r="I841" s="98"/>
      <c r="J841" s="228"/>
      <c r="K841" s="228"/>
      <c r="L841" s="112" t="str">
        <f>IF((I841=Index!C$2),VLOOKUP(J841,Index!B$3:S$228,2),IF((I841=Index!D$2),VLOOKUP(J841,Index!B$3:S$228,3),IF((I841=Index!E$2),VLOOKUP(J841,Index!B$3:S$228,4),IF((I841=Index!F$2),VLOOKUP(J841,Index!B$3:S$228,5),IF((I841=Index!G$2),VLOOKUP(J841,Index!B$3:S$228,6),IF((I841=Index!H$2),VLOOKUP(J841,Index!B$3:S$228,7),IF((I841=Index!I$2),VLOOKUP(J841,Index!B$3:S$228,8),IF((I841=Index!J$2),VLOOKUP(J841,Index!B$3:S$228,9),IF((I841=Index!K$2),VLOOKUP(J841,Index!B$3:S$228,10),IF((I841=Index!L$2),VLOOKUP(J841,Index!B$3:S$228,11),IF((I841=Index!M$2),VLOOKUP(J841,Index!B$3:S$228,12),IF((I841=Index!N$2),VLOOKUP(J841,Index!B$3:S$228,13),IF((I841=Index!O$2),VLOOKUP(J841,Index!B$3:S$228,14),IF((I841=Index!P$2),VLOOKUP(J841,Index!B$3:S$228,15),IF((I841=Index!Q$2),VLOOKUP(J841,Index!B$3:S$228,16),IF((I841=Index!R$2),VLOOKUP(J841,Index!B$3:S$228,17),IF((I841=Index!S$2),VLOOKUP(J841,Index!B$3:S$228,18),IF((I841=""),CONCATENATE("Custom (",K841,")"),IF((I841="No index"),CONCATENATE("Custom (",Index!T833,")"),"")))))))))))))))))))</f>
        <v>Custom ()</v>
      </c>
      <c r="M841" s="32" t="s">
        <v>5</v>
      </c>
      <c r="N841" s="10" t="s">
        <v>89</v>
      </c>
      <c r="O841" s="136" t="str">
        <f>IF(Table1[[#This Row],[VOLUME]]="","",Table1[[#This Row],[VOLUME]])</f>
        <v/>
      </c>
      <c r="P841" s="110" t="str">
        <f>IF(Table1[[#This Row],[SNP&amp;SEQ SAMPLE ID]]="","",CONCATENATE('Sample information'!$B$16,"_PL1_org_",Table1[[#This Row],[DATE SAMPLE DELIVERY]]))</f>
        <v/>
      </c>
      <c r="Q841" s="32" t="str">
        <f>IF(Table1[[#This Row],[SNP&amp;SEQ SAMPLE ID]]="","",IF('Sample information'!$B$21="","",'Sample information'!$B$21))</f>
        <v/>
      </c>
      <c r="R841" s="10"/>
      <c r="S841" s="32"/>
      <c r="T841" s="55"/>
      <c r="U841" s="25"/>
      <c r="W841" s="30"/>
      <c r="Y841" s="91"/>
      <c r="Z841" s="32"/>
      <c r="AA841" s="28"/>
      <c r="AB841" s="55"/>
      <c r="AC841" s="28" t="str">
        <f>IF(Table1[[#This Row],[DATE SAMPLE DELIVERY]]="","",(CONCATENATE(20,LEFT(Table1[[#This Row],[DATE SAMPLE DELIVERY]],2),"-",(MID(Table1[[#This Row],[DATE SAMPLE DELIVERY]],3,2)),"-",(RIGHT(Table1[[#This Row],[DATE SAMPLE DELIVERY]],2)))))</f>
        <v/>
      </c>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row>
    <row r="842" spans="1:54" s="4" customFormat="1" x14ac:dyDescent="0.2">
      <c r="A842" s="112" t="str">
        <f>IF(D842="","",CONCATENATE('Sample information'!B$16," #1"," ",Table1[[#This Row],[DATE SAMPLE DELIVERY]]))</f>
        <v/>
      </c>
      <c r="B842" s="112" t="str">
        <f>IF(Table1[[#This Row],[LIBRARY ID]]="","",CONCATENATE('Sample information'!B$16,"-",Table1[[#This Row],[LIBRARY ID]]))</f>
        <v/>
      </c>
      <c r="C842" s="228"/>
      <c r="D842" s="228"/>
      <c r="E842" s="228"/>
      <c r="F842" s="113" t="s">
        <v>1711</v>
      </c>
      <c r="G842" s="98"/>
      <c r="H842" s="113"/>
      <c r="I842" s="98"/>
      <c r="J842" s="228"/>
      <c r="K842" s="228"/>
      <c r="L842" s="112" t="str">
        <f>IF((I842=Index!C$2),VLOOKUP(J842,Index!B$3:S$228,2),IF((I842=Index!D$2),VLOOKUP(J842,Index!B$3:S$228,3),IF((I842=Index!E$2),VLOOKUP(J842,Index!B$3:S$228,4),IF((I842=Index!F$2),VLOOKUP(J842,Index!B$3:S$228,5),IF((I842=Index!G$2),VLOOKUP(J842,Index!B$3:S$228,6),IF((I842=Index!H$2),VLOOKUP(J842,Index!B$3:S$228,7),IF((I842=Index!I$2),VLOOKUP(J842,Index!B$3:S$228,8),IF((I842=Index!J$2),VLOOKUP(J842,Index!B$3:S$228,9),IF((I842=Index!K$2),VLOOKUP(J842,Index!B$3:S$228,10),IF((I842=Index!L$2),VLOOKUP(J842,Index!B$3:S$228,11),IF((I842=Index!M$2),VLOOKUP(J842,Index!B$3:S$228,12),IF((I842=Index!N$2),VLOOKUP(J842,Index!B$3:S$228,13),IF((I842=Index!O$2),VLOOKUP(J842,Index!B$3:S$228,14),IF((I842=Index!P$2),VLOOKUP(J842,Index!B$3:S$228,15),IF((I842=Index!Q$2),VLOOKUP(J842,Index!B$3:S$228,16),IF((I842=Index!R$2),VLOOKUP(J842,Index!B$3:S$228,17),IF((I842=Index!S$2),VLOOKUP(J842,Index!B$3:S$228,18),IF((I842=""),CONCATENATE("Custom (",K842,")"),IF((I842="No index"),CONCATENATE("Custom (",Index!T834,")"),"")))))))))))))))))))</f>
        <v>Custom ()</v>
      </c>
      <c r="M842" s="32" t="s">
        <v>5</v>
      </c>
      <c r="N842" s="10" t="s">
        <v>90</v>
      </c>
      <c r="O842" s="136" t="str">
        <f>IF(Table1[[#This Row],[VOLUME]]="","",Table1[[#This Row],[VOLUME]])</f>
        <v/>
      </c>
      <c r="P842" s="110" t="str">
        <f>IF(Table1[[#This Row],[SNP&amp;SEQ SAMPLE ID]]="","",CONCATENATE('Sample information'!$B$16,"_PL1_org_",Table1[[#This Row],[DATE SAMPLE DELIVERY]]))</f>
        <v/>
      </c>
      <c r="Q842" s="32" t="str">
        <f>IF(Table1[[#This Row],[SNP&amp;SEQ SAMPLE ID]]="","",IF('Sample information'!$B$21="","",'Sample information'!$B$21))</f>
        <v/>
      </c>
      <c r="R842" s="10"/>
      <c r="S842" s="32"/>
      <c r="T842" s="55"/>
      <c r="U842" s="25"/>
      <c r="W842" s="30"/>
      <c r="Y842" s="91"/>
      <c r="Z842" s="32"/>
      <c r="AA842" s="28"/>
      <c r="AB842" s="55"/>
      <c r="AC842" s="28" t="str">
        <f>IF(Table1[[#This Row],[DATE SAMPLE DELIVERY]]="","",(CONCATENATE(20,LEFT(Table1[[#This Row],[DATE SAMPLE DELIVERY]],2),"-",(MID(Table1[[#This Row],[DATE SAMPLE DELIVERY]],3,2)),"-",(RIGHT(Table1[[#This Row],[DATE SAMPLE DELIVERY]],2)))))</f>
        <v/>
      </c>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row>
    <row r="843" spans="1:54" s="4" customFormat="1" x14ac:dyDescent="0.2">
      <c r="A843" s="112" t="str">
        <f>IF(D843="","",CONCATENATE('Sample information'!B$16," #1"," ",Table1[[#This Row],[DATE SAMPLE DELIVERY]]))</f>
        <v/>
      </c>
      <c r="B843" s="112" t="str">
        <f>IF(Table1[[#This Row],[LIBRARY ID]]="","",CONCATENATE('Sample information'!B$16,"-",Table1[[#This Row],[LIBRARY ID]]))</f>
        <v/>
      </c>
      <c r="C843" s="228"/>
      <c r="D843" s="228"/>
      <c r="E843" s="228"/>
      <c r="F843" s="113" t="s">
        <v>1711</v>
      </c>
      <c r="G843" s="98"/>
      <c r="H843" s="113"/>
      <c r="I843" s="98"/>
      <c r="J843" s="228"/>
      <c r="K843" s="228"/>
      <c r="L843" s="112" t="str">
        <f>IF((I843=Index!C$2),VLOOKUP(J843,Index!B$3:S$228,2),IF((I843=Index!D$2),VLOOKUP(J843,Index!B$3:S$228,3),IF((I843=Index!E$2),VLOOKUP(J843,Index!B$3:S$228,4),IF((I843=Index!F$2),VLOOKUP(J843,Index!B$3:S$228,5),IF((I843=Index!G$2),VLOOKUP(J843,Index!B$3:S$228,6),IF((I843=Index!H$2),VLOOKUP(J843,Index!B$3:S$228,7),IF((I843=Index!I$2),VLOOKUP(J843,Index!B$3:S$228,8),IF((I843=Index!J$2),VLOOKUP(J843,Index!B$3:S$228,9),IF((I843=Index!K$2),VLOOKUP(J843,Index!B$3:S$228,10),IF((I843=Index!L$2),VLOOKUP(J843,Index!B$3:S$228,11),IF((I843=Index!M$2),VLOOKUP(J843,Index!B$3:S$228,12),IF((I843=Index!N$2),VLOOKUP(J843,Index!B$3:S$228,13),IF((I843=Index!O$2),VLOOKUP(J843,Index!B$3:S$228,14),IF((I843=Index!P$2),VLOOKUP(J843,Index!B$3:S$228,15),IF((I843=Index!Q$2),VLOOKUP(J843,Index!B$3:S$228,16),IF((I843=Index!R$2),VLOOKUP(J843,Index!B$3:S$228,17),IF((I843=Index!S$2),VLOOKUP(J843,Index!B$3:S$228,18),IF((I843=""),CONCATENATE("Custom (",K843,")"),IF((I843="No index"),CONCATENATE("Custom (",Index!T835,")"),"")))))))))))))))))))</f>
        <v>Custom ()</v>
      </c>
      <c r="M843" s="32" t="s">
        <v>5</v>
      </c>
      <c r="N843" s="10" t="s">
        <v>91</v>
      </c>
      <c r="O843" s="136" t="str">
        <f>IF(Table1[[#This Row],[VOLUME]]="","",Table1[[#This Row],[VOLUME]])</f>
        <v/>
      </c>
      <c r="P843" s="110" t="str">
        <f>IF(Table1[[#This Row],[SNP&amp;SEQ SAMPLE ID]]="","",CONCATENATE('Sample information'!$B$16,"_PL1_org_",Table1[[#This Row],[DATE SAMPLE DELIVERY]]))</f>
        <v/>
      </c>
      <c r="Q843" s="32" t="str">
        <f>IF(Table1[[#This Row],[SNP&amp;SEQ SAMPLE ID]]="","",IF('Sample information'!$B$21="","",'Sample information'!$B$21))</f>
        <v/>
      </c>
      <c r="R843" s="10"/>
      <c r="S843" s="32"/>
      <c r="T843" s="55"/>
      <c r="U843" s="25"/>
      <c r="W843" s="30"/>
      <c r="Y843" s="91"/>
      <c r="Z843" s="32"/>
      <c r="AA843" s="28"/>
      <c r="AB843" s="55"/>
      <c r="AC843" s="28" t="str">
        <f>IF(Table1[[#This Row],[DATE SAMPLE DELIVERY]]="","",(CONCATENATE(20,LEFT(Table1[[#This Row],[DATE SAMPLE DELIVERY]],2),"-",(MID(Table1[[#This Row],[DATE SAMPLE DELIVERY]],3,2)),"-",(RIGHT(Table1[[#This Row],[DATE SAMPLE DELIVERY]],2)))))</f>
        <v/>
      </c>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row>
    <row r="844" spans="1:54" s="4" customFormat="1" x14ac:dyDescent="0.2">
      <c r="A844" s="112" t="str">
        <f>IF(D844="","",CONCATENATE('Sample information'!B$16," #1"," ",Table1[[#This Row],[DATE SAMPLE DELIVERY]]))</f>
        <v/>
      </c>
      <c r="B844" s="112" t="str">
        <f>IF(Table1[[#This Row],[LIBRARY ID]]="","",CONCATENATE('Sample information'!B$16,"-",Table1[[#This Row],[LIBRARY ID]]))</f>
        <v/>
      </c>
      <c r="C844" s="228"/>
      <c r="D844" s="228"/>
      <c r="E844" s="228"/>
      <c r="F844" s="113" t="s">
        <v>1711</v>
      </c>
      <c r="G844" s="98"/>
      <c r="H844" s="113"/>
      <c r="I844" s="98"/>
      <c r="J844" s="228"/>
      <c r="K844" s="228"/>
      <c r="L844" s="112" t="str">
        <f>IF((I844=Index!C$2),VLOOKUP(J844,Index!B$3:S$228,2),IF((I844=Index!D$2),VLOOKUP(J844,Index!B$3:S$228,3),IF((I844=Index!E$2),VLOOKUP(J844,Index!B$3:S$228,4),IF((I844=Index!F$2),VLOOKUP(J844,Index!B$3:S$228,5),IF((I844=Index!G$2),VLOOKUP(J844,Index!B$3:S$228,6),IF((I844=Index!H$2),VLOOKUP(J844,Index!B$3:S$228,7),IF((I844=Index!I$2),VLOOKUP(J844,Index!B$3:S$228,8),IF((I844=Index!J$2),VLOOKUP(J844,Index!B$3:S$228,9),IF((I844=Index!K$2),VLOOKUP(J844,Index!B$3:S$228,10),IF((I844=Index!L$2),VLOOKUP(J844,Index!B$3:S$228,11),IF((I844=Index!M$2),VLOOKUP(J844,Index!B$3:S$228,12),IF((I844=Index!N$2),VLOOKUP(J844,Index!B$3:S$228,13),IF((I844=Index!O$2),VLOOKUP(J844,Index!B$3:S$228,14),IF((I844=Index!P$2),VLOOKUP(J844,Index!B$3:S$228,15),IF((I844=Index!Q$2),VLOOKUP(J844,Index!B$3:S$228,16),IF((I844=Index!R$2),VLOOKUP(J844,Index!B$3:S$228,17),IF((I844=Index!S$2),VLOOKUP(J844,Index!B$3:S$228,18),IF((I844=""),CONCATENATE("Custom (",K844,")"),IF((I844="No index"),CONCATENATE("Custom (",Index!T836,")"),"")))))))))))))))))))</f>
        <v>Custom ()</v>
      </c>
      <c r="M844" s="32" t="s">
        <v>5</v>
      </c>
      <c r="N844" s="10" t="s">
        <v>92</v>
      </c>
      <c r="O844" s="136" t="str">
        <f>IF(Table1[[#This Row],[VOLUME]]="","",Table1[[#This Row],[VOLUME]])</f>
        <v/>
      </c>
      <c r="P844" s="110" t="str">
        <f>IF(Table1[[#This Row],[SNP&amp;SEQ SAMPLE ID]]="","",CONCATENATE('Sample information'!$B$16,"_PL1_org_",Table1[[#This Row],[DATE SAMPLE DELIVERY]]))</f>
        <v/>
      </c>
      <c r="Q844" s="32" t="str">
        <f>IF(Table1[[#This Row],[SNP&amp;SEQ SAMPLE ID]]="","",IF('Sample information'!$B$21="","",'Sample information'!$B$21))</f>
        <v/>
      </c>
      <c r="R844" s="10"/>
      <c r="S844" s="32"/>
      <c r="T844" s="55"/>
      <c r="U844" s="25"/>
      <c r="W844" s="30"/>
      <c r="Y844" s="91"/>
      <c r="Z844" s="32"/>
      <c r="AA844" s="28"/>
      <c r="AB844" s="55"/>
      <c r="AC844" s="28" t="str">
        <f>IF(Table1[[#This Row],[DATE SAMPLE DELIVERY]]="","",(CONCATENATE(20,LEFT(Table1[[#This Row],[DATE SAMPLE DELIVERY]],2),"-",(MID(Table1[[#This Row],[DATE SAMPLE DELIVERY]],3,2)),"-",(RIGHT(Table1[[#This Row],[DATE SAMPLE DELIVERY]],2)))))</f>
        <v/>
      </c>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row>
    <row r="845" spans="1:54" s="4" customFormat="1" x14ac:dyDescent="0.2">
      <c r="A845" s="112" t="str">
        <f>IF(D845="","",CONCATENATE('Sample information'!B$16," #1"," ",Table1[[#This Row],[DATE SAMPLE DELIVERY]]))</f>
        <v/>
      </c>
      <c r="B845" s="112" t="str">
        <f>IF(Table1[[#This Row],[LIBRARY ID]]="","",CONCATENATE('Sample information'!B$16,"-",Table1[[#This Row],[LIBRARY ID]]))</f>
        <v/>
      </c>
      <c r="C845" s="228"/>
      <c r="D845" s="228"/>
      <c r="E845" s="228"/>
      <c r="F845" s="113" t="s">
        <v>1711</v>
      </c>
      <c r="G845" s="98"/>
      <c r="H845" s="113"/>
      <c r="I845" s="98"/>
      <c r="J845" s="228"/>
      <c r="K845" s="228"/>
      <c r="L845" s="112" t="str">
        <f>IF((I845=Index!C$2),VLOOKUP(J845,Index!B$3:S$228,2),IF((I845=Index!D$2),VLOOKUP(J845,Index!B$3:S$228,3),IF((I845=Index!E$2),VLOOKUP(J845,Index!B$3:S$228,4),IF((I845=Index!F$2),VLOOKUP(J845,Index!B$3:S$228,5),IF((I845=Index!G$2),VLOOKUP(J845,Index!B$3:S$228,6),IF((I845=Index!H$2),VLOOKUP(J845,Index!B$3:S$228,7),IF((I845=Index!I$2),VLOOKUP(J845,Index!B$3:S$228,8),IF((I845=Index!J$2),VLOOKUP(J845,Index!B$3:S$228,9),IF((I845=Index!K$2),VLOOKUP(J845,Index!B$3:S$228,10),IF((I845=Index!L$2),VLOOKUP(J845,Index!B$3:S$228,11),IF((I845=Index!M$2),VLOOKUP(J845,Index!B$3:S$228,12),IF((I845=Index!N$2),VLOOKUP(J845,Index!B$3:S$228,13),IF((I845=Index!O$2),VLOOKUP(J845,Index!B$3:S$228,14),IF((I845=Index!P$2),VLOOKUP(J845,Index!B$3:S$228,15),IF((I845=Index!Q$2),VLOOKUP(J845,Index!B$3:S$228,16),IF((I845=Index!R$2),VLOOKUP(J845,Index!B$3:S$228,17),IF((I845=Index!S$2),VLOOKUP(J845,Index!B$3:S$228,18),IF((I845=""),CONCATENATE("Custom (",K845,")"),IF((I845="No index"),CONCATENATE("Custom (",Index!T837,")"),"")))))))))))))))))))</f>
        <v>Custom ()</v>
      </c>
      <c r="M845" s="32" t="s">
        <v>5</v>
      </c>
      <c r="N845" s="10" t="s">
        <v>93</v>
      </c>
      <c r="O845" s="136" t="str">
        <f>IF(Table1[[#This Row],[VOLUME]]="","",Table1[[#This Row],[VOLUME]])</f>
        <v/>
      </c>
      <c r="P845" s="110" t="str">
        <f>IF(Table1[[#This Row],[SNP&amp;SEQ SAMPLE ID]]="","",CONCATENATE('Sample information'!$B$16,"_PL1_org_",Table1[[#This Row],[DATE SAMPLE DELIVERY]]))</f>
        <v/>
      </c>
      <c r="Q845" s="32" t="str">
        <f>IF(Table1[[#This Row],[SNP&amp;SEQ SAMPLE ID]]="","",IF('Sample information'!$B$21="","",'Sample information'!$B$21))</f>
        <v/>
      </c>
      <c r="R845" s="10"/>
      <c r="S845" s="32"/>
      <c r="T845" s="55"/>
      <c r="U845" s="25"/>
      <c r="W845" s="30"/>
      <c r="Y845" s="91"/>
      <c r="Z845" s="32"/>
      <c r="AA845" s="28"/>
      <c r="AB845" s="55"/>
      <c r="AC845" s="28" t="str">
        <f>IF(Table1[[#This Row],[DATE SAMPLE DELIVERY]]="","",(CONCATENATE(20,LEFT(Table1[[#This Row],[DATE SAMPLE DELIVERY]],2),"-",(MID(Table1[[#This Row],[DATE SAMPLE DELIVERY]],3,2)),"-",(RIGHT(Table1[[#This Row],[DATE SAMPLE DELIVERY]],2)))))</f>
        <v/>
      </c>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row>
    <row r="846" spans="1:54" s="4" customFormat="1" x14ac:dyDescent="0.2">
      <c r="A846" s="112" t="str">
        <f>IF(D846="","",CONCATENATE('Sample information'!B$16," #1"," ",Table1[[#This Row],[DATE SAMPLE DELIVERY]]))</f>
        <v/>
      </c>
      <c r="B846" s="112" t="str">
        <f>IF(Table1[[#This Row],[LIBRARY ID]]="","",CONCATENATE('Sample information'!B$16,"-",Table1[[#This Row],[LIBRARY ID]]))</f>
        <v/>
      </c>
      <c r="C846" s="228"/>
      <c r="D846" s="228"/>
      <c r="E846" s="228"/>
      <c r="F846" s="113" t="s">
        <v>1711</v>
      </c>
      <c r="G846" s="98"/>
      <c r="H846" s="113"/>
      <c r="I846" s="98"/>
      <c r="J846" s="228"/>
      <c r="K846" s="228"/>
      <c r="L846" s="112" t="str">
        <f>IF((I846=Index!C$2),VLOOKUP(J846,Index!B$3:S$228,2),IF((I846=Index!D$2),VLOOKUP(J846,Index!B$3:S$228,3),IF((I846=Index!E$2),VLOOKUP(J846,Index!B$3:S$228,4),IF((I846=Index!F$2),VLOOKUP(J846,Index!B$3:S$228,5),IF((I846=Index!G$2),VLOOKUP(J846,Index!B$3:S$228,6),IF((I846=Index!H$2),VLOOKUP(J846,Index!B$3:S$228,7),IF((I846=Index!I$2),VLOOKUP(J846,Index!B$3:S$228,8),IF((I846=Index!J$2),VLOOKUP(J846,Index!B$3:S$228,9),IF((I846=Index!K$2),VLOOKUP(J846,Index!B$3:S$228,10),IF((I846=Index!L$2),VLOOKUP(J846,Index!B$3:S$228,11),IF((I846=Index!M$2),VLOOKUP(J846,Index!B$3:S$228,12),IF((I846=Index!N$2),VLOOKUP(J846,Index!B$3:S$228,13),IF((I846=Index!O$2),VLOOKUP(J846,Index!B$3:S$228,14),IF((I846=Index!P$2),VLOOKUP(J846,Index!B$3:S$228,15),IF((I846=Index!Q$2),VLOOKUP(J846,Index!B$3:S$228,16),IF((I846=Index!R$2),VLOOKUP(J846,Index!B$3:S$228,17),IF((I846=Index!S$2),VLOOKUP(J846,Index!B$3:S$228,18),IF((I846=""),CONCATENATE("Custom (",K846,")"),IF((I846="No index"),CONCATENATE("Custom (",Index!T838,")"),"")))))))))))))))))))</f>
        <v>Custom ()</v>
      </c>
      <c r="M846" s="32" t="s">
        <v>5</v>
      </c>
      <c r="N846" s="10" t="s">
        <v>94</v>
      </c>
      <c r="O846" s="136" t="str">
        <f>IF(Table1[[#This Row],[VOLUME]]="","",Table1[[#This Row],[VOLUME]])</f>
        <v/>
      </c>
      <c r="P846" s="110" t="str">
        <f>IF(Table1[[#This Row],[SNP&amp;SEQ SAMPLE ID]]="","",CONCATENATE('Sample information'!$B$16,"_PL1_org_",Table1[[#This Row],[DATE SAMPLE DELIVERY]]))</f>
        <v/>
      </c>
      <c r="Q846" s="32" t="str">
        <f>IF(Table1[[#This Row],[SNP&amp;SEQ SAMPLE ID]]="","",IF('Sample information'!$B$21="","",'Sample information'!$B$21))</f>
        <v/>
      </c>
      <c r="R846" s="10"/>
      <c r="S846" s="32"/>
      <c r="T846" s="55"/>
      <c r="U846" s="25"/>
      <c r="W846" s="30"/>
      <c r="Y846" s="91"/>
      <c r="Z846" s="32"/>
      <c r="AA846" s="28"/>
      <c r="AB846" s="55"/>
      <c r="AC846" s="28" t="str">
        <f>IF(Table1[[#This Row],[DATE SAMPLE DELIVERY]]="","",(CONCATENATE(20,LEFT(Table1[[#This Row],[DATE SAMPLE DELIVERY]],2),"-",(MID(Table1[[#This Row],[DATE SAMPLE DELIVERY]],3,2)),"-",(RIGHT(Table1[[#This Row],[DATE SAMPLE DELIVERY]],2)))))</f>
        <v/>
      </c>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row>
    <row r="847" spans="1:54" s="4" customFormat="1" x14ac:dyDescent="0.2">
      <c r="A847" s="112" t="str">
        <f>IF(D847="","",CONCATENATE('Sample information'!B$16," #1"," ",Table1[[#This Row],[DATE SAMPLE DELIVERY]]))</f>
        <v/>
      </c>
      <c r="B847" s="112" t="str">
        <f>IF(Table1[[#This Row],[LIBRARY ID]]="","",CONCATENATE('Sample information'!B$16,"-",Table1[[#This Row],[LIBRARY ID]]))</f>
        <v/>
      </c>
      <c r="C847" s="228"/>
      <c r="D847" s="228"/>
      <c r="E847" s="228"/>
      <c r="F847" s="113" t="s">
        <v>1711</v>
      </c>
      <c r="G847" s="98"/>
      <c r="H847" s="113"/>
      <c r="I847" s="98"/>
      <c r="J847" s="228"/>
      <c r="K847" s="228"/>
      <c r="L847" s="112" t="str">
        <f>IF((I847=Index!C$2),VLOOKUP(J847,Index!B$3:S$228,2),IF((I847=Index!D$2),VLOOKUP(J847,Index!B$3:S$228,3),IF((I847=Index!E$2),VLOOKUP(J847,Index!B$3:S$228,4),IF((I847=Index!F$2),VLOOKUP(J847,Index!B$3:S$228,5),IF((I847=Index!G$2),VLOOKUP(J847,Index!B$3:S$228,6),IF((I847=Index!H$2),VLOOKUP(J847,Index!B$3:S$228,7),IF((I847=Index!I$2),VLOOKUP(J847,Index!B$3:S$228,8),IF((I847=Index!J$2),VLOOKUP(J847,Index!B$3:S$228,9),IF((I847=Index!K$2),VLOOKUP(J847,Index!B$3:S$228,10),IF((I847=Index!L$2),VLOOKUP(J847,Index!B$3:S$228,11),IF((I847=Index!M$2),VLOOKUP(J847,Index!B$3:S$228,12),IF((I847=Index!N$2),VLOOKUP(J847,Index!B$3:S$228,13),IF((I847=Index!O$2),VLOOKUP(J847,Index!B$3:S$228,14),IF((I847=Index!P$2),VLOOKUP(J847,Index!B$3:S$228,15),IF((I847=Index!Q$2),VLOOKUP(J847,Index!B$3:S$228,16),IF((I847=Index!R$2),VLOOKUP(J847,Index!B$3:S$228,17),IF((I847=Index!S$2),VLOOKUP(J847,Index!B$3:S$228,18),IF((I847=""),CONCATENATE("Custom (",K847,")"),IF((I847="No index"),CONCATENATE("Custom (",Index!T839,")"),"")))))))))))))))))))</f>
        <v>Custom ()</v>
      </c>
      <c r="M847" s="32" t="s">
        <v>5</v>
      </c>
      <c r="N847" s="10" t="s">
        <v>95</v>
      </c>
      <c r="O847" s="136" t="str">
        <f>IF(Table1[[#This Row],[VOLUME]]="","",Table1[[#This Row],[VOLUME]])</f>
        <v/>
      </c>
      <c r="P847" s="110" t="str">
        <f>IF(Table1[[#This Row],[SNP&amp;SEQ SAMPLE ID]]="","",CONCATENATE('Sample information'!$B$16,"_PL1_org_",Table1[[#This Row],[DATE SAMPLE DELIVERY]]))</f>
        <v/>
      </c>
      <c r="Q847" s="32" t="str">
        <f>IF(Table1[[#This Row],[SNP&amp;SEQ SAMPLE ID]]="","",IF('Sample information'!$B$21="","",'Sample information'!$B$21))</f>
        <v/>
      </c>
      <c r="R847" s="10"/>
      <c r="S847" s="32"/>
      <c r="T847" s="55"/>
      <c r="U847" s="25"/>
      <c r="W847" s="30"/>
      <c r="Y847" s="91"/>
      <c r="Z847" s="32"/>
      <c r="AA847" s="28"/>
      <c r="AB847" s="55"/>
      <c r="AC847" s="28" t="str">
        <f>IF(Table1[[#This Row],[DATE SAMPLE DELIVERY]]="","",(CONCATENATE(20,LEFT(Table1[[#This Row],[DATE SAMPLE DELIVERY]],2),"-",(MID(Table1[[#This Row],[DATE SAMPLE DELIVERY]],3,2)),"-",(RIGHT(Table1[[#This Row],[DATE SAMPLE DELIVERY]],2)))))</f>
        <v/>
      </c>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row>
    <row r="848" spans="1:54" s="4" customFormat="1" x14ac:dyDescent="0.2">
      <c r="A848" s="112" t="str">
        <f>IF(D848="","",CONCATENATE('Sample information'!B$16," #1"," ",Table1[[#This Row],[DATE SAMPLE DELIVERY]]))</f>
        <v/>
      </c>
      <c r="B848" s="112" t="str">
        <f>IF(Table1[[#This Row],[LIBRARY ID]]="","",CONCATENATE('Sample information'!B$16,"-",Table1[[#This Row],[LIBRARY ID]]))</f>
        <v/>
      </c>
      <c r="C848" s="228"/>
      <c r="D848" s="228"/>
      <c r="E848" s="228"/>
      <c r="F848" s="113" t="s">
        <v>1711</v>
      </c>
      <c r="G848" s="98"/>
      <c r="H848" s="113"/>
      <c r="I848" s="98"/>
      <c r="J848" s="228"/>
      <c r="K848" s="228"/>
      <c r="L848" s="112" t="str">
        <f>IF((I848=Index!C$2),VLOOKUP(J848,Index!B$3:S$228,2),IF((I848=Index!D$2),VLOOKUP(J848,Index!B$3:S$228,3),IF((I848=Index!E$2),VLOOKUP(J848,Index!B$3:S$228,4),IF((I848=Index!F$2),VLOOKUP(J848,Index!B$3:S$228,5),IF((I848=Index!G$2),VLOOKUP(J848,Index!B$3:S$228,6),IF((I848=Index!H$2),VLOOKUP(J848,Index!B$3:S$228,7),IF((I848=Index!I$2),VLOOKUP(J848,Index!B$3:S$228,8),IF((I848=Index!J$2),VLOOKUP(J848,Index!B$3:S$228,9),IF((I848=Index!K$2),VLOOKUP(J848,Index!B$3:S$228,10),IF((I848=Index!L$2),VLOOKUP(J848,Index!B$3:S$228,11),IF((I848=Index!M$2),VLOOKUP(J848,Index!B$3:S$228,12),IF((I848=Index!N$2),VLOOKUP(J848,Index!B$3:S$228,13),IF((I848=Index!O$2),VLOOKUP(J848,Index!B$3:S$228,14),IF((I848=Index!P$2),VLOOKUP(J848,Index!B$3:S$228,15),IF((I848=Index!Q$2),VLOOKUP(J848,Index!B$3:S$228,16),IF((I848=Index!R$2),VLOOKUP(J848,Index!B$3:S$228,17),IF((I848=Index!S$2),VLOOKUP(J848,Index!B$3:S$228,18),IF((I848=""),CONCATENATE("Custom (",K848,")"),IF((I848="No index"),CONCATENATE("Custom (",Index!T840,")"),"")))))))))))))))))))</f>
        <v>Custom ()</v>
      </c>
      <c r="M848" s="32" t="s">
        <v>5</v>
      </c>
      <c r="N848" s="10" t="s">
        <v>96</v>
      </c>
      <c r="O848" s="136" t="str">
        <f>IF(Table1[[#This Row],[VOLUME]]="","",Table1[[#This Row],[VOLUME]])</f>
        <v/>
      </c>
      <c r="P848" s="110" t="str">
        <f>IF(Table1[[#This Row],[SNP&amp;SEQ SAMPLE ID]]="","",CONCATENATE('Sample information'!$B$16,"_PL1_org_",Table1[[#This Row],[DATE SAMPLE DELIVERY]]))</f>
        <v/>
      </c>
      <c r="Q848" s="32" t="str">
        <f>IF(Table1[[#This Row],[SNP&amp;SEQ SAMPLE ID]]="","",IF('Sample information'!$B$21="","",'Sample information'!$B$21))</f>
        <v/>
      </c>
      <c r="R848" s="10"/>
      <c r="S848" s="32"/>
      <c r="T848" s="55"/>
      <c r="U848" s="25"/>
      <c r="W848" s="30"/>
      <c r="Y848" s="91"/>
      <c r="Z848" s="32"/>
      <c r="AA848" s="28"/>
      <c r="AB848" s="55"/>
      <c r="AC848" s="28" t="str">
        <f>IF(Table1[[#This Row],[DATE SAMPLE DELIVERY]]="","",(CONCATENATE(20,LEFT(Table1[[#This Row],[DATE SAMPLE DELIVERY]],2),"-",(MID(Table1[[#This Row],[DATE SAMPLE DELIVERY]],3,2)),"-",(RIGHT(Table1[[#This Row],[DATE SAMPLE DELIVERY]],2)))))</f>
        <v/>
      </c>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row>
    <row r="849" spans="1:54" s="4" customFormat="1" x14ac:dyDescent="0.2">
      <c r="A849" s="112" t="str">
        <f>IF(D849="","",CONCATENATE('Sample information'!B$16," #1"," ",Table1[[#This Row],[DATE SAMPLE DELIVERY]]))</f>
        <v/>
      </c>
      <c r="B849" s="112" t="str">
        <f>IF(Table1[[#This Row],[LIBRARY ID]]="","",CONCATENATE('Sample information'!B$16,"-",Table1[[#This Row],[LIBRARY ID]]))</f>
        <v/>
      </c>
      <c r="C849" s="228"/>
      <c r="D849" s="228"/>
      <c r="E849" s="228"/>
      <c r="F849" s="113" t="s">
        <v>1711</v>
      </c>
      <c r="G849" s="98"/>
      <c r="H849" s="113"/>
      <c r="I849" s="98"/>
      <c r="J849" s="228"/>
      <c r="K849" s="228"/>
      <c r="L849" s="112" t="str">
        <f>IF((I849=Index!C$2),VLOOKUP(J849,Index!B$3:S$228,2),IF((I849=Index!D$2),VLOOKUP(J849,Index!B$3:S$228,3),IF((I849=Index!E$2),VLOOKUP(J849,Index!B$3:S$228,4),IF((I849=Index!F$2),VLOOKUP(J849,Index!B$3:S$228,5),IF((I849=Index!G$2),VLOOKUP(J849,Index!B$3:S$228,6),IF((I849=Index!H$2),VLOOKUP(J849,Index!B$3:S$228,7),IF((I849=Index!I$2),VLOOKUP(J849,Index!B$3:S$228,8),IF((I849=Index!J$2),VLOOKUP(J849,Index!B$3:S$228,9),IF((I849=Index!K$2),VLOOKUP(J849,Index!B$3:S$228,10),IF((I849=Index!L$2),VLOOKUP(J849,Index!B$3:S$228,11),IF((I849=Index!M$2),VLOOKUP(J849,Index!B$3:S$228,12),IF((I849=Index!N$2),VLOOKUP(J849,Index!B$3:S$228,13),IF((I849=Index!O$2),VLOOKUP(J849,Index!B$3:S$228,14),IF((I849=Index!P$2),VLOOKUP(J849,Index!B$3:S$228,15),IF((I849=Index!Q$2),VLOOKUP(J849,Index!B$3:S$228,16),IF((I849=Index!R$2),VLOOKUP(J849,Index!B$3:S$228,17),IF((I849=Index!S$2),VLOOKUP(J849,Index!B$3:S$228,18),IF((I849=""),CONCATENATE("Custom (",K849,")"),IF((I849="No index"),CONCATENATE("Custom (",Index!T841,")"),"")))))))))))))))))))</f>
        <v>Custom ()</v>
      </c>
      <c r="M849" s="32" t="s">
        <v>5</v>
      </c>
      <c r="N849" s="10" t="s">
        <v>97</v>
      </c>
      <c r="O849" s="136" t="str">
        <f>IF(Table1[[#This Row],[VOLUME]]="","",Table1[[#This Row],[VOLUME]])</f>
        <v/>
      </c>
      <c r="P849" s="110" t="str">
        <f>IF(Table1[[#This Row],[SNP&amp;SEQ SAMPLE ID]]="","",CONCATENATE('Sample information'!$B$16,"_PL1_org_",Table1[[#This Row],[DATE SAMPLE DELIVERY]]))</f>
        <v/>
      </c>
      <c r="Q849" s="32" t="str">
        <f>IF(Table1[[#This Row],[SNP&amp;SEQ SAMPLE ID]]="","",IF('Sample information'!$B$21="","",'Sample information'!$B$21))</f>
        <v/>
      </c>
      <c r="R849" s="10"/>
      <c r="S849" s="32"/>
      <c r="T849" s="55"/>
      <c r="U849" s="25"/>
      <c r="W849" s="30"/>
      <c r="Y849" s="91"/>
      <c r="Z849" s="32"/>
      <c r="AA849" s="28"/>
      <c r="AB849" s="55"/>
      <c r="AC849" s="28" t="str">
        <f>IF(Table1[[#This Row],[DATE SAMPLE DELIVERY]]="","",(CONCATENATE(20,LEFT(Table1[[#This Row],[DATE SAMPLE DELIVERY]],2),"-",(MID(Table1[[#This Row],[DATE SAMPLE DELIVERY]],3,2)),"-",(RIGHT(Table1[[#This Row],[DATE SAMPLE DELIVERY]],2)))))</f>
        <v/>
      </c>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row>
    <row r="850" spans="1:54" s="4" customFormat="1" x14ac:dyDescent="0.2">
      <c r="A850" s="112" t="str">
        <f>IF(D850="","",CONCATENATE('Sample information'!B$16," #1"," ",Table1[[#This Row],[DATE SAMPLE DELIVERY]]))</f>
        <v/>
      </c>
      <c r="B850" s="112" t="str">
        <f>IF(Table1[[#This Row],[LIBRARY ID]]="","",CONCATENATE('Sample information'!B$16,"-",Table1[[#This Row],[LIBRARY ID]]))</f>
        <v/>
      </c>
      <c r="C850" s="228"/>
      <c r="D850" s="228"/>
      <c r="E850" s="228"/>
      <c r="F850" s="113" t="s">
        <v>1711</v>
      </c>
      <c r="G850" s="98"/>
      <c r="H850" s="113"/>
      <c r="I850" s="98"/>
      <c r="J850" s="228"/>
      <c r="K850" s="228"/>
      <c r="L850" s="112" t="str">
        <f>IF((I850=Index!C$2),VLOOKUP(J850,Index!B$3:S$228,2),IF((I850=Index!D$2),VLOOKUP(J850,Index!B$3:S$228,3),IF((I850=Index!E$2),VLOOKUP(J850,Index!B$3:S$228,4),IF((I850=Index!F$2),VLOOKUP(J850,Index!B$3:S$228,5),IF((I850=Index!G$2),VLOOKUP(J850,Index!B$3:S$228,6),IF((I850=Index!H$2),VLOOKUP(J850,Index!B$3:S$228,7),IF((I850=Index!I$2),VLOOKUP(J850,Index!B$3:S$228,8),IF((I850=Index!J$2),VLOOKUP(J850,Index!B$3:S$228,9),IF((I850=Index!K$2),VLOOKUP(J850,Index!B$3:S$228,10),IF((I850=Index!L$2),VLOOKUP(J850,Index!B$3:S$228,11),IF((I850=Index!M$2),VLOOKUP(J850,Index!B$3:S$228,12),IF((I850=Index!N$2),VLOOKUP(J850,Index!B$3:S$228,13),IF((I850=Index!O$2),VLOOKUP(J850,Index!B$3:S$228,14),IF((I850=Index!P$2),VLOOKUP(J850,Index!B$3:S$228,15),IF((I850=Index!Q$2),VLOOKUP(J850,Index!B$3:S$228,16),IF((I850=Index!R$2),VLOOKUP(J850,Index!B$3:S$228,17),IF((I850=Index!S$2),VLOOKUP(J850,Index!B$3:S$228,18),IF((I850=""),CONCATENATE("Custom (",K850,")"),IF((I850="No index"),CONCATENATE("Custom (",Index!T842,")"),"")))))))))))))))))))</f>
        <v>Custom ()</v>
      </c>
      <c r="M850" s="32" t="s">
        <v>5</v>
      </c>
      <c r="N850" s="10" t="s">
        <v>98</v>
      </c>
      <c r="O850" s="136" t="str">
        <f>IF(Table1[[#This Row],[VOLUME]]="","",Table1[[#This Row],[VOLUME]])</f>
        <v/>
      </c>
      <c r="P850" s="110" t="str">
        <f>IF(Table1[[#This Row],[SNP&amp;SEQ SAMPLE ID]]="","",CONCATENATE('Sample information'!$B$16,"_PL1_org_",Table1[[#This Row],[DATE SAMPLE DELIVERY]]))</f>
        <v/>
      </c>
      <c r="Q850" s="32" t="str">
        <f>IF(Table1[[#This Row],[SNP&amp;SEQ SAMPLE ID]]="","",IF('Sample information'!$B$21="","",'Sample information'!$B$21))</f>
        <v/>
      </c>
      <c r="R850" s="10"/>
      <c r="S850" s="32"/>
      <c r="T850" s="55"/>
      <c r="U850" s="25"/>
      <c r="W850" s="30"/>
      <c r="Y850" s="91"/>
      <c r="Z850" s="32"/>
      <c r="AA850" s="28"/>
      <c r="AB850" s="55"/>
      <c r="AC850" s="28" t="str">
        <f>IF(Table1[[#This Row],[DATE SAMPLE DELIVERY]]="","",(CONCATENATE(20,LEFT(Table1[[#This Row],[DATE SAMPLE DELIVERY]],2),"-",(MID(Table1[[#This Row],[DATE SAMPLE DELIVERY]],3,2)),"-",(RIGHT(Table1[[#This Row],[DATE SAMPLE DELIVERY]],2)))))</f>
        <v/>
      </c>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row>
    <row r="851" spans="1:54" s="4" customFormat="1" x14ac:dyDescent="0.2">
      <c r="A851" s="112" t="str">
        <f>IF(D851="","",CONCATENATE('Sample information'!B$16," #1"," ",Table1[[#This Row],[DATE SAMPLE DELIVERY]]))</f>
        <v/>
      </c>
      <c r="B851" s="112" t="str">
        <f>IF(Table1[[#This Row],[LIBRARY ID]]="","",CONCATENATE('Sample information'!B$16,"-",Table1[[#This Row],[LIBRARY ID]]))</f>
        <v/>
      </c>
      <c r="C851" s="228"/>
      <c r="D851" s="228"/>
      <c r="E851" s="228"/>
      <c r="F851" s="113" t="s">
        <v>1711</v>
      </c>
      <c r="G851" s="98"/>
      <c r="H851" s="113"/>
      <c r="I851" s="98"/>
      <c r="J851" s="98"/>
      <c r="K851" s="98"/>
      <c r="L851" s="112" t="str">
        <f>IF((I851=Index!C$2),VLOOKUP(J851,Index!B$3:S$228,2),IF((I851=Index!D$2),VLOOKUP(J851,Index!B$3:S$228,3),IF((I851=Index!E$2),VLOOKUP(J851,Index!B$3:S$228,4),IF((I851=Index!F$2),VLOOKUP(J851,Index!B$3:S$228,5),IF((I851=Index!G$2),VLOOKUP(J851,Index!B$3:S$228,6),IF((I851=Index!H$2),VLOOKUP(J851,Index!B$3:S$228,7),IF((I851=Index!I$2),VLOOKUP(J851,Index!B$3:S$228,8),IF((I851=Index!J$2),VLOOKUP(J851,Index!B$3:S$228,9),IF((I851=Index!K$2),VLOOKUP(J851,Index!B$3:S$228,10),IF((I851=Index!L$2),VLOOKUP(J851,Index!B$3:S$228,11),IF((I851=Index!M$2),VLOOKUP(J851,Index!B$3:S$228,12),IF((I851=Index!N$2),VLOOKUP(J851,Index!B$3:S$228,13),IF((I851=Index!O$2),VLOOKUP(J851,Index!B$3:S$228,14),IF((I851=Index!P$2),VLOOKUP(J851,Index!B$3:S$228,15),IF((I851=Index!Q$2),VLOOKUP(J851,Index!B$3:S$228,16),IF((I851=Index!R$2),VLOOKUP(J851,Index!B$3:S$228,17),IF((I851=Index!S$2),VLOOKUP(J851,Index!B$3:S$228,18),IF((I851=""),CONCATENATE("Custom (",K851,")"),IF((I851="No index"),CONCATENATE("Custom (",Index!T843,")"),"")))))))))))))))))))</f>
        <v>Custom ()</v>
      </c>
      <c r="M851" s="32" t="s">
        <v>5</v>
      </c>
      <c r="N851" s="10" t="s">
        <v>99</v>
      </c>
      <c r="O851" s="136" t="str">
        <f>IF(Table1[[#This Row],[VOLUME]]="","",Table1[[#This Row],[VOLUME]])</f>
        <v/>
      </c>
      <c r="P851" s="110" t="str">
        <f>IF(Table1[[#This Row],[SNP&amp;SEQ SAMPLE ID]]="","",CONCATENATE('Sample information'!$B$16,"_PL1_org_",Table1[[#This Row],[DATE SAMPLE DELIVERY]]))</f>
        <v/>
      </c>
      <c r="Q851" s="32" t="str">
        <f>IF(Table1[[#This Row],[SNP&amp;SEQ SAMPLE ID]]="","",IF('Sample information'!$B$21="","",'Sample information'!$B$21))</f>
        <v/>
      </c>
      <c r="R851" s="10"/>
      <c r="S851" s="32"/>
      <c r="T851" s="55"/>
      <c r="U851" s="25"/>
      <c r="W851" s="30"/>
      <c r="Y851" s="91"/>
      <c r="Z851" s="32"/>
      <c r="AA851" s="28"/>
      <c r="AB851" s="55"/>
      <c r="AC851" s="28" t="str">
        <f>IF(Table1[[#This Row],[DATE SAMPLE DELIVERY]]="","",(CONCATENATE(20,LEFT(Table1[[#This Row],[DATE SAMPLE DELIVERY]],2),"-",(MID(Table1[[#This Row],[DATE SAMPLE DELIVERY]],3,2)),"-",(RIGHT(Table1[[#This Row],[DATE SAMPLE DELIVERY]],2)))))</f>
        <v/>
      </c>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row>
    <row r="852" spans="1:54" s="4" customFormat="1" x14ac:dyDescent="0.2">
      <c r="A852" s="112" t="str">
        <f>IF(D852="","",CONCATENATE('Sample information'!B$16," #1"," ",Table1[[#This Row],[DATE SAMPLE DELIVERY]]))</f>
        <v/>
      </c>
      <c r="B852" s="112" t="str">
        <f>IF(Table1[[#This Row],[LIBRARY ID]]="","",CONCATENATE('Sample information'!B$16,"-",Table1[[#This Row],[LIBRARY ID]]))</f>
        <v/>
      </c>
      <c r="C852" s="228"/>
      <c r="D852" s="228"/>
      <c r="E852" s="228"/>
      <c r="F852" s="113" t="s">
        <v>1711</v>
      </c>
      <c r="G852" s="98"/>
      <c r="H852" s="113"/>
      <c r="I852" s="98"/>
      <c r="J852" s="98"/>
      <c r="K852" s="98"/>
      <c r="L852" s="112" t="str">
        <f>IF((I852=Index!C$2),VLOOKUP(J852,Index!B$3:S$228,2),IF((I852=Index!D$2),VLOOKUP(J852,Index!B$3:S$228,3),IF((I852=Index!E$2),VLOOKUP(J852,Index!B$3:S$228,4),IF((I852=Index!F$2),VLOOKUP(J852,Index!B$3:S$228,5),IF((I852=Index!G$2),VLOOKUP(J852,Index!B$3:S$228,6),IF((I852=Index!H$2),VLOOKUP(J852,Index!B$3:S$228,7),IF((I852=Index!I$2),VLOOKUP(J852,Index!B$3:S$228,8),IF((I852=Index!J$2),VLOOKUP(J852,Index!B$3:S$228,9),IF((I852=Index!K$2),VLOOKUP(J852,Index!B$3:S$228,10),IF((I852=Index!L$2),VLOOKUP(J852,Index!B$3:S$228,11),IF((I852=Index!M$2),VLOOKUP(J852,Index!B$3:S$228,12),IF((I852=Index!N$2),VLOOKUP(J852,Index!B$3:S$228,13),IF((I852=Index!O$2),VLOOKUP(J852,Index!B$3:S$228,14),IF((I852=Index!P$2),VLOOKUP(J852,Index!B$3:S$228,15),IF((I852=Index!Q$2),VLOOKUP(J852,Index!B$3:S$228,16),IF((I852=Index!R$2),VLOOKUP(J852,Index!B$3:S$228,17),IF((I852=Index!S$2),VLOOKUP(J852,Index!B$3:S$228,18),IF((I852=""),CONCATENATE("Custom (",K852,")"),IF((I852="No index"),CONCATENATE("Custom (",Index!T844,")"),"")))))))))))))))))))</f>
        <v>Custom ()</v>
      </c>
      <c r="M852" s="32" t="s">
        <v>5</v>
      </c>
      <c r="N852" s="10" t="s">
        <v>100</v>
      </c>
      <c r="O852" s="136" t="str">
        <f>IF(Table1[[#This Row],[VOLUME]]="","",Table1[[#This Row],[VOLUME]])</f>
        <v/>
      </c>
      <c r="P852" s="110" t="str">
        <f>IF(Table1[[#This Row],[SNP&amp;SEQ SAMPLE ID]]="","",CONCATENATE('Sample information'!$B$16,"_PL1_org_",Table1[[#This Row],[DATE SAMPLE DELIVERY]]))</f>
        <v/>
      </c>
      <c r="Q852" s="32" t="str">
        <f>IF(Table1[[#This Row],[SNP&amp;SEQ SAMPLE ID]]="","",IF('Sample information'!$B$21="","",'Sample information'!$B$21))</f>
        <v/>
      </c>
      <c r="R852" s="10"/>
      <c r="S852" s="32"/>
      <c r="T852" s="55"/>
      <c r="U852" s="25"/>
      <c r="W852" s="30"/>
      <c r="Y852" s="91"/>
      <c r="Z852" s="32"/>
      <c r="AA852" s="28"/>
      <c r="AB852" s="55"/>
      <c r="AC852" s="28" t="str">
        <f>IF(Table1[[#This Row],[DATE SAMPLE DELIVERY]]="","",(CONCATENATE(20,LEFT(Table1[[#This Row],[DATE SAMPLE DELIVERY]],2),"-",(MID(Table1[[#This Row],[DATE SAMPLE DELIVERY]],3,2)),"-",(RIGHT(Table1[[#This Row],[DATE SAMPLE DELIVERY]],2)))))</f>
        <v/>
      </c>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row>
    <row r="853" spans="1:54" s="4" customFormat="1" x14ac:dyDescent="0.2">
      <c r="A853" s="112" t="str">
        <f>IF(D853="","",CONCATENATE('Sample information'!B$16," #1"," ",Table1[[#This Row],[DATE SAMPLE DELIVERY]]))</f>
        <v/>
      </c>
      <c r="B853" s="112" t="str">
        <f>IF(Table1[[#This Row],[LIBRARY ID]]="","",CONCATENATE('Sample information'!B$16,"-",Table1[[#This Row],[LIBRARY ID]]))</f>
        <v/>
      </c>
      <c r="C853" s="228"/>
      <c r="D853" s="228"/>
      <c r="E853" s="228"/>
      <c r="F853" s="113" t="s">
        <v>1711</v>
      </c>
      <c r="G853" s="98"/>
      <c r="H853" s="113"/>
      <c r="I853" s="98"/>
      <c r="J853" s="98"/>
      <c r="K853" s="98"/>
      <c r="L853" s="112" t="str">
        <f>IF((I853=Index!C$2),VLOOKUP(J853,Index!B$3:S$228,2),IF((I853=Index!D$2),VLOOKUP(J853,Index!B$3:S$228,3),IF((I853=Index!E$2),VLOOKUP(J853,Index!B$3:S$228,4),IF((I853=Index!F$2),VLOOKUP(J853,Index!B$3:S$228,5),IF((I853=Index!G$2),VLOOKUP(J853,Index!B$3:S$228,6),IF((I853=Index!H$2),VLOOKUP(J853,Index!B$3:S$228,7),IF((I853=Index!I$2),VLOOKUP(J853,Index!B$3:S$228,8),IF((I853=Index!J$2),VLOOKUP(J853,Index!B$3:S$228,9),IF((I853=Index!K$2),VLOOKUP(J853,Index!B$3:S$228,10),IF((I853=Index!L$2),VLOOKUP(J853,Index!B$3:S$228,11),IF((I853=Index!M$2),VLOOKUP(J853,Index!B$3:S$228,12),IF((I853=Index!N$2),VLOOKUP(J853,Index!B$3:S$228,13),IF((I853=Index!O$2),VLOOKUP(J853,Index!B$3:S$228,14),IF((I853=Index!P$2),VLOOKUP(J853,Index!B$3:S$228,15),IF((I853=Index!Q$2),VLOOKUP(J853,Index!B$3:S$228,16),IF((I853=Index!R$2),VLOOKUP(J853,Index!B$3:S$228,17),IF((I853=Index!S$2),VLOOKUP(J853,Index!B$3:S$228,18),IF((I853=""),CONCATENATE("Custom (",K853,")"),IF((I853="No index"),CONCATENATE("Custom (",Index!T845,")"),"")))))))))))))))))))</f>
        <v>Custom ()</v>
      </c>
      <c r="M853" s="32" t="s">
        <v>5</v>
      </c>
      <c r="N853" s="10" t="s">
        <v>101</v>
      </c>
      <c r="O853" s="136" t="str">
        <f>IF(Table1[[#This Row],[VOLUME]]="","",Table1[[#This Row],[VOLUME]])</f>
        <v/>
      </c>
      <c r="P853" s="110" t="str">
        <f>IF(Table1[[#This Row],[SNP&amp;SEQ SAMPLE ID]]="","",CONCATENATE('Sample information'!$B$16,"_PL1_org_",Table1[[#This Row],[DATE SAMPLE DELIVERY]]))</f>
        <v/>
      </c>
      <c r="Q853" s="32" t="str">
        <f>IF(Table1[[#This Row],[SNP&amp;SEQ SAMPLE ID]]="","",IF('Sample information'!$B$21="","",'Sample information'!$B$21))</f>
        <v/>
      </c>
      <c r="R853" s="10"/>
      <c r="S853" s="32"/>
      <c r="T853" s="55"/>
      <c r="U853" s="25"/>
      <c r="W853" s="30"/>
      <c r="Y853" s="91"/>
      <c r="Z853" s="32"/>
      <c r="AA853" s="28"/>
      <c r="AB853" s="55"/>
      <c r="AC853" s="28" t="str">
        <f>IF(Table1[[#This Row],[DATE SAMPLE DELIVERY]]="","",(CONCATENATE(20,LEFT(Table1[[#This Row],[DATE SAMPLE DELIVERY]],2),"-",(MID(Table1[[#This Row],[DATE SAMPLE DELIVERY]],3,2)),"-",(RIGHT(Table1[[#This Row],[DATE SAMPLE DELIVERY]],2)))))</f>
        <v/>
      </c>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row>
    <row r="854" spans="1:54" s="4" customFormat="1" x14ac:dyDescent="0.2">
      <c r="A854" s="112" t="str">
        <f>IF(D854="","",CONCATENATE('Sample information'!B$16," #1"," ",Table1[[#This Row],[DATE SAMPLE DELIVERY]]))</f>
        <v/>
      </c>
      <c r="B854" s="112" t="str">
        <f>IF(Table1[[#This Row],[LIBRARY ID]]="","",CONCATENATE('Sample information'!B$16,"-",Table1[[#This Row],[LIBRARY ID]]))</f>
        <v/>
      </c>
      <c r="C854" s="228"/>
      <c r="D854" s="228"/>
      <c r="E854" s="228"/>
      <c r="F854" s="113" t="s">
        <v>1711</v>
      </c>
      <c r="G854" s="98"/>
      <c r="H854" s="113"/>
      <c r="I854" s="98"/>
      <c r="J854" s="98"/>
      <c r="K854" s="98"/>
      <c r="L854" s="112" t="str">
        <f>IF((I854=Index!C$2),VLOOKUP(J854,Index!B$3:S$228,2),IF((I854=Index!D$2),VLOOKUP(J854,Index!B$3:S$228,3),IF((I854=Index!E$2),VLOOKUP(J854,Index!B$3:S$228,4),IF((I854=Index!F$2),VLOOKUP(J854,Index!B$3:S$228,5),IF((I854=Index!G$2),VLOOKUP(J854,Index!B$3:S$228,6),IF((I854=Index!H$2),VLOOKUP(J854,Index!B$3:S$228,7),IF((I854=Index!I$2),VLOOKUP(J854,Index!B$3:S$228,8),IF((I854=Index!J$2),VLOOKUP(J854,Index!B$3:S$228,9),IF((I854=Index!K$2),VLOOKUP(J854,Index!B$3:S$228,10),IF((I854=Index!L$2),VLOOKUP(J854,Index!B$3:S$228,11),IF((I854=Index!M$2),VLOOKUP(J854,Index!B$3:S$228,12),IF((I854=Index!N$2),VLOOKUP(J854,Index!B$3:S$228,13),IF((I854=Index!O$2),VLOOKUP(J854,Index!B$3:S$228,14),IF((I854=Index!P$2),VLOOKUP(J854,Index!B$3:S$228,15),IF((I854=Index!Q$2),VLOOKUP(J854,Index!B$3:S$228,16),IF((I854=Index!R$2),VLOOKUP(J854,Index!B$3:S$228,17),IF((I854=Index!S$2),VLOOKUP(J854,Index!B$3:S$228,18),IF((I854=""),CONCATENATE("Custom (",K854,")"),IF((I854="No index"),CONCATENATE("Custom (",Index!T846,")"),"")))))))))))))))))))</f>
        <v>Custom ()</v>
      </c>
      <c r="M854" s="32" t="s">
        <v>5</v>
      </c>
      <c r="N854" s="10" t="s">
        <v>102</v>
      </c>
      <c r="O854" s="136" t="str">
        <f>IF(Table1[[#This Row],[VOLUME]]="","",Table1[[#This Row],[VOLUME]])</f>
        <v/>
      </c>
      <c r="P854" s="110" t="str">
        <f>IF(Table1[[#This Row],[SNP&amp;SEQ SAMPLE ID]]="","",CONCATENATE('Sample information'!$B$16,"_PL1_org_",Table1[[#This Row],[DATE SAMPLE DELIVERY]]))</f>
        <v/>
      </c>
      <c r="Q854" s="32" t="str">
        <f>IF(Table1[[#This Row],[SNP&amp;SEQ SAMPLE ID]]="","",IF('Sample information'!$B$21="","",'Sample information'!$B$21))</f>
        <v/>
      </c>
      <c r="R854" s="10"/>
      <c r="S854" s="32"/>
      <c r="T854" s="55"/>
      <c r="U854" s="25"/>
      <c r="W854" s="30"/>
      <c r="Y854" s="91"/>
      <c r="Z854" s="32"/>
      <c r="AA854" s="28"/>
      <c r="AB854" s="55"/>
      <c r="AC854" s="28" t="str">
        <f>IF(Table1[[#This Row],[DATE SAMPLE DELIVERY]]="","",(CONCATENATE(20,LEFT(Table1[[#This Row],[DATE SAMPLE DELIVERY]],2),"-",(MID(Table1[[#This Row],[DATE SAMPLE DELIVERY]],3,2)),"-",(RIGHT(Table1[[#This Row],[DATE SAMPLE DELIVERY]],2)))))</f>
        <v/>
      </c>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row>
    <row r="855" spans="1:54" s="4" customFormat="1" x14ac:dyDescent="0.2">
      <c r="A855" s="112" t="str">
        <f>IF(D855="","",CONCATENATE('Sample information'!B$16," #1"," ",Table1[[#This Row],[DATE SAMPLE DELIVERY]]))</f>
        <v/>
      </c>
      <c r="B855" s="112" t="str">
        <f>IF(Table1[[#This Row],[LIBRARY ID]]="","",CONCATENATE('Sample information'!B$16,"-",Table1[[#This Row],[LIBRARY ID]]))</f>
        <v/>
      </c>
      <c r="C855" s="228"/>
      <c r="D855" s="228"/>
      <c r="E855" s="228"/>
      <c r="F855" s="113" t="s">
        <v>1711</v>
      </c>
      <c r="G855" s="98"/>
      <c r="H855" s="113"/>
      <c r="I855" s="98"/>
      <c r="J855" s="98"/>
      <c r="K855" s="98"/>
      <c r="L855" s="112" t="str">
        <f>IF((I855=Index!C$2),VLOOKUP(J855,Index!B$3:S$228,2),IF((I855=Index!D$2),VLOOKUP(J855,Index!B$3:S$228,3),IF((I855=Index!E$2),VLOOKUP(J855,Index!B$3:S$228,4),IF((I855=Index!F$2),VLOOKUP(J855,Index!B$3:S$228,5),IF((I855=Index!G$2),VLOOKUP(J855,Index!B$3:S$228,6),IF((I855=Index!H$2),VLOOKUP(J855,Index!B$3:S$228,7),IF((I855=Index!I$2),VLOOKUP(J855,Index!B$3:S$228,8),IF((I855=Index!J$2),VLOOKUP(J855,Index!B$3:S$228,9),IF((I855=Index!K$2),VLOOKUP(J855,Index!B$3:S$228,10),IF((I855=Index!L$2),VLOOKUP(J855,Index!B$3:S$228,11),IF((I855=Index!M$2),VLOOKUP(J855,Index!B$3:S$228,12),IF((I855=Index!N$2),VLOOKUP(J855,Index!B$3:S$228,13),IF((I855=Index!O$2),VLOOKUP(J855,Index!B$3:S$228,14),IF((I855=Index!P$2),VLOOKUP(J855,Index!B$3:S$228,15),IF((I855=Index!Q$2),VLOOKUP(J855,Index!B$3:S$228,16),IF((I855=Index!R$2),VLOOKUP(J855,Index!B$3:S$228,17),IF((I855=Index!S$2),VLOOKUP(J855,Index!B$3:S$228,18),IF((I855=""),CONCATENATE("Custom (",K855,")"),IF((I855="No index"),CONCATENATE("Custom (",Index!T847,")"),"")))))))))))))))))))</f>
        <v>Custom ()</v>
      </c>
      <c r="M855" s="32" t="s">
        <v>5</v>
      </c>
      <c r="N855" s="10" t="s">
        <v>103</v>
      </c>
      <c r="O855" s="136" t="str">
        <f>IF(Table1[[#This Row],[VOLUME]]="","",Table1[[#This Row],[VOLUME]])</f>
        <v/>
      </c>
      <c r="P855" s="110" t="str">
        <f>IF(Table1[[#This Row],[SNP&amp;SEQ SAMPLE ID]]="","",CONCATENATE('Sample information'!$B$16,"_PL1_org_",Table1[[#This Row],[DATE SAMPLE DELIVERY]]))</f>
        <v/>
      </c>
      <c r="Q855" s="32" t="str">
        <f>IF(Table1[[#This Row],[SNP&amp;SEQ SAMPLE ID]]="","",IF('Sample information'!$B$21="","",'Sample information'!$B$21))</f>
        <v/>
      </c>
      <c r="R855" s="10"/>
      <c r="S855" s="32"/>
      <c r="T855" s="55"/>
      <c r="U855" s="25"/>
      <c r="W855" s="30"/>
      <c r="Y855" s="91"/>
      <c r="Z855" s="32"/>
      <c r="AA855" s="28"/>
      <c r="AB855" s="55"/>
      <c r="AC855" s="28" t="str">
        <f>IF(Table1[[#This Row],[DATE SAMPLE DELIVERY]]="","",(CONCATENATE(20,LEFT(Table1[[#This Row],[DATE SAMPLE DELIVERY]],2),"-",(MID(Table1[[#This Row],[DATE SAMPLE DELIVERY]],3,2)),"-",(RIGHT(Table1[[#This Row],[DATE SAMPLE DELIVERY]],2)))))</f>
        <v/>
      </c>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row>
    <row r="856" spans="1:54" s="4" customFormat="1" x14ac:dyDescent="0.2">
      <c r="A856" s="112" t="str">
        <f>IF(D856="","",CONCATENATE('Sample information'!B$16," #1"," ",Table1[[#This Row],[DATE SAMPLE DELIVERY]]))</f>
        <v/>
      </c>
      <c r="B856" s="112" t="str">
        <f>IF(Table1[[#This Row],[LIBRARY ID]]="","",CONCATENATE('Sample information'!B$16,"-",Table1[[#This Row],[LIBRARY ID]]))</f>
        <v/>
      </c>
      <c r="C856" s="228"/>
      <c r="D856" s="228"/>
      <c r="E856" s="228"/>
      <c r="F856" s="113" t="s">
        <v>1711</v>
      </c>
      <c r="G856" s="98"/>
      <c r="H856" s="113"/>
      <c r="I856" s="98"/>
      <c r="J856" s="98"/>
      <c r="K856" s="98"/>
      <c r="L856" s="112" t="str">
        <f>IF((I856=Index!C$2),VLOOKUP(J856,Index!B$3:S$228,2),IF((I856=Index!D$2),VLOOKUP(J856,Index!B$3:S$228,3),IF((I856=Index!E$2),VLOOKUP(J856,Index!B$3:S$228,4),IF((I856=Index!F$2),VLOOKUP(J856,Index!B$3:S$228,5),IF((I856=Index!G$2),VLOOKUP(J856,Index!B$3:S$228,6),IF((I856=Index!H$2),VLOOKUP(J856,Index!B$3:S$228,7),IF((I856=Index!I$2),VLOOKUP(J856,Index!B$3:S$228,8),IF((I856=Index!J$2),VLOOKUP(J856,Index!B$3:S$228,9),IF((I856=Index!K$2),VLOOKUP(J856,Index!B$3:S$228,10),IF((I856=Index!L$2),VLOOKUP(J856,Index!B$3:S$228,11),IF((I856=Index!M$2),VLOOKUP(J856,Index!B$3:S$228,12),IF((I856=Index!N$2),VLOOKUP(J856,Index!B$3:S$228,13),IF((I856=Index!O$2),VLOOKUP(J856,Index!B$3:S$228,14),IF((I856=Index!P$2),VLOOKUP(J856,Index!B$3:S$228,15),IF((I856=Index!Q$2),VLOOKUP(J856,Index!B$3:S$228,16),IF((I856=Index!R$2),VLOOKUP(J856,Index!B$3:S$228,17),IF((I856=Index!S$2),VLOOKUP(J856,Index!B$3:S$228,18),IF((I856=""),CONCATENATE("Custom (",K856,")"),IF((I856="No index"),CONCATENATE("Custom (",Index!T848,")"),"")))))))))))))))))))</f>
        <v>Custom ()</v>
      </c>
      <c r="M856" s="32" t="s">
        <v>5</v>
      </c>
      <c r="N856" s="10" t="s">
        <v>104</v>
      </c>
      <c r="O856" s="136" t="str">
        <f>IF(Table1[[#This Row],[VOLUME]]="","",Table1[[#This Row],[VOLUME]])</f>
        <v/>
      </c>
      <c r="P856" s="110" t="str">
        <f>IF(Table1[[#This Row],[SNP&amp;SEQ SAMPLE ID]]="","",CONCATENATE('Sample information'!$B$16,"_PL1_org_",Table1[[#This Row],[DATE SAMPLE DELIVERY]]))</f>
        <v/>
      </c>
      <c r="Q856" s="32" t="str">
        <f>IF(Table1[[#This Row],[SNP&amp;SEQ SAMPLE ID]]="","",IF('Sample information'!$B$21="","",'Sample information'!$B$21))</f>
        <v/>
      </c>
      <c r="R856" s="10"/>
      <c r="S856" s="32"/>
      <c r="T856" s="55"/>
      <c r="U856" s="25"/>
      <c r="W856" s="30"/>
      <c r="Y856" s="91"/>
      <c r="Z856" s="32"/>
      <c r="AA856" s="28"/>
      <c r="AB856" s="55"/>
      <c r="AC856" s="28" t="str">
        <f>IF(Table1[[#This Row],[DATE SAMPLE DELIVERY]]="","",(CONCATENATE(20,LEFT(Table1[[#This Row],[DATE SAMPLE DELIVERY]],2),"-",(MID(Table1[[#This Row],[DATE SAMPLE DELIVERY]],3,2)),"-",(RIGHT(Table1[[#This Row],[DATE SAMPLE DELIVERY]],2)))))</f>
        <v/>
      </c>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row>
    <row r="857" spans="1:54" s="4" customFormat="1" x14ac:dyDescent="0.2">
      <c r="A857" s="112" t="str">
        <f>IF(D857="","",CONCATENATE('Sample information'!B$16," #1"," ",Table1[[#This Row],[DATE SAMPLE DELIVERY]]))</f>
        <v/>
      </c>
      <c r="B857" s="112" t="str">
        <f>IF(Table1[[#This Row],[LIBRARY ID]]="","",CONCATENATE('Sample information'!B$16,"-",Table1[[#This Row],[LIBRARY ID]]))</f>
        <v/>
      </c>
      <c r="C857" s="228"/>
      <c r="D857" s="228"/>
      <c r="E857" s="228"/>
      <c r="F857" s="113" t="s">
        <v>1711</v>
      </c>
      <c r="G857" s="98"/>
      <c r="H857" s="113"/>
      <c r="I857" s="98"/>
      <c r="J857" s="98"/>
      <c r="K857" s="98"/>
      <c r="L857" s="112" t="str">
        <f>IF((I857=Index!C$2),VLOOKUP(J857,Index!B$3:S$228,2),IF((I857=Index!D$2),VLOOKUP(J857,Index!B$3:S$228,3),IF((I857=Index!E$2),VLOOKUP(J857,Index!B$3:S$228,4),IF((I857=Index!F$2),VLOOKUP(J857,Index!B$3:S$228,5),IF((I857=Index!G$2),VLOOKUP(J857,Index!B$3:S$228,6),IF((I857=Index!H$2),VLOOKUP(J857,Index!B$3:S$228,7),IF((I857=Index!I$2),VLOOKUP(J857,Index!B$3:S$228,8),IF((I857=Index!J$2),VLOOKUP(J857,Index!B$3:S$228,9),IF((I857=Index!K$2),VLOOKUP(J857,Index!B$3:S$228,10),IF((I857=Index!L$2),VLOOKUP(J857,Index!B$3:S$228,11),IF((I857=Index!M$2),VLOOKUP(J857,Index!B$3:S$228,12),IF((I857=Index!N$2),VLOOKUP(J857,Index!B$3:S$228,13),IF((I857=Index!O$2),VLOOKUP(J857,Index!B$3:S$228,14),IF((I857=Index!P$2),VLOOKUP(J857,Index!B$3:S$228,15),IF((I857=Index!Q$2),VLOOKUP(J857,Index!B$3:S$228,16),IF((I857=Index!R$2),VLOOKUP(J857,Index!B$3:S$228,17),IF((I857=Index!S$2),VLOOKUP(J857,Index!B$3:S$228,18),IF((I857=""),CONCATENATE("Custom (",K857,")"),IF((I857="No index"),CONCATENATE("Custom (",Index!T849,")"),"")))))))))))))))))))</f>
        <v>Custom ()</v>
      </c>
      <c r="M857" s="32" t="s">
        <v>5</v>
      </c>
      <c r="N857" s="10" t="s">
        <v>105</v>
      </c>
      <c r="O857" s="136" t="str">
        <f>IF(Table1[[#This Row],[VOLUME]]="","",Table1[[#This Row],[VOLUME]])</f>
        <v/>
      </c>
      <c r="P857" s="110" t="str">
        <f>IF(Table1[[#This Row],[SNP&amp;SEQ SAMPLE ID]]="","",CONCATENATE('Sample information'!$B$16,"_PL1_org_",Table1[[#This Row],[DATE SAMPLE DELIVERY]]))</f>
        <v/>
      </c>
      <c r="Q857" s="32" t="str">
        <f>IF(Table1[[#This Row],[SNP&amp;SEQ SAMPLE ID]]="","",IF('Sample information'!$B$21="","",'Sample information'!$B$21))</f>
        <v/>
      </c>
      <c r="R857" s="10"/>
      <c r="S857" s="32"/>
      <c r="T857" s="55"/>
      <c r="U857" s="25"/>
      <c r="W857" s="30"/>
      <c r="Y857" s="91"/>
      <c r="Z857" s="32"/>
      <c r="AA857" s="28"/>
      <c r="AB857" s="55"/>
      <c r="AC857" s="28" t="str">
        <f>IF(Table1[[#This Row],[DATE SAMPLE DELIVERY]]="","",(CONCATENATE(20,LEFT(Table1[[#This Row],[DATE SAMPLE DELIVERY]],2),"-",(MID(Table1[[#This Row],[DATE SAMPLE DELIVERY]],3,2)),"-",(RIGHT(Table1[[#This Row],[DATE SAMPLE DELIVERY]],2)))))</f>
        <v/>
      </c>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row>
    <row r="858" spans="1:54" s="4" customFormat="1" x14ac:dyDescent="0.2">
      <c r="A858" s="112" t="str">
        <f>IF(D858="","",CONCATENATE('Sample information'!B$16," #1"," ",Table1[[#This Row],[DATE SAMPLE DELIVERY]]))</f>
        <v/>
      </c>
      <c r="B858" s="112" t="str">
        <f>IF(Table1[[#This Row],[LIBRARY ID]]="","",CONCATENATE('Sample information'!B$16,"-",Table1[[#This Row],[LIBRARY ID]]))</f>
        <v/>
      </c>
      <c r="C858" s="228"/>
      <c r="D858" s="228"/>
      <c r="E858" s="228"/>
      <c r="F858" s="113" t="s">
        <v>1711</v>
      </c>
      <c r="G858" s="98"/>
      <c r="H858" s="113"/>
      <c r="I858" s="98"/>
      <c r="J858" s="98"/>
      <c r="K858" s="98"/>
      <c r="L858" s="112" t="str">
        <f>IF((I858=Index!C$2),VLOOKUP(J858,Index!B$3:S$228,2),IF((I858=Index!D$2),VLOOKUP(J858,Index!B$3:S$228,3),IF((I858=Index!E$2),VLOOKUP(J858,Index!B$3:S$228,4),IF((I858=Index!F$2),VLOOKUP(J858,Index!B$3:S$228,5),IF((I858=Index!G$2),VLOOKUP(J858,Index!B$3:S$228,6),IF((I858=Index!H$2),VLOOKUP(J858,Index!B$3:S$228,7),IF((I858=Index!I$2),VLOOKUP(J858,Index!B$3:S$228,8),IF((I858=Index!J$2),VLOOKUP(J858,Index!B$3:S$228,9),IF((I858=Index!K$2),VLOOKUP(J858,Index!B$3:S$228,10),IF((I858=Index!L$2),VLOOKUP(J858,Index!B$3:S$228,11),IF((I858=Index!M$2),VLOOKUP(J858,Index!B$3:S$228,12),IF((I858=Index!N$2),VLOOKUP(J858,Index!B$3:S$228,13),IF((I858=Index!O$2),VLOOKUP(J858,Index!B$3:S$228,14),IF((I858=Index!P$2),VLOOKUP(J858,Index!B$3:S$228,15),IF((I858=Index!Q$2),VLOOKUP(J858,Index!B$3:S$228,16),IF((I858=Index!R$2),VLOOKUP(J858,Index!B$3:S$228,17),IF((I858=Index!S$2),VLOOKUP(J858,Index!B$3:S$228,18),IF((I858=""),CONCATENATE("Custom (",K858,")"),IF((I858="No index"),CONCATENATE("Custom (",Index!T850,")"),"")))))))))))))))))))</f>
        <v>Custom ()</v>
      </c>
      <c r="M858" s="32" t="s">
        <v>5</v>
      </c>
      <c r="N858" s="10" t="s">
        <v>106</v>
      </c>
      <c r="O858" s="136" t="str">
        <f>IF(Table1[[#This Row],[VOLUME]]="","",Table1[[#This Row],[VOLUME]])</f>
        <v/>
      </c>
      <c r="P858" s="110" t="str">
        <f>IF(Table1[[#This Row],[SNP&amp;SEQ SAMPLE ID]]="","",CONCATENATE('Sample information'!$B$16,"_PL1_org_",Table1[[#This Row],[DATE SAMPLE DELIVERY]]))</f>
        <v/>
      </c>
      <c r="Q858" s="32" t="str">
        <f>IF(Table1[[#This Row],[SNP&amp;SEQ SAMPLE ID]]="","",IF('Sample information'!$B$21="","",'Sample information'!$B$21))</f>
        <v/>
      </c>
      <c r="R858" s="10"/>
      <c r="S858" s="32"/>
      <c r="T858" s="55"/>
      <c r="U858" s="25"/>
      <c r="W858" s="30"/>
      <c r="Y858" s="91"/>
      <c r="Z858" s="32"/>
      <c r="AA858" s="28"/>
      <c r="AB858" s="55"/>
      <c r="AC858" s="28" t="str">
        <f>IF(Table1[[#This Row],[DATE SAMPLE DELIVERY]]="","",(CONCATENATE(20,LEFT(Table1[[#This Row],[DATE SAMPLE DELIVERY]],2),"-",(MID(Table1[[#This Row],[DATE SAMPLE DELIVERY]],3,2)),"-",(RIGHT(Table1[[#This Row],[DATE SAMPLE DELIVERY]],2)))))</f>
        <v/>
      </c>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row>
    <row r="859" spans="1:54" s="4" customFormat="1" x14ac:dyDescent="0.2">
      <c r="A859" s="112" t="str">
        <f>IF(D859="","",CONCATENATE('Sample information'!B$16," #1"," ",Table1[[#This Row],[DATE SAMPLE DELIVERY]]))</f>
        <v/>
      </c>
      <c r="B859" s="112" t="str">
        <f>IF(Table1[[#This Row],[LIBRARY ID]]="","",CONCATENATE('Sample information'!B$16,"-",Table1[[#This Row],[LIBRARY ID]]))</f>
        <v/>
      </c>
      <c r="C859" s="228"/>
      <c r="D859" s="228"/>
      <c r="E859" s="228"/>
      <c r="F859" s="113" t="s">
        <v>1711</v>
      </c>
      <c r="G859" s="98"/>
      <c r="H859" s="113"/>
      <c r="I859" s="98"/>
      <c r="J859" s="98"/>
      <c r="K859" s="98"/>
      <c r="L859" s="112" t="str">
        <f>IF((I859=Index!C$2),VLOOKUP(J859,Index!B$3:S$228,2),IF((I859=Index!D$2),VLOOKUP(J859,Index!B$3:S$228,3),IF((I859=Index!E$2),VLOOKUP(J859,Index!B$3:S$228,4),IF((I859=Index!F$2),VLOOKUP(J859,Index!B$3:S$228,5),IF((I859=Index!G$2),VLOOKUP(J859,Index!B$3:S$228,6),IF((I859=Index!H$2),VLOOKUP(J859,Index!B$3:S$228,7),IF((I859=Index!I$2),VLOOKUP(J859,Index!B$3:S$228,8),IF((I859=Index!J$2),VLOOKUP(J859,Index!B$3:S$228,9),IF((I859=Index!K$2),VLOOKUP(J859,Index!B$3:S$228,10),IF((I859=Index!L$2),VLOOKUP(J859,Index!B$3:S$228,11),IF((I859=Index!M$2),VLOOKUP(J859,Index!B$3:S$228,12),IF((I859=Index!N$2),VLOOKUP(J859,Index!B$3:S$228,13),IF((I859=Index!O$2),VLOOKUP(J859,Index!B$3:S$228,14),IF((I859=Index!P$2),VLOOKUP(J859,Index!B$3:S$228,15),IF((I859=Index!Q$2),VLOOKUP(J859,Index!B$3:S$228,16),IF((I859=Index!R$2),VLOOKUP(J859,Index!B$3:S$228,17),IF((I859=Index!S$2),VLOOKUP(J859,Index!B$3:S$228,18),IF((I859=""),CONCATENATE("Custom (",K859,")"),IF((I859="No index"),CONCATENATE("Custom (",Index!T851,")"),"")))))))))))))))))))</f>
        <v>Custom ()</v>
      </c>
      <c r="M859" s="32" t="s">
        <v>5</v>
      </c>
      <c r="N859" s="10" t="s">
        <v>107</v>
      </c>
      <c r="O859" s="136" t="str">
        <f>IF(Table1[[#This Row],[VOLUME]]="","",Table1[[#This Row],[VOLUME]])</f>
        <v/>
      </c>
      <c r="P859" s="110" t="str">
        <f>IF(Table1[[#This Row],[SNP&amp;SEQ SAMPLE ID]]="","",CONCATENATE('Sample information'!$B$16,"_PL1_org_",Table1[[#This Row],[DATE SAMPLE DELIVERY]]))</f>
        <v/>
      </c>
      <c r="Q859" s="32" t="str">
        <f>IF(Table1[[#This Row],[SNP&amp;SEQ SAMPLE ID]]="","",IF('Sample information'!$B$21="","",'Sample information'!$B$21))</f>
        <v/>
      </c>
      <c r="R859" s="10"/>
      <c r="S859" s="32"/>
      <c r="T859" s="55"/>
      <c r="U859" s="25"/>
      <c r="W859" s="30"/>
      <c r="Y859" s="91"/>
      <c r="Z859" s="32"/>
      <c r="AA859" s="28"/>
      <c r="AB859" s="55"/>
      <c r="AC859" s="28" t="str">
        <f>IF(Table1[[#This Row],[DATE SAMPLE DELIVERY]]="","",(CONCATENATE(20,LEFT(Table1[[#This Row],[DATE SAMPLE DELIVERY]],2),"-",(MID(Table1[[#This Row],[DATE SAMPLE DELIVERY]],3,2)),"-",(RIGHT(Table1[[#This Row],[DATE SAMPLE DELIVERY]],2)))))</f>
        <v/>
      </c>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row>
    <row r="860" spans="1:54" s="4" customFormat="1" x14ac:dyDescent="0.2">
      <c r="A860" s="112" t="str">
        <f>IF(D860="","",CONCATENATE('Sample information'!B$16," #1"," ",Table1[[#This Row],[DATE SAMPLE DELIVERY]]))</f>
        <v/>
      </c>
      <c r="B860" s="112" t="str">
        <f>IF(Table1[[#This Row],[LIBRARY ID]]="","",CONCATENATE('Sample information'!B$16,"-",Table1[[#This Row],[LIBRARY ID]]))</f>
        <v/>
      </c>
      <c r="C860" s="228"/>
      <c r="D860" s="228"/>
      <c r="E860" s="228"/>
      <c r="F860" s="113" t="s">
        <v>1711</v>
      </c>
      <c r="G860" s="98"/>
      <c r="H860" s="113"/>
      <c r="I860" s="98"/>
      <c r="J860" s="98"/>
      <c r="K860" s="98"/>
      <c r="L860" s="112" t="str">
        <f>IF((I860=Index!C$2),VLOOKUP(J860,Index!B$3:S$228,2),IF((I860=Index!D$2),VLOOKUP(J860,Index!B$3:S$228,3),IF((I860=Index!E$2),VLOOKUP(J860,Index!B$3:S$228,4),IF((I860=Index!F$2),VLOOKUP(J860,Index!B$3:S$228,5),IF((I860=Index!G$2),VLOOKUP(J860,Index!B$3:S$228,6),IF((I860=Index!H$2),VLOOKUP(J860,Index!B$3:S$228,7),IF((I860=Index!I$2),VLOOKUP(J860,Index!B$3:S$228,8),IF((I860=Index!J$2),VLOOKUP(J860,Index!B$3:S$228,9),IF((I860=Index!K$2),VLOOKUP(J860,Index!B$3:S$228,10),IF((I860=Index!L$2),VLOOKUP(J860,Index!B$3:S$228,11),IF((I860=Index!M$2),VLOOKUP(J860,Index!B$3:S$228,12),IF((I860=Index!N$2),VLOOKUP(J860,Index!B$3:S$228,13),IF((I860=Index!O$2),VLOOKUP(J860,Index!B$3:S$228,14),IF((I860=Index!P$2),VLOOKUP(J860,Index!B$3:S$228,15),IF((I860=Index!Q$2),VLOOKUP(J860,Index!B$3:S$228,16),IF((I860=Index!R$2),VLOOKUP(J860,Index!B$3:S$228,17),IF((I860=Index!S$2),VLOOKUP(J860,Index!B$3:S$228,18),IF((I860=""),CONCATENATE("Custom (",K860,")"),IF((I860="No index"),CONCATENATE("Custom (",Index!T852,")"),"")))))))))))))))))))</f>
        <v>Custom ()</v>
      </c>
      <c r="M860" s="32" t="s">
        <v>5</v>
      </c>
      <c r="N860" s="10" t="s">
        <v>108</v>
      </c>
      <c r="O860" s="136" t="str">
        <f>IF(Table1[[#This Row],[VOLUME]]="","",Table1[[#This Row],[VOLUME]])</f>
        <v/>
      </c>
      <c r="P860" s="110" t="str">
        <f>IF(Table1[[#This Row],[SNP&amp;SEQ SAMPLE ID]]="","",CONCATENATE('Sample information'!$B$16,"_PL1_org_",Table1[[#This Row],[DATE SAMPLE DELIVERY]]))</f>
        <v/>
      </c>
      <c r="Q860" s="32" t="str">
        <f>IF(Table1[[#This Row],[SNP&amp;SEQ SAMPLE ID]]="","",IF('Sample information'!$B$21="","",'Sample information'!$B$21))</f>
        <v/>
      </c>
      <c r="R860" s="10"/>
      <c r="S860" s="32"/>
      <c r="T860" s="55"/>
      <c r="U860" s="25"/>
      <c r="W860" s="30"/>
      <c r="Y860" s="90"/>
      <c r="Z860" s="32"/>
      <c r="AA860" s="28"/>
      <c r="AB860" s="55"/>
      <c r="AC860" s="28" t="str">
        <f>IF(Table1[[#This Row],[DATE SAMPLE DELIVERY]]="","",(CONCATENATE(20,LEFT(Table1[[#This Row],[DATE SAMPLE DELIVERY]],2),"-",(MID(Table1[[#This Row],[DATE SAMPLE DELIVERY]],3,2)),"-",(RIGHT(Table1[[#This Row],[DATE SAMPLE DELIVERY]],2)))))</f>
        <v/>
      </c>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row>
    <row r="861" spans="1:54" s="4" customFormat="1" x14ac:dyDescent="0.2">
      <c r="A861" s="112" t="str">
        <f>IF(D861="","",CONCATENATE('Sample information'!B$16," #1"," ",Table1[[#This Row],[DATE SAMPLE DELIVERY]]))</f>
        <v/>
      </c>
      <c r="B861" s="112" t="str">
        <f>IF(Table1[[#This Row],[LIBRARY ID]]="","",CONCATENATE('Sample information'!B$16,"-",Table1[[#This Row],[LIBRARY ID]]))</f>
        <v/>
      </c>
      <c r="C861" s="228"/>
      <c r="D861" s="228"/>
      <c r="E861" s="228"/>
      <c r="F861" s="113" t="s">
        <v>1711</v>
      </c>
      <c r="G861" s="98"/>
      <c r="H861" s="113"/>
      <c r="I861" s="98"/>
      <c r="J861" s="98"/>
      <c r="K861" s="98"/>
      <c r="L861" s="112" t="str">
        <f>IF((I861=Index!C$2),VLOOKUP(J861,Index!B$3:S$228,2),IF((I861=Index!D$2),VLOOKUP(J861,Index!B$3:S$228,3),IF((I861=Index!E$2),VLOOKUP(J861,Index!B$3:S$228,4),IF((I861=Index!F$2),VLOOKUP(J861,Index!B$3:S$228,5),IF((I861=Index!G$2),VLOOKUP(J861,Index!B$3:S$228,6),IF((I861=Index!H$2),VLOOKUP(J861,Index!B$3:S$228,7),IF((I861=Index!I$2),VLOOKUP(J861,Index!B$3:S$228,8),IF((I861=Index!J$2),VLOOKUP(J861,Index!B$3:S$228,9),IF((I861=Index!K$2),VLOOKUP(J861,Index!B$3:S$228,10),IF((I861=Index!L$2),VLOOKUP(J861,Index!B$3:S$228,11),IF((I861=Index!M$2),VLOOKUP(J861,Index!B$3:S$228,12),IF((I861=Index!N$2),VLOOKUP(J861,Index!B$3:S$228,13),IF((I861=Index!O$2),VLOOKUP(J861,Index!B$3:S$228,14),IF((I861=Index!P$2),VLOOKUP(J861,Index!B$3:S$228,15),IF((I861=Index!Q$2),VLOOKUP(J861,Index!B$3:S$228,16),IF((I861=Index!R$2),VLOOKUP(J861,Index!B$3:S$228,17),IF((I861=Index!S$2),VLOOKUP(J861,Index!B$3:S$228,18),IF((I861=""),CONCATENATE("Custom (",K861,")"),IF((I861="No index"),CONCATENATE("Custom (",Index!T853,")"),"")))))))))))))))))))</f>
        <v>Custom ()</v>
      </c>
      <c r="M861" s="32" t="s">
        <v>5</v>
      </c>
      <c r="N861" s="10" t="s">
        <v>109</v>
      </c>
      <c r="O861" s="136" t="str">
        <f>IF(Table1[[#This Row],[VOLUME]]="","",Table1[[#This Row],[VOLUME]])</f>
        <v/>
      </c>
      <c r="P861" s="110" t="str">
        <f>IF(Table1[[#This Row],[SNP&amp;SEQ SAMPLE ID]]="","",CONCATENATE('Sample information'!$B$16,"_PL1_org_",Table1[[#This Row],[DATE SAMPLE DELIVERY]]))</f>
        <v/>
      </c>
      <c r="Q861" s="32" t="str">
        <f>IF(Table1[[#This Row],[SNP&amp;SEQ SAMPLE ID]]="","",IF('Sample information'!$B$21="","",'Sample information'!$B$21))</f>
        <v/>
      </c>
      <c r="R861" s="10"/>
      <c r="S861" s="32"/>
      <c r="T861" s="55"/>
      <c r="U861" s="25"/>
      <c r="W861" s="30"/>
      <c r="Y861" s="90"/>
      <c r="Z861" s="32"/>
      <c r="AA861" s="28"/>
      <c r="AB861" s="55"/>
      <c r="AC861" s="28" t="str">
        <f>IF(Table1[[#This Row],[DATE SAMPLE DELIVERY]]="","",(CONCATENATE(20,LEFT(Table1[[#This Row],[DATE SAMPLE DELIVERY]],2),"-",(MID(Table1[[#This Row],[DATE SAMPLE DELIVERY]],3,2)),"-",(RIGHT(Table1[[#This Row],[DATE SAMPLE DELIVERY]],2)))))</f>
        <v/>
      </c>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row>
    <row r="862" spans="1:54" s="4" customFormat="1" x14ac:dyDescent="0.2">
      <c r="A862" s="112" t="str">
        <f>IF(D862="","",CONCATENATE('Sample information'!B$16," #1"," ",Table1[[#This Row],[DATE SAMPLE DELIVERY]]))</f>
        <v/>
      </c>
      <c r="B862" s="112" t="str">
        <f>IF(Table1[[#This Row],[LIBRARY ID]]="","",CONCATENATE('Sample information'!B$16,"-",Table1[[#This Row],[LIBRARY ID]]))</f>
        <v/>
      </c>
      <c r="C862" s="228"/>
      <c r="D862" s="228"/>
      <c r="E862" s="228"/>
      <c r="F862" s="113" t="s">
        <v>1711</v>
      </c>
      <c r="G862" s="98"/>
      <c r="H862" s="113"/>
      <c r="I862" s="98"/>
      <c r="J862" s="98"/>
      <c r="K862" s="98"/>
      <c r="L862" s="112" t="str">
        <f>IF((I862=Index!C$2),VLOOKUP(J862,Index!B$3:S$228,2),IF((I862=Index!D$2),VLOOKUP(J862,Index!B$3:S$228,3),IF((I862=Index!E$2),VLOOKUP(J862,Index!B$3:S$228,4),IF((I862=Index!F$2),VLOOKUP(J862,Index!B$3:S$228,5),IF((I862=Index!G$2),VLOOKUP(J862,Index!B$3:S$228,6),IF((I862=Index!H$2),VLOOKUP(J862,Index!B$3:S$228,7),IF((I862=Index!I$2),VLOOKUP(J862,Index!B$3:S$228,8),IF((I862=Index!J$2),VLOOKUP(J862,Index!B$3:S$228,9),IF((I862=Index!K$2),VLOOKUP(J862,Index!B$3:S$228,10),IF((I862=Index!L$2),VLOOKUP(J862,Index!B$3:S$228,11),IF((I862=Index!M$2),VLOOKUP(J862,Index!B$3:S$228,12),IF((I862=Index!N$2),VLOOKUP(J862,Index!B$3:S$228,13),IF((I862=Index!O$2),VLOOKUP(J862,Index!B$3:S$228,14),IF((I862=Index!P$2),VLOOKUP(J862,Index!B$3:S$228,15),IF((I862=Index!Q$2),VLOOKUP(J862,Index!B$3:S$228,16),IF((I862=Index!R$2),VLOOKUP(J862,Index!B$3:S$228,17),IF((I862=Index!S$2),VLOOKUP(J862,Index!B$3:S$228,18),IF((I862=""),CONCATENATE("Custom (",K862,")"),IF((I862="No index"),CONCATENATE("Custom (",Index!T854,")"),"")))))))))))))))))))</f>
        <v>Custom ()</v>
      </c>
      <c r="M862" s="32" t="s">
        <v>5</v>
      </c>
      <c r="N862" s="10" t="s">
        <v>110</v>
      </c>
      <c r="O862" s="136" t="str">
        <f>IF(Table1[[#This Row],[VOLUME]]="","",Table1[[#This Row],[VOLUME]])</f>
        <v/>
      </c>
      <c r="P862" s="110" t="str">
        <f>IF(Table1[[#This Row],[SNP&amp;SEQ SAMPLE ID]]="","",CONCATENATE('Sample information'!$B$16,"_PL1_org_",Table1[[#This Row],[DATE SAMPLE DELIVERY]]))</f>
        <v/>
      </c>
      <c r="Q862" s="32" t="str">
        <f>IF(Table1[[#This Row],[SNP&amp;SEQ SAMPLE ID]]="","",IF('Sample information'!$B$21="","",'Sample information'!$B$21))</f>
        <v/>
      </c>
      <c r="R862" s="10"/>
      <c r="S862" s="32"/>
      <c r="T862" s="55"/>
      <c r="U862" s="25"/>
      <c r="W862" s="30"/>
      <c r="Y862" s="90"/>
      <c r="Z862" s="32"/>
      <c r="AA862" s="28"/>
      <c r="AB862" s="55"/>
      <c r="AC862" s="28" t="str">
        <f>IF(Table1[[#This Row],[DATE SAMPLE DELIVERY]]="","",(CONCATENATE(20,LEFT(Table1[[#This Row],[DATE SAMPLE DELIVERY]],2),"-",(MID(Table1[[#This Row],[DATE SAMPLE DELIVERY]],3,2)),"-",(RIGHT(Table1[[#This Row],[DATE SAMPLE DELIVERY]],2)))))</f>
        <v/>
      </c>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row>
    <row r="863" spans="1:54" s="4" customFormat="1" x14ac:dyDescent="0.2">
      <c r="A863" s="112" t="str">
        <f>IF(D863="","",CONCATENATE('Sample information'!B$16," #1"," ",Table1[[#This Row],[DATE SAMPLE DELIVERY]]))</f>
        <v/>
      </c>
      <c r="B863" s="112" t="str">
        <f>IF(Table1[[#This Row],[LIBRARY ID]]="","",CONCATENATE('Sample information'!B$16,"-",Table1[[#This Row],[LIBRARY ID]]))</f>
        <v/>
      </c>
      <c r="C863" s="228"/>
      <c r="D863" s="228"/>
      <c r="E863" s="228"/>
      <c r="F863" s="113" t="s">
        <v>1711</v>
      </c>
      <c r="G863" s="98"/>
      <c r="H863" s="113"/>
      <c r="I863" s="98"/>
      <c r="J863" s="98"/>
      <c r="K863" s="98"/>
      <c r="L863" s="112" t="str">
        <f>IF((I863=Index!C$2),VLOOKUP(J863,Index!B$3:S$228,2),IF((I863=Index!D$2),VLOOKUP(J863,Index!B$3:S$228,3),IF((I863=Index!E$2),VLOOKUP(J863,Index!B$3:S$228,4),IF((I863=Index!F$2),VLOOKUP(J863,Index!B$3:S$228,5),IF((I863=Index!G$2),VLOOKUP(J863,Index!B$3:S$228,6),IF((I863=Index!H$2),VLOOKUP(J863,Index!B$3:S$228,7),IF((I863=Index!I$2),VLOOKUP(J863,Index!B$3:S$228,8),IF((I863=Index!J$2),VLOOKUP(J863,Index!B$3:S$228,9),IF((I863=Index!K$2),VLOOKUP(J863,Index!B$3:S$228,10),IF((I863=Index!L$2),VLOOKUP(J863,Index!B$3:S$228,11),IF((I863=Index!M$2),VLOOKUP(J863,Index!B$3:S$228,12),IF((I863=Index!N$2),VLOOKUP(J863,Index!B$3:S$228,13),IF((I863=Index!O$2),VLOOKUP(J863,Index!B$3:S$228,14),IF((I863=Index!P$2),VLOOKUP(J863,Index!B$3:S$228,15),IF((I863=Index!Q$2),VLOOKUP(J863,Index!B$3:S$228,16),IF((I863=Index!R$2),VLOOKUP(J863,Index!B$3:S$228,17),IF((I863=Index!S$2),VLOOKUP(J863,Index!B$3:S$228,18),IF((I863=""),CONCATENATE("Custom (",K863,")"),IF((I863="No index"),CONCATENATE("Custom (",Index!T855,")"),"")))))))))))))))))))</f>
        <v>Custom ()</v>
      </c>
      <c r="M863" s="32" t="s">
        <v>5</v>
      </c>
      <c r="N863" s="10" t="s">
        <v>111</v>
      </c>
      <c r="O863" s="136" t="str">
        <f>IF(Table1[[#This Row],[VOLUME]]="","",Table1[[#This Row],[VOLUME]])</f>
        <v/>
      </c>
      <c r="P863" s="110" t="str">
        <f>IF(Table1[[#This Row],[SNP&amp;SEQ SAMPLE ID]]="","",CONCATENATE('Sample information'!$B$16,"_PL1_org_",Table1[[#This Row],[DATE SAMPLE DELIVERY]]))</f>
        <v/>
      </c>
      <c r="Q863" s="32" t="str">
        <f>IF(Table1[[#This Row],[SNP&amp;SEQ SAMPLE ID]]="","",IF('Sample information'!$B$21="","",'Sample information'!$B$21))</f>
        <v/>
      </c>
      <c r="R863" s="10"/>
      <c r="S863" s="32"/>
      <c r="T863" s="55"/>
      <c r="U863" s="25"/>
      <c r="W863" s="30"/>
      <c r="Y863" s="90"/>
      <c r="Z863" s="32"/>
      <c r="AA863" s="28"/>
      <c r="AB863" s="55"/>
      <c r="AC863" s="28" t="str">
        <f>IF(Table1[[#This Row],[DATE SAMPLE DELIVERY]]="","",(CONCATENATE(20,LEFT(Table1[[#This Row],[DATE SAMPLE DELIVERY]],2),"-",(MID(Table1[[#This Row],[DATE SAMPLE DELIVERY]],3,2)),"-",(RIGHT(Table1[[#This Row],[DATE SAMPLE DELIVERY]],2)))))</f>
        <v/>
      </c>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row>
    <row r="864" spans="1:54" s="4" customFormat="1" x14ac:dyDescent="0.2">
      <c r="A864" s="112" t="str">
        <f>IF(D864="","",CONCATENATE('Sample information'!B$16," #1"," ",Table1[[#This Row],[DATE SAMPLE DELIVERY]]))</f>
        <v/>
      </c>
      <c r="B864" s="112" t="str">
        <f>IF(Table1[[#This Row],[LIBRARY ID]]="","",CONCATENATE('Sample information'!B$16,"-",Table1[[#This Row],[LIBRARY ID]]))</f>
        <v/>
      </c>
      <c r="C864" s="228"/>
      <c r="D864" s="228"/>
      <c r="E864" s="228"/>
      <c r="F864" s="113" t="s">
        <v>1711</v>
      </c>
      <c r="G864" s="98"/>
      <c r="H864" s="113"/>
      <c r="I864" s="98"/>
      <c r="J864" s="98"/>
      <c r="K864" s="98"/>
      <c r="L864" s="112" t="str">
        <f>IF((I864=Index!C$2),VLOOKUP(J864,Index!B$3:S$228,2),IF((I864=Index!D$2),VLOOKUP(J864,Index!B$3:S$228,3),IF((I864=Index!E$2),VLOOKUP(J864,Index!B$3:S$228,4),IF((I864=Index!F$2),VLOOKUP(J864,Index!B$3:S$228,5),IF((I864=Index!G$2),VLOOKUP(J864,Index!B$3:S$228,6),IF((I864=Index!H$2),VLOOKUP(J864,Index!B$3:S$228,7),IF((I864=Index!I$2),VLOOKUP(J864,Index!B$3:S$228,8),IF((I864=Index!J$2),VLOOKUP(J864,Index!B$3:S$228,9),IF((I864=Index!K$2),VLOOKUP(J864,Index!B$3:S$228,10),IF((I864=Index!L$2),VLOOKUP(J864,Index!B$3:S$228,11),IF((I864=Index!M$2),VLOOKUP(J864,Index!B$3:S$228,12),IF((I864=Index!N$2),VLOOKUP(J864,Index!B$3:S$228,13),IF((I864=Index!O$2),VLOOKUP(J864,Index!B$3:S$228,14),IF((I864=Index!P$2),VLOOKUP(J864,Index!B$3:S$228,15),IF((I864=Index!Q$2),VLOOKUP(J864,Index!B$3:S$228,16),IF((I864=Index!R$2),VLOOKUP(J864,Index!B$3:S$228,17),IF((I864=Index!S$2),VLOOKUP(J864,Index!B$3:S$228,18),IF((I864=""),CONCATENATE("Custom (",K864,")"),IF((I864="No index"),CONCATENATE("Custom (",Index!T856,")"),"")))))))))))))))))))</f>
        <v>Custom ()</v>
      </c>
      <c r="M864" s="32" t="s">
        <v>5</v>
      </c>
      <c r="N864" s="10" t="s">
        <v>112</v>
      </c>
      <c r="O864" s="136" t="str">
        <f>IF(Table1[[#This Row],[VOLUME]]="","",Table1[[#This Row],[VOLUME]])</f>
        <v/>
      </c>
      <c r="P864" s="110" t="str">
        <f>IF(Table1[[#This Row],[SNP&amp;SEQ SAMPLE ID]]="","",CONCATENATE('Sample information'!$B$16,"_PL1_org_",Table1[[#This Row],[DATE SAMPLE DELIVERY]]))</f>
        <v/>
      </c>
      <c r="Q864" s="32" t="str">
        <f>IF(Table1[[#This Row],[SNP&amp;SEQ SAMPLE ID]]="","",IF('Sample information'!$B$21="","",'Sample information'!$B$21))</f>
        <v/>
      </c>
      <c r="R864" s="10"/>
      <c r="S864" s="32"/>
      <c r="T864" s="55"/>
      <c r="U864" s="25"/>
      <c r="W864" s="30"/>
      <c r="Y864" s="90"/>
      <c r="Z864" s="32"/>
      <c r="AA864" s="28"/>
      <c r="AB864" s="55"/>
      <c r="AC864" s="28" t="str">
        <f>IF(Table1[[#This Row],[DATE SAMPLE DELIVERY]]="","",(CONCATENATE(20,LEFT(Table1[[#This Row],[DATE SAMPLE DELIVERY]],2),"-",(MID(Table1[[#This Row],[DATE SAMPLE DELIVERY]],3,2)),"-",(RIGHT(Table1[[#This Row],[DATE SAMPLE DELIVERY]],2)))))</f>
        <v/>
      </c>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row>
    <row r="865" spans="1:54" s="4" customFormat="1" x14ac:dyDescent="0.2">
      <c r="A865" s="112" t="str">
        <f>IF(D865="","",CONCATENATE('Sample information'!B$16," #1"," ",Table1[[#This Row],[DATE SAMPLE DELIVERY]]))</f>
        <v/>
      </c>
      <c r="B865" s="112" t="str">
        <f>IF(Table1[[#This Row],[LIBRARY ID]]="","",CONCATENATE('Sample information'!B$16,"-",Table1[[#This Row],[LIBRARY ID]]))</f>
        <v/>
      </c>
      <c r="C865" s="228"/>
      <c r="D865" s="228"/>
      <c r="E865" s="228"/>
      <c r="F865" s="113" t="s">
        <v>1711</v>
      </c>
      <c r="G865" s="98"/>
      <c r="H865" s="113"/>
      <c r="I865" s="98"/>
      <c r="J865" s="98"/>
      <c r="K865" s="98"/>
      <c r="L865" s="112" t="str">
        <f>IF((I865=Index!C$2),VLOOKUP(J865,Index!B$3:S$228,2),IF((I865=Index!D$2),VLOOKUP(J865,Index!B$3:S$228,3),IF((I865=Index!E$2),VLOOKUP(J865,Index!B$3:S$228,4),IF((I865=Index!F$2),VLOOKUP(J865,Index!B$3:S$228,5),IF((I865=Index!G$2),VLOOKUP(J865,Index!B$3:S$228,6),IF((I865=Index!H$2),VLOOKUP(J865,Index!B$3:S$228,7),IF((I865=Index!I$2),VLOOKUP(J865,Index!B$3:S$228,8),IF((I865=Index!J$2),VLOOKUP(J865,Index!B$3:S$228,9),IF((I865=Index!K$2),VLOOKUP(J865,Index!B$3:S$228,10),IF((I865=Index!L$2),VLOOKUP(J865,Index!B$3:S$228,11),IF((I865=Index!M$2),VLOOKUP(J865,Index!B$3:S$228,12),IF((I865=Index!N$2),VLOOKUP(J865,Index!B$3:S$228,13),IF((I865=Index!O$2),VLOOKUP(J865,Index!B$3:S$228,14),IF((I865=Index!P$2),VLOOKUP(J865,Index!B$3:S$228,15),IF((I865=Index!Q$2),VLOOKUP(J865,Index!B$3:S$228,16),IF((I865=Index!R$2),VLOOKUP(J865,Index!B$3:S$228,17),IF((I865=Index!S$2),VLOOKUP(J865,Index!B$3:S$228,18),IF((I865=""),CONCATENATE("Custom (",K865,")"),IF((I865="No index"),CONCATENATE("Custom (",Index!T857,")"),"")))))))))))))))))))</f>
        <v>Custom ()</v>
      </c>
      <c r="M865" s="32" t="s">
        <v>5</v>
      </c>
      <c r="N865" s="10" t="s">
        <v>113</v>
      </c>
      <c r="O865" s="136" t="str">
        <f>IF(Table1[[#This Row],[VOLUME]]="","",Table1[[#This Row],[VOLUME]])</f>
        <v/>
      </c>
      <c r="P865" s="110" t="str">
        <f>IF(Table1[[#This Row],[SNP&amp;SEQ SAMPLE ID]]="","",CONCATENATE('Sample information'!$B$16,"_PL1_org_",Table1[[#This Row],[DATE SAMPLE DELIVERY]]))</f>
        <v/>
      </c>
      <c r="Q865" s="32" t="str">
        <f>IF(Table1[[#This Row],[SNP&amp;SEQ SAMPLE ID]]="","",IF('Sample information'!$B$21="","",'Sample information'!$B$21))</f>
        <v/>
      </c>
      <c r="R865" s="10"/>
      <c r="S865" s="32"/>
      <c r="T865" s="55"/>
      <c r="U865" s="25"/>
      <c r="W865" s="30"/>
      <c r="Y865" s="90"/>
      <c r="Z865" s="32"/>
      <c r="AA865" s="28"/>
      <c r="AB865" s="55"/>
      <c r="AC865" s="28" t="str">
        <f>IF(Table1[[#This Row],[DATE SAMPLE DELIVERY]]="","",(CONCATENATE(20,LEFT(Table1[[#This Row],[DATE SAMPLE DELIVERY]],2),"-",(MID(Table1[[#This Row],[DATE SAMPLE DELIVERY]],3,2)),"-",(RIGHT(Table1[[#This Row],[DATE SAMPLE DELIVERY]],2)))))</f>
        <v/>
      </c>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row>
    <row r="866" spans="1:54" s="4" customFormat="1" x14ac:dyDescent="0.2">
      <c r="A866" s="112" t="str">
        <f>IF(D866="","",CONCATENATE('Sample information'!B$16," #1"," ",Table1[[#This Row],[DATE SAMPLE DELIVERY]]))</f>
        <v/>
      </c>
      <c r="B866" s="112" t="str">
        <f>IF(Table1[[#This Row],[LIBRARY ID]]="","",CONCATENATE('Sample information'!B$16,"-",Table1[[#This Row],[LIBRARY ID]]))</f>
        <v/>
      </c>
      <c r="C866" s="228"/>
      <c r="D866" s="228"/>
      <c r="E866" s="228"/>
      <c r="F866" s="113" t="s">
        <v>1711</v>
      </c>
      <c r="G866" s="98"/>
      <c r="H866" s="113"/>
      <c r="I866" s="98"/>
      <c r="J866" s="98"/>
      <c r="K866" s="98"/>
      <c r="L866" s="112" t="str">
        <f>IF((I866=Index!C$2),VLOOKUP(J866,Index!B$3:S$228,2),IF((I866=Index!D$2),VLOOKUP(J866,Index!B$3:S$228,3),IF((I866=Index!E$2),VLOOKUP(J866,Index!B$3:S$228,4),IF((I866=Index!F$2),VLOOKUP(J866,Index!B$3:S$228,5),IF((I866=Index!G$2),VLOOKUP(J866,Index!B$3:S$228,6),IF((I866=Index!H$2),VLOOKUP(J866,Index!B$3:S$228,7),IF((I866=Index!I$2),VLOOKUP(J866,Index!B$3:S$228,8),IF((I866=Index!J$2),VLOOKUP(J866,Index!B$3:S$228,9),IF((I866=Index!K$2),VLOOKUP(J866,Index!B$3:S$228,10),IF((I866=Index!L$2),VLOOKUP(J866,Index!B$3:S$228,11),IF((I866=Index!M$2),VLOOKUP(J866,Index!B$3:S$228,12),IF((I866=Index!N$2),VLOOKUP(J866,Index!B$3:S$228,13),IF((I866=Index!O$2),VLOOKUP(J866,Index!B$3:S$228,14),IF((I866=Index!P$2),VLOOKUP(J866,Index!B$3:S$228,15),IF((I866=Index!Q$2),VLOOKUP(J866,Index!B$3:S$228,16),IF((I866=Index!R$2),VLOOKUP(J866,Index!B$3:S$228,17),IF((I866=Index!S$2),VLOOKUP(J866,Index!B$3:S$228,18),IF((I866=""),CONCATENATE("Custom (",K866,")"),IF((I866="No index"),CONCATENATE("Custom (",Index!T858,")"),"")))))))))))))))))))</f>
        <v>Custom ()</v>
      </c>
      <c r="M866" s="32" t="s">
        <v>5</v>
      </c>
      <c r="N866" s="10" t="s">
        <v>114</v>
      </c>
      <c r="O866" s="136" t="str">
        <f>IF(Table1[[#This Row],[VOLUME]]="","",Table1[[#This Row],[VOLUME]])</f>
        <v/>
      </c>
      <c r="P866" s="110" t="str">
        <f>IF(Table1[[#This Row],[SNP&amp;SEQ SAMPLE ID]]="","",CONCATENATE('Sample information'!$B$16,"_PL1_org_",Table1[[#This Row],[DATE SAMPLE DELIVERY]]))</f>
        <v/>
      </c>
      <c r="Q866" s="32" t="str">
        <f>IF(Table1[[#This Row],[SNP&amp;SEQ SAMPLE ID]]="","",IF('Sample information'!$B$21="","",'Sample information'!$B$21))</f>
        <v/>
      </c>
      <c r="R866" s="10"/>
      <c r="S866" s="32"/>
      <c r="T866" s="55"/>
      <c r="U866" s="25"/>
      <c r="W866" s="30"/>
      <c r="Y866" s="90"/>
      <c r="Z866" s="32"/>
      <c r="AA866" s="28"/>
      <c r="AB866" s="55"/>
      <c r="AC866" s="28" t="str">
        <f>IF(Table1[[#This Row],[DATE SAMPLE DELIVERY]]="","",(CONCATENATE(20,LEFT(Table1[[#This Row],[DATE SAMPLE DELIVERY]],2),"-",(MID(Table1[[#This Row],[DATE SAMPLE DELIVERY]],3,2)),"-",(RIGHT(Table1[[#This Row],[DATE SAMPLE DELIVERY]],2)))))</f>
        <v/>
      </c>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row>
    <row r="867" spans="1:54" s="4" customFormat="1" x14ac:dyDescent="0.2">
      <c r="A867" s="112" t="str">
        <f>IF(D867="","",CONCATENATE('Sample information'!B$16," #1"," ",Table1[[#This Row],[DATE SAMPLE DELIVERY]]))</f>
        <v/>
      </c>
      <c r="B867" s="112" t="str">
        <f>IF(Table1[[#This Row],[LIBRARY ID]]="","",CONCATENATE('Sample information'!B$16,"-",Table1[[#This Row],[LIBRARY ID]]))</f>
        <v/>
      </c>
      <c r="C867" s="228"/>
      <c r="D867" s="228"/>
      <c r="E867" s="228"/>
      <c r="F867" s="113" t="s">
        <v>1711</v>
      </c>
      <c r="G867" s="98"/>
      <c r="H867" s="113"/>
      <c r="I867" s="98"/>
      <c r="J867" s="98"/>
      <c r="K867" s="98"/>
      <c r="L867" s="112" t="str">
        <f>IF((I867=Index!C$2),VLOOKUP(J867,Index!B$3:S$228,2),IF((I867=Index!D$2),VLOOKUP(J867,Index!B$3:S$228,3),IF((I867=Index!E$2),VLOOKUP(J867,Index!B$3:S$228,4),IF((I867=Index!F$2),VLOOKUP(J867,Index!B$3:S$228,5),IF((I867=Index!G$2),VLOOKUP(J867,Index!B$3:S$228,6),IF((I867=Index!H$2),VLOOKUP(J867,Index!B$3:S$228,7),IF((I867=Index!I$2),VLOOKUP(J867,Index!B$3:S$228,8),IF((I867=Index!J$2),VLOOKUP(J867,Index!B$3:S$228,9),IF((I867=Index!K$2),VLOOKUP(J867,Index!B$3:S$228,10),IF((I867=Index!L$2),VLOOKUP(J867,Index!B$3:S$228,11),IF((I867=Index!M$2),VLOOKUP(J867,Index!B$3:S$228,12),IF((I867=Index!N$2),VLOOKUP(J867,Index!B$3:S$228,13),IF((I867=Index!O$2),VLOOKUP(J867,Index!B$3:S$228,14),IF((I867=Index!P$2),VLOOKUP(J867,Index!B$3:S$228,15),IF((I867=Index!Q$2),VLOOKUP(J867,Index!B$3:S$228,16),IF((I867=Index!R$2),VLOOKUP(J867,Index!B$3:S$228,17),IF((I867=Index!S$2),VLOOKUP(J867,Index!B$3:S$228,18),IF((I867=""),CONCATENATE("Custom (",K867,")"),IF((I867="No index"),CONCATENATE("Custom (",Index!T859,")"),"")))))))))))))))))))</f>
        <v>Custom ()</v>
      </c>
      <c r="M867" s="32" t="s">
        <v>5</v>
      </c>
      <c r="N867" s="10" t="s">
        <v>115</v>
      </c>
      <c r="O867" s="136" t="str">
        <f>IF(Table1[[#This Row],[VOLUME]]="","",Table1[[#This Row],[VOLUME]])</f>
        <v/>
      </c>
      <c r="P867" s="110" t="str">
        <f>IF(Table1[[#This Row],[SNP&amp;SEQ SAMPLE ID]]="","",CONCATENATE('Sample information'!$B$16,"_PL1_org_",Table1[[#This Row],[DATE SAMPLE DELIVERY]]))</f>
        <v/>
      </c>
      <c r="Q867" s="32" t="str">
        <f>IF(Table1[[#This Row],[SNP&amp;SEQ SAMPLE ID]]="","",IF('Sample information'!$B$21="","",'Sample information'!$B$21))</f>
        <v/>
      </c>
      <c r="R867" s="10"/>
      <c r="S867" s="32"/>
      <c r="T867" s="55"/>
      <c r="U867" s="25"/>
      <c r="W867" s="30"/>
      <c r="Y867" s="90"/>
      <c r="Z867" s="32"/>
      <c r="AA867" s="28"/>
      <c r="AB867" s="55"/>
      <c r="AC867" s="28" t="str">
        <f>IF(Table1[[#This Row],[DATE SAMPLE DELIVERY]]="","",(CONCATENATE(20,LEFT(Table1[[#This Row],[DATE SAMPLE DELIVERY]],2),"-",(MID(Table1[[#This Row],[DATE SAMPLE DELIVERY]],3,2)),"-",(RIGHT(Table1[[#This Row],[DATE SAMPLE DELIVERY]],2)))))</f>
        <v/>
      </c>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row>
    <row r="868" spans="1:54" s="4" customFormat="1" x14ac:dyDescent="0.2">
      <c r="A868" s="112" t="str">
        <f>IF(D868="","",CONCATENATE('Sample information'!B$16," #1"," ",Table1[[#This Row],[DATE SAMPLE DELIVERY]]))</f>
        <v/>
      </c>
      <c r="B868" s="112" t="str">
        <f>IF(Table1[[#This Row],[LIBRARY ID]]="","",CONCATENATE('Sample information'!B$16,"-",Table1[[#This Row],[LIBRARY ID]]))</f>
        <v/>
      </c>
      <c r="C868" s="228"/>
      <c r="D868" s="228"/>
      <c r="E868" s="228"/>
      <c r="F868" s="113" t="s">
        <v>1711</v>
      </c>
      <c r="G868" s="98"/>
      <c r="H868" s="113"/>
      <c r="I868" s="98"/>
      <c r="J868" s="98"/>
      <c r="K868" s="98"/>
      <c r="L868" s="112" t="str">
        <f>IF((I868=Index!C$2),VLOOKUP(J868,Index!B$3:S$228,2),IF((I868=Index!D$2),VLOOKUP(J868,Index!B$3:S$228,3),IF((I868=Index!E$2),VLOOKUP(J868,Index!B$3:S$228,4),IF((I868=Index!F$2),VLOOKUP(J868,Index!B$3:S$228,5),IF((I868=Index!G$2),VLOOKUP(J868,Index!B$3:S$228,6),IF((I868=Index!H$2),VLOOKUP(J868,Index!B$3:S$228,7),IF((I868=Index!I$2),VLOOKUP(J868,Index!B$3:S$228,8),IF((I868=Index!J$2),VLOOKUP(J868,Index!B$3:S$228,9),IF((I868=Index!K$2),VLOOKUP(J868,Index!B$3:S$228,10),IF((I868=Index!L$2),VLOOKUP(J868,Index!B$3:S$228,11),IF((I868=Index!M$2),VLOOKUP(J868,Index!B$3:S$228,12),IF((I868=Index!N$2),VLOOKUP(J868,Index!B$3:S$228,13),IF((I868=Index!O$2),VLOOKUP(J868,Index!B$3:S$228,14),IF((I868=Index!P$2),VLOOKUP(J868,Index!B$3:S$228,15),IF((I868=Index!Q$2),VLOOKUP(J868,Index!B$3:S$228,16),IF((I868=Index!R$2),VLOOKUP(J868,Index!B$3:S$228,17),IF((I868=Index!S$2),VLOOKUP(J868,Index!B$3:S$228,18),IF((I868=""),CONCATENATE("Custom (",K868,")"),IF((I868="No index"),CONCATENATE("Custom (",Index!T860,")"),"")))))))))))))))))))</f>
        <v>Custom ()</v>
      </c>
      <c r="M868" s="32" t="s">
        <v>5</v>
      </c>
      <c r="N868" s="10" t="s">
        <v>116</v>
      </c>
      <c r="O868" s="136" t="str">
        <f>IF(Table1[[#This Row],[VOLUME]]="","",Table1[[#This Row],[VOLUME]])</f>
        <v/>
      </c>
      <c r="P868" s="110" t="str">
        <f>IF(Table1[[#This Row],[SNP&amp;SEQ SAMPLE ID]]="","",CONCATENATE('Sample information'!$B$16,"_PL1_org_",Table1[[#This Row],[DATE SAMPLE DELIVERY]]))</f>
        <v/>
      </c>
      <c r="Q868" s="32" t="str">
        <f>IF(Table1[[#This Row],[SNP&amp;SEQ SAMPLE ID]]="","",IF('Sample information'!$B$21="","",'Sample information'!$B$21))</f>
        <v/>
      </c>
      <c r="R868" s="10"/>
      <c r="S868" s="32"/>
      <c r="T868" s="55"/>
      <c r="U868" s="25"/>
      <c r="W868" s="30"/>
      <c r="Y868" s="90"/>
      <c r="Z868" s="32"/>
      <c r="AA868" s="28"/>
      <c r="AB868" s="55"/>
      <c r="AC868" s="28" t="str">
        <f>IF(Table1[[#This Row],[DATE SAMPLE DELIVERY]]="","",(CONCATENATE(20,LEFT(Table1[[#This Row],[DATE SAMPLE DELIVERY]],2),"-",(MID(Table1[[#This Row],[DATE SAMPLE DELIVERY]],3,2)),"-",(RIGHT(Table1[[#This Row],[DATE SAMPLE DELIVERY]],2)))))</f>
        <v/>
      </c>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row>
    <row r="869" spans="1:54" s="4" customFormat="1" x14ac:dyDescent="0.2">
      <c r="A869" s="112" t="str">
        <f>IF(D869="","",CONCATENATE('Sample information'!B$16," #1"," ",Table1[[#This Row],[DATE SAMPLE DELIVERY]]))</f>
        <v/>
      </c>
      <c r="B869" s="112" t="str">
        <f>IF(Table1[[#This Row],[LIBRARY ID]]="","",CONCATENATE('Sample information'!B$16,"-",Table1[[#This Row],[LIBRARY ID]]))</f>
        <v/>
      </c>
      <c r="C869" s="228"/>
      <c r="D869" s="228"/>
      <c r="E869" s="228"/>
      <c r="F869" s="113" t="s">
        <v>1711</v>
      </c>
      <c r="G869" s="98"/>
      <c r="H869" s="113"/>
      <c r="I869" s="98"/>
      <c r="J869" s="98"/>
      <c r="K869" s="98"/>
      <c r="L869" s="112" t="str">
        <f>IF((I869=Index!C$2),VLOOKUP(J869,Index!B$3:S$228,2),IF((I869=Index!D$2),VLOOKUP(J869,Index!B$3:S$228,3),IF((I869=Index!E$2),VLOOKUP(J869,Index!B$3:S$228,4),IF((I869=Index!F$2),VLOOKUP(J869,Index!B$3:S$228,5),IF((I869=Index!G$2),VLOOKUP(J869,Index!B$3:S$228,6),IF((I869=Index!H$2),VLOOKUP(J869,Index!B$3:S$228,7),IF((I869=Index!I$2),VLOOKUP(J869,Index!B$3:S$228,8),IF((I869=Index!J$2),VLOOKUP(J869,Index!B$3:S$228,9),IF((I869=Index!K$2),VLOOKUP(J869,Index!B$3:S$228,10),IF((I869=Index!L$2),VLOOKUP(J869,Index!B$3:S$228,11),IF((I869=Index!M$2),VLOOKUP(J869,Index!B$3:S$228,12),IF((I869=Index!N$2),VLOOKUP(J869,Index!B$3:S$228,13),IF((I869=Index!O$2),VLOOKUP(J869,Index!B$3:S$228,14),IF((I869=Index!P$2),VLOOKUP(J869,Index!B$3:S$228,15),IF((I869=Index!Q$2),VLOOKUP(J869,Index!B$3:S$228,16),IF((I869=Index!R$2),VLOOKUP(J869,Index!B$3:S$228,17),IF((I869=Index!S$2),VLOOKUP(J869,Index!B$3:S$228,18),IF((I869=""),CONCATENATE("Custom (",K869,")"),IF((I869="No index"),CONCATENATE("Custom (",Index!T861,")"),"")))))))))))))))))))</f>
        <v>Custom ()</v>
      </c>
      <c r="M869" s="32" t="s">
        <v>5</v>
      </c>
      <c r="N869" s="10" t="s">
        <v>117</v>
      </c>
      <c r="O869" s="136" t="str">
        <f>IF(Table1[[#This Row],[VOLUME]]="","",Table1[[#This Row],[VOLUME]])</f>
        <v/>
      </c>
      <c r="P869" s="110" t="str">
        <f>IF(Table1[[#This Row],[SNP&amp;SEQ SAMPLE ID]]="","",CONCATENATE('Sample information'!$B$16,"_PL1_org_",Table1[[#This Row],[DATE SAMPLE DELIVERY]]))</f>
        <v/>
      </c>
      <c r="Q869" s="32" t="str">
        <f>IF(Table1[[#This Row],[SNP&amp;SEQ SAMPLE ID]]="","",IF('Sample information'!$B$21="","",'Sample information'!$B$21))</f>
        <v/>
      </c>
      <c r="R869" s="10"/>
      <c r="S869" s="32"/>
      <c r="T869" s="55"/>
      <c r="U869" s="25"/>
      <c r="W869" s="30"/>
      <c r="Y869" s="90"/>
      <c r="Z869" s="32"/>
      <c r="AA869" s="28"/>
      <c r="AB869" s="55"/>
      <c r="AC869" s="28" t="str">
        <f>IF(Table1[[#This Row],[DATE SAMPLE DELIVERY]]="","",(CONCATENATE(20,LEFT(Table1[[#This Row],[DATE SAMPLE DELIVERY]],2),"-",(MID(Table1[[#This Row],[DATE SAMPLE DELIVERY]],3,2)),"-",(RIGHT(Table1[[#This Row],[DATE SAMPLE DELIVERY]],2)))))</f>
        <v/>
      </c>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row>
    <row r="870" spans="1:54" s="4" customFormat="1" x14ac:dyDescent="0.2">
      <c r="A870" s="112" t="str">
        <f>IF(D870="","",CONCATENATE('Sample information'!B$16," #1"," ",Table1[[#This Row],[DATE SAMPLE DELIVERY]]))</f>
        <v/>
      </c>
      <c r="B870" s="112" t="str">
        <f>IF(Table1[[#This Row],[LIBRARY ID]]="","",CONCATENATE('Sample information'!B$16,"-",Table1[[#This Row],[LIBRARY ID]]))</f>
        <v/>
      </c>
      <c r="C870" s="228"/>
      <c r="D870" s="228"/>
      <c r="E870" s="228"/>
      <c r="F870" s="113" t="s">
        <v>1711</v>
      </c>
      <c r="G870" s="98"/>
      <c r="H870" s="113"/>
      <c r="I870" s="98"/>
      <c r="J870" s="98"/>
      <c r="K870" s="98"/>
      <c r="L870" s="112" t="str">
        <f>IF((I870=Index!C$2),VLOOKUP(J870,Index!B$3:S$228,2),IF((I870=Index!D$2),VLOOKUP(J870,Index!B$3:S$228,3),IF((I870=Index!E$2),VLOOKUP(J870,Index!B$3:S$228,4),IF((I870=Index!F$2),VLOOKUP(J870,Index!B$3:S$228,5),IF((I870=Index!G$2),VLOOKUP(J870,Index!B$3:S$228,6),IF((I870=Index!H$2),VLOOKUP(J870,Index!B$3:S$228,7),IF((I870=Index!I$2),VLOOKUP(J870,Index!B$3:S$228,8),IF((I870=Index!J$2),VLOOKUP(J870,Index!B$3:S$228,9),IF((I870=Index!K$2),VLOOKUP(J870,Index!B$3:S$228,10),IF((I870=Index!L$2),VLOOKUP(J870,Index!B$3:S$228,11),IF((I870=Index!M$2),VLOOKUP(J870,Index!B$3:S$228,12),IF((I870=Index!N$2),VLOOKUP(J870,Index!B$3:S$228,13),IF((I870=Index!O$2),VLOOKUP(J870,Index!B$3:S$228,14),IF((I870=Index!P$2),VLOOKUP(J870,Index!B$3:S$228,15),IF((I870=Index!Q$2),VLOOKUP(J870,Index!B$3:S$228,16),IF((I870=Index!R$2),VLOOKUP(J870,Index!B$3:S$228,17),IF((I870=Index!S$2),VLOOKUP(J870,Index!B$3:S$228,18),IF((I870=""),CONCATENATE("Custom (",K870,")"),IF((I870="No index"),CONCATENATE("Custom (",Index!T862,")"),"")))))))))))))))))))</f>
        <v>Custom ()</v>
      </c>
      <c r="M870" s="32" t="s">
        <v>5</v>
      </c>
      <c r="N870" s="10" t="s">
        <v>118</v>
      </c>
      <c r="O870" s="136" t="str">
        <f>IF(Table1[[#This Row],[VOLUME]]="","",Table1[[#This Row],[VOLUME]])</f>
        <v/>
      </c>
      <c r="P870" s="110" t="str">
        <f>IF(Table1[[#This Row],[SNP&amp;SEQ SAMPLE ID]]="","",CONCATENATE('Sample information'!$B$16,"_PL1_org_",Table1[[#This Row],[DATE SAMPLE DELIVERY]]))</f>
        <v/>
      </c>
      <c r="Q870" s="32" t="str">
        <f>IF(Table1[[#This Row],[SNP&amp;SEQ SAMPLE ID]]="","",IF('Sample information'!$B$21="","",'Sample information'!$B$21))</f>
        <v/>
      </c>
      <c r="R870" s="10"/>
      <c r="S870" s="32"/>
      <c r="T870" s="55"/>
      <c r="U870" s="25"/>
      <c r="W870" s="30"/>
      <c r="Y870" s="90"/>
      <c r="Z870" s="32"/>
      <c r="AA870" s="28"/>
      <c r="AB870" s="55"/>
      <c r="AC870" s="28" t="str">
        <f>IF(Table1[[#This Row],[DATE SAMPLE DELIVERY]]="","",(CONCATENATE(20,LEFT(Table1[[#This Row],[DATE SAMPLE DELIVERY]],2),"-",(MID(Table1[[#This Row],[DATE SAMPLE DELIVERY]],3,2)),"-",(RIGHT(Table1[[#This Row],[DATE SAMPLE DELIVERY]],2)))))</f>
        <v/>
      </c>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row>
    <row r="871" spans="1:54" s="4" customFormat="1" x14ac:dyDescent="0.2">
      <c r="A871" s="112" t="str">
        <f>IF(D871="","",CONCATENATE('Sample information'!B$16," #1"," ",Table1[[#This Row],[DATE SAMPLE DELIVERY]]))</f>
        <v/>
      </c>
      <c r="B871" s="112" t="str">
        <f>IF(Table1[[#This Row],[LIBRARY ID]]="","",CONCATENATE('Sample information'!B$16,"-",Table1[[#This Row],[LIBRARY ID]]))</f>
        <v/>
      </c>
      <c r="C871" s="228"/>
      <c r="D871" s="228"/>
      <c r="E871" s="228"/>
      <c r="F871" s="113" t="s">
        <v>1711</v>
      </c>
      <c r="G871" s="98"/>
      <c r="H871" s="113"/>
      <c r="I871" s="98"/>
      <c r="J871" s="98"/>
      <c r="K871" s="98"/>
      <c r="L871" s="112" t="str">
        <f>IF((I871=Index!C$2),VLOOKUP(J871,Index!B$3:S$228,2),IF((I871=Index!D$2),VLOOKUP(J871,Index!B$3:S$228,3),IF((I871=Index!E$2),VLOOKUP(J871,Index!B$3:S$228,4),IF((I871=Index!F$2),VLOOKUP(J871,Index!B$3:S$228,5),IF((I871=Index!G$2),VLOOKUP(J871,Index!B$3:S$228,6),IF((I871=Index!H$2),VLOOKUP(J871,Index!B$3:S$228,7),IF((I871=Index!I$2),VLOOKUP(J871,Index!B$3:S$228,8),IF((I871=Index!J$2),VLOOKUP(J871,Index!B$3:S$228,9),IF((I871=Index!K$2),VLOOKUP(J871,Index!B$3:S$228,10),IF((I871=Index!L$2),VLOOKUP(J871,Index!B$3:S$228,11),IF((I871=Index!M$2),VLOOKUP(J871,Index!B$3:S$228,12),IF((I871=Index!N$2),VLOOKUP(J871,Index!B$3:S$228,13),IF((I871=Index!O$2),VLOOKUP(J871,Index!B$3:S$228,14),IF((I871=Index!P$2),VLOOKUP(J871,Index!B$3:S$228,15),IF((I871=Index!Q$2),VLOOKUP(J871,Index!B$3:S$228,16),IF((I871=Index!R$2),VLOOKUP(J871,Index!B$3:S$228,17),IF((I871=Index!S$2),VLOOKUP(J871,Index!B$3:S$228,18),IF((I871=""),CONCATENATE("Custom (",K871,")"),IF((I871="No index"),CONCATENATE("Custom (",Index!T863,")"),"")))))))))))))))))))</f>
        <v>Custom ()</v>
      </c>
      <c r="M871" s="32" t="s">
        <v>5</v>
      </c>
      <c r="N871" s="10" t="s">
        <v>119</v>
      </c>
      <c r="O871" s="136" t="str">
        <f>IF(Table1[[#This Row],[VOLUME]]="","",Table1[[#This Row],[VOLUME]])</f>
        <v/>
      </c>
      <c r="P871" s="110" t="str">
        <f>IF(Table1[[#This Row],[SNP&amp;SEQ SAMPLE ID]]="","",CONCATENATE('Sample information'!$B$16,"_PL1_org_",Table1[[#This Row],[DATE SAMPLE DELIVERY]]))</f>
        <v/>
      </c>
      <c r="Q871" s="32" t="str">
        <f>IF(Table1[[#This Row],[SNP&amp;SEQ SAMPLE ID]]="","",IF('Sample information'!$B$21="","",'Sample information'!$B$21))</f>
        <v/>
      </c>
      <c r="R871" s="10"/>
      <c r="S871" s="32"/>
      <c r="T871" s="55"/>
      <c r="U871" s="25"/>
      <c r="W871" s="30"/>
      <c r="Y871" s="90"/>
      <c r="Z871" s="32"/>
      <c r="AA871" s="28"/>
      <c r="AB871" s="55"/>
      <c r="AC871" s="28" t="str">
        <f>IF(Table1[[#This Row],[DATE SAMPLE DELIVERY]]="","",(CONCATENATE(20,LEFT(Table1[[#This Row],[DATE SAMPLE DELIVERY]],2),"-",(MID(Table1[[#This Row],[DATE SAMPLE DELIVERY]],3,2)),"-",(RIGHT(Table1[[#This Row],[DATE SAMPLE DELIVERY]],2)))))</f>
        <v/>
      </c>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row>
    <row r="872" spans="1:54" s="4" customFormat="1" x14ac:dyDescent="0.2">
      <c r="A872" s="112" t="str">
        <f>IF(D872="","",CONCATENATE('Sample information'!B$16," #1"," ",Table1[[#This Row],[DATE SAMPLE DELIVERY]]))</f>
        <v/>
      </c>
      <c r="B872" s="112" t="str">
        <f>IF(Table1[[#This Row],[LIBRARY ID]]="","",CONCATENATE('Sample information'!B$16,"-",Table1[[#This Row],[LIBRARY ID]]))</f>
        <v/>
      </c>
      <c r="C872" s="228"/>
      <c r="D872" s="228"/>
      <c r="E872" s="228"/>
      <c r="F872" s="113" t="s">
        <v>1711</v>
      </c>
      <c r="G872" s="98"/>
      <c r="H872" s="113"/>
      <c r="I872" s="98"/>
      <c r="J872" s="98"/>
      <c r="K872" s="98"/>
      <c r="L872" s="112" t="str">
        <f>IF((I872=Index!C$2),VLOOKUP(J872,Index!B$3:S$228,2),IF((I872=Index!D$2),VLOOKUP(J872,Index!B$3:S$228,3),IF((I872=Index!E$2),VLOOKUP(J872,Index!B$3:S$228,4),IF((I872=Index!F$2),VLOOKUP(J872,Index!B$3:S$228,5),IF((I872=Index!G$2),VLOOKUP(J872,Index!B$3:S$228,6),IF((I872=Index!H$2),VLOOKUP(J872,Index!B$3:S$228,7),IF((I872=Index!I$2),VLOOKUP(J872,Index!B$3:S$228,8),IF((I872=Index!J$2),VLOOKUP(J872,Index!B$3:S$228,9),IF((I872=Index!K$2),VLOOKUP(J872,Index!B$3:S$228,10),IF((I872=Index!L$2),VLOOKUP(J872,Index!B$3:S$228,11),IF((I872=Index!M$2),VLOOKUP(J872,Index!B$3:S$228,12),IF((I872=Index!N$2),VLOOKUP(J872,Index!B$3:S$228,13),IF((I872=Index!O$2),VLOOKUP(J872,Index!B$3:S$228,14),IF((I872=Index!P$2),VLOOKUP(J872,Index!B$3:S$228,15),IF((I872=Index!Q$2),VLOOKUP(J872,Index!B$3:S$228,16),IF((I872=Index!R$2),VLOOKUP(J872,Index!B$3:S$228,17),IF((I872=Index!S$2),VLOOKUP(J872,Index!B$3:S$228,18),IF((I872=""),CONCATENATE("Custom (",K872,")"),IF((I872="No index"),CONCATENATE("Custom (",Index!T864,")"),"")))))))))))))))))))</f>
        <v>Custom ()</v>
      </c>
      <c r="M872" s="32" t="s">
        <v>5</v>
      </c>
      <c r="N872" s="10" t="s">
        <v>120</v>
      </c>
      <c r="O872" s="136" t="str">
        <f>IF(Table1[[#This Row],[VOLUME]]="","",Table1[[#This Row],[VOLUME]])</f>
        <v/>
      </c>
      <c r="P872" s="110" t="str">
        <f>IF(Table1[[#This Row],[SNP&amp;SEQ SAMPLE ID]]="","",CONCATENATE('Sample information'!$B$16,"_PL1_org_",Table1[[#This Row],[DATE SAMPLE DELIVERY]]))</f>
        <v/>
      </c>
      <c r="Q872" s="32" t="str">
        <f>IF(Table1[[#This Row],[SNP&amp;SEQ SAMPLE ID]]="","",IF('Sample information'!$B$21="","",'Sample information'!$B$21))</f>
        <v/>
      </c>
      <c r="R872" s="10"/>
      <c r="S872" s="32"/>
      <c r="T872" s="55"/>
      <c r="U872" s="25"/>
      <c r="W872" s="30"/>
      <c r="Y872" s="90"/>
      <c r="Z872" s="32"/>
      <c r="AA872" s="28"/>
      <c r="AB872" s="55"/>
      <c r="AC872" s="28" t="str">
        <f>IF(Table1[[#This Row],[DATE SAMPLE DELIVERY]]="","",(CONCATENATE(20,LEFT(Table1[[#This Row],[DATE SAMPLE DELIVERY]],2),"-",(MID(Table1[[#This Row],[DATE SAMPLE DELIVERY]],3,2)),"-",(RIGHT(Table1[[#This Row],[DATE SAMPLE DELIVERY]],2)))))</f>
        <v/>
      </c>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row>
    <row r="873" spans="1:54" s="4" customFormat="1" x14ac:dyDescent="0.2">
      <c r="A873" s="112" t="str">
        <f>IF(D873="","",CONCATENATE('Sample information'!B$16," #1"," ",Table1[[#This Row],[DATE SAMPLE DELIVERY]]))</f>
        <v/>
      </c>
      <c r="B873" s="112" t="str">
        <f>IF(Table1[[#This Row],[LIBRARY ID]]="","",CONCATENATE('Sample information'!B$16,"-",Table1[[#This Row],[LIBRARY ID]]))</f>
        <v/>
      </c>
      <c r="C873" s="228"/>
      <c r="D873" s="228"/>
      <c r="E873" s="228"/>
      <c r="F873" s="113" t="s">
        <v>1711</v>
      </c>
      <c r="G873" s="98"/>
      <c r="H873" s="113"/>
      <c r="I873" s="98"/>
      <c r="J873" s="98"/>
      <c r="K873" s="98"/>
      <c r="L873" s="112" t="str">
        <f>IF((I873=Index!C$2),VLOOKUP(J873,Index!B$3:S$228,2),IF((I873=Index!D$2),VLOOKUP(J873,Index!B$3:S$228,3),IF((I873=Index!E$2),VLOOKUP(J873,Index!B$3:S$228,4),IF((I873=Index!F$2),VLOOKUP(J873,Index!B$3:S$228,5),IF((I873=Index!G$2),VLOOKUP(J873,Index!B$3:S$228,6),IF((I873=Index!H$2),VLOOKUP(J873,Index!B$3:S$228,7),IF((I873=Index!I$2),VLOOKUP(J873,Index!B$3:S$228,8),IF((I873=Index!J$2),VLOOKUP(J873,Index!B$3:S$228,9),IF((I873=Index!K$2),VLOOKUP(J873,Index!B$3:S$228,10),IF((I873=Index!L$2),VLOOKUP(J873,Index!B$3:S$228,11),IF((I873=Index!M$2),VLOOKUP(J873,Index!B$3:S$228,12),IF((I873=Index!N$2),VLOOKUP(J873,Index!B$3:S$228,13),IF((I873=Index!O$2),VLOOKUP(J873,Index!B$3:S$228,14),IF((I873=Index!P$2),VLOOKUP(J873,Index!B$3:S$228,15),IF((I873=Index!Q$2),VLOOKUP(J873,Index!B$3:S$228,16),IF((I873=Index!R$2),VLOOKUP(J873,Index!B$3:S$228,17),IF((I873=Index!S$2),VLOOKUP(J873,Index!B$3:S$228,18),IF((I873=""),CONCATENATE("Custom (",K873,")"),IF((I873="No index"),CONCATENATE("Custom (",Index!T865,")"),"")))))))))))))))))))</f>
        <v>Custom ()</v>
      </c>
      <c r="M873" s="32" t="s">
        <v>5</v>
      </c>
      <c r="N873" s="10" t="s">
        <v>121</v>
      </c>
      <c r="O873" s="136" t="str">
        <f>IF(Table1[[#This Row],[VOLUME]]="","",Table1[[#This Row],[VOLUME]])</f>
        <v/>
      </c>
      <c r="P873" s="110" t="str">
        <f>IF(Table1[[#This Row],[SNP&amp;SEQ SAMPLE ID]]="","",CONCATENATE('Sample information'!$B$16,"_PL1_org_",Table1[[#This Row],[DATE SAMPLE DELIVERY]]))</f>
        <v/>
      </c>
      <c r="Q873" s="32" t="str">
        <f>IF(Table1[[#This Row],[SNP&amp;SEQ SAMPLE ID]]="","",IF('Sample information'!$B$21="","",'Sample information'!$B$21))</f>
        <v/>
      </c>
      <c r="R873" s="10"/>
      <c r="S873" s="32"/>
      <c r="T873" s="55"/>
      <c r="U873" s="25"/>
      <c r="W873" s="30"/>
      <c r="Y873" s="90"/>
      <c r="Z873" s="32"/>
      <c r="AA873" s="28"/>
      <c r="AB873" s="55"/>
      <c r="AC873" s="28" t="str">
        <f>IF(Table1[[#This Row],[DATE SAMPLE DELIVERY]]="","",(CONCATENATE(20,LEFT(Table1[[#This Row],[DATE SAMPLE DELIVERY]],2),"-",(MID(Table1[[#This Row],[DATE SAMPLE DELIVERY]],3,2)),"-",(RIGHT(Table1[[#This Row],[DATE SAMPLE DELIVERY]],2)))))</f>
        <v/>
      </c>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row>
    <row r="874" spans="1:54" s="4" customFormat="1" x14ac:dyDescent="0.2">
      <c r="A874" s="112" t="str">
        <f>IF(D874="","",CONCATENATE('Sample information'!B$16," #1"," ",Table1[[#This Row],[DATE SAMPLE DELIVERY]]))</f>
        <v/>
      </c>
      <c r="B874" s="112" t="str">
        <f>IF(Table1[[#This Row],[LIBRARY ID]]="","",CONCATENATE('Sample information'!B$16,"-",Table1[[#This Row],[LIBRARY ID]]))</f>
        <v/>
      </c>
      <c r="C874" s="228"/>
      <c r="D874" s="228"/>
      <c r="E874" s="228"/>
      <c r="F874" s="113" t="s">
        <v>1711</v>
      </c>
      <c r="G874" s="98"/>
      <c r="H874" s="113"/>
      <c r="I874" s="98"/>
      <c r="J874" s="98"/>
      <c r="K874" s="98"/>
      <c r="L874" s="112" t="str">
        <f>IF((I874=Index!C$2),VLOOKUP(J874,Index!B$3:S$228,2),IF((I874=Index!D$2),VLOOKUP(J874,Index!B$3:S$228,3),IF((I874=Index!E$2),VLOOKUP(J874,Index!B$3:S$228,4),IF((I874=Index!F$2),VLOOKUP(J874,Index!B$3:S$228,5),IF((I874=Index!G$2),VLOOKUP(J874,Index!B$3:S$228,6),IF((I874=Index!H$2),VLOOKUP(J874,Index!B$3:S$228,7),IF((I874=Index!I$2),VLOOKUP(J874,Index!B$3:S$228,8),IF((I874=Index!J$2),VLOOKUP(J874,Index!B$3:S$228,9),IF((I874=Index!K$2),VLOOKUP(J874,Index!B$3:S$228,10),IF((I874=Index!L$2),VLOOKUP(J874,Index!B$3:S$228,11),IF((I874=Index!M$2),VLOOKUP(J874,Index!B$3:S$228,12),IF((I874=Index!N$2),VLOOKUP(J874,Index!B$3:S$228,13),IF((I874=Index!O$2),VLOOKUP(J874,Index!B$3:S$228,14),IF((I874=Index!P$2),VLOOKUP(J874,Index!B$3:S$228,15),IF((I874=Index!Q$2),VLOOKUP(J874,Index!B$3:S$228,16),IF((I874=Index!R$2),VLOOKUP(J874,Index!B$3:S$228,17),IF((I874=Index!S$2),VLOOKUP(J874,Index!B$3:S$228,18),IF((I874=""),CONCATENATE("Custom (",K874,")"),IF((I874="No index"),CONCATENATE("Custom (",Index!T866,")"),"")))))))))))))))))))</f>
        <v>Custom ()</v>
      </c>
      <c r="M874" s="32" t="s">
        <v>5</v>
      </c>
      <c r="N874" s="10" t="s">
        <v>122</v>
      </c>
      <c r="O874" s="136" t="str">
        <f>IF(Table1[[#This Row],[VOLUME]]="","",Table1[[#This Row],[VOLUME]])</f>
        <v/>
      </c>
      <c r="P874" s="110" t="str">
        <f>IF(Table1[[#This Row],[SNP&amp;SEQ SAMPLE ID]]="","",CONCATENATE('Sample information'!$B$16,"_PL1_org_",Table1[[#This Row],[DATE SAMPLE DELIVERY]]))</f>
        <v/>
      </c>
      <c r="Q874" s="32" t="str">
        <f>IF(Table1[[#This Row],[SNP&amp;SEQ SAMPLE ID]]="","",IF('Sample information'!$B$21="","",'Sample information'!$B$21))</f>
        <v/>
      </c>
      <c r="R874" s="10"/>
      <c r="S874" s="32"/>
      <c r="T874" s="55"/>
      <c r="U874" s="25"/>
      <c r="W874" s="30"/>
      <c r="Y874" s="90"/>
      <c r="Z874" s="32"/>
      <c r="AA874" s="28"/>
      <c r="AB874" s="55"/>
      <c r="AC874" s="28" t="str">
        <f>IF(Table1[[#This Row],[DATE SAMPLE DELIVERY]]="","",(CONCATENATE(20,LEFT(Table1[[#This Row],[DATE SAMPLE DELIVERY]],2),"-",(MID(Table1[[#This Row],[DATE SAMPLE DELIVERY]],3,2)),"-",(RIGHT(Table1[[#This Row],[DATE SAMPLE DELIVERY]],2)))))</f>
        <v/>
      </c>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row>
    <row r="875" spans="1:54" s="4" customFormat="1" x14ac:dyDescent="0.2">
      <c r="A875" s="112" t="str">
        <f>IF(D875="","",CONCATENATE('Sample information'!B$16," #1"," ",Table1[[#This Row],[DATE SAMPLE DELIVERY]]))</f>
        <v/>
      </c>
      <c r="B875" s="112" t="str">
        <f>IF(Table1[[#This Row],[LIBRARY ID]]="","",CONCATENATE('Sample information'!B$16,"-",Table1[[#This Row],[LIBRARY ID]]))</f>
        <v/>
      </c>
      <c r="C875" s="228"/>
      <c r="D875" s="228"/>
      <c r="E875" s="228"/>
      <c r="F875" s="113" t="s">
        <v>1711</v>
      </c>
      <c r="G875" s="98"/>
      <c r="H875" s="113"/>
      <c r="I875" s="98"/>
      <c r="J875" s="98"/>
      <c r="K875" s="98"/>
      <c r="L875" s="112" t="str">
        <f>IF((I875=Index!C$2),VLOOKUP(J875,Index!B$3:S$228,2),IF((I875=Index!D$2),VLOOKUP(J875,Index!B$3:S$228,3),IF((I875=Index!E$2),VLOOKUP(J875,Index!B$3:S$228,4),IF((I875=Index!F$2),VLOOKUP(J875,Index!B$3:S$228,5),IF((I875=Index!G$2),VLOOKUP(J875,Index!B$3:S$228,6),IF((I875=Index!H$2),VLOOKUP(J875,Index!B$3:S$228,7),IF((I875=Index!I$2),VLOOKUP(J875,Index!B$3:S$228,8),IF((I875=Index!J$2),VLOOKUP(J875,Index!B$3:S$228,9),IF((I875=Index!K$2),VLOOKUP(J875,Index!B$3:S$228,10),IF((I875=Index!L$2),VLOOKUP(J875,Index!B$3:S$228,11),IF((I875=Index!M$2),VLOOKUP(J875,Index!B$3:S$228,12),IF((I875=Index!N$2),VLOOKUP(J875,Index!B$3:S$228,13),IF((I875=Index!O$2),VLOOKUP(J875,Index!B$3:S$228,14),IF((I875=Index!P$2),VLOOKUP(J875,Index!B$3:S$228,15),IF((I875=Index!Q$2),VLOOKUP(J875,Index!B$3:S$228,16),IF((I875=Index!R$2),VLOOKUP(J875,Index!B$3:S$228,17),IF((I875=Index!S$2),VLOOKUP(J875,Index!B$3:S$228,18),IF((I875=""),CONCATENATE("Custom (",K875,")"),IF((I875="No index"),CONCATENATE("Custom (",Index!T867,")"),"")))))))))))))))))))</f>
        <v>Custom ()</v>
      </c>
      <c r="M875" s="32" t="s">
        <v>5</v>
      </c>
      <c r="N875" s="10" t="s">
        <v>27</v>
      </c>
      <c r="O875" s="136" t="str">
        <f>IF(Table1[[#This Row],[VOLUME]]="","",Table1[[#This Row],[VOLUME]])</f>
        <v/>
      </c>
      <c r="P875" s="110" t="str">
        <f>IF(Table1[[#This Row],[SNP&amp;SEQ SAMPLE ID]]="","",CONCATENATE('Sample information'!$B$16,"_PL1_org_",Table1[[#This Row],[DATE SAMPLE DELIVERY]]))</f>
        <v/>
      </c>
      <c r="Q875" s="32" t="str">
        <f>IF(Table1[[#This Row],[SNP&amp;SEQ SAMPLE ID]]="","",IF('Sample information'!$B$21="","",'Sample information'!$B$21))</f>
        <v/>
      </c>
      <c r="R875" s="10"/>
      <c r="S875" s="32"/>
      <c r="T875" s="55"/>
      <c r="U875" s="25"/>
      <c r="W875" s="30"/>
      <c r="Y875" s="90"/>
      <c r="Z875" s="32"/>
      <c r="AA875" s="28"/>
      <c r="AB875" s="55"/>
      <c r="AC875" s="28" t="str">
        <f>IF(Table1[[#This Row],[DATE SAMPLE DELIVERY]]="","",(CONCATENATE(20,LEFT(Table1[[#This Row],[DATE SAMPLE DELIVERY]],2),"-",(MID(Table1[[#This Row],[DATE SAMPLE DELIVERY]],3,2)),"-",(RIGHT(Table1[[#This Row],[DATE SAMPLE DELIVERY]],2)))))</f>
        <v/>
      </c>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row>
    <row r="876" spans="1:54" s="4" customFormat="1" x14ac:dyDescent="0.2">
      <c r="A876" s="112" t="str">
        <f>IF(D876="","",CONCATENATE('Sample information'!B$16," #1"," ",Table1[[#This Row],[DATE SAMPLE DELIVERY]]))</f>
        <v/>
      </c>
      <c r="B876" s="112" t="str">
        <f>IF(Table1[[#This Row],[LIBRARY ID]]="","",CONCATENATE('Sample information'!B$16,"-",Table1[[#This Row],[LIBRARY ID]]))</f>
        <v/>
      </c>
      <c r="C876" s="228"/>
      <c r="D876" s="228"/>
      <c r="E876" s="228"/>
      <c r="F876" s="113" t="s">
        <v>1711</v>
      </c>
      <c r="G876" s="98"/>
      <c r="H876" s="113"/>
      <c r="I876" s="98"/>
      <c r="J876" s="98"/>
      <c r="K876" s="98"/>
      <c r="L876" s="112" t="str">
        <f>IF((I876=Index!C$2),VLOOKUP(J876,Index!B$3:S$228,2),IF((I876=Index!D$2),VLOOKUP(J876,Index!B$3:S$228,3),IF((I876=Index!E$2),VLOOKUP(J876,Index!B$3:S$228,4),IF((I876=Index!F$2),VLOOKUP(J876,Index!B$3:S$228,5),IF((I876=Index!G$2),VLOOKUP(J876,Index!B$3:S$228,6),IF((I876=Index!H$2),VLOOKUP(J876,Index!B$3:S$228,7),IF((I876=Index!I$2),VLOOKUP(J876,Index!B$3:S$228,8),IF((I876=Index!J$2),VLOOKUP(J876,Index!B$3:S$228,9),IF((I876=Index!K$2),VLOOKUP(J876,Index!B$3:S$228,10),IF((I876=Index!L$2),VLOOKUP(J876,Index!B$3:S$228,11),IF((I876=Index!M$2),VLOOKUP(J876,Index!B$3:S$228,12),IF((I876=Index!N$2),VLOOKUP(J876,Index!B$3:S$228,13),IF((I876=Index!O$2),VLOOKUP(J876,Index!B$3:S$228,14),IF((I876=Index!P$2),VLOOKUP(J876,Index!B$3:S$228,15),IF((I876=Index!Q$2),VLOOKUP(J876,Index!B$3:S$228,16),IF((I876=Index!R$2),VLOOKUP(J876,Index!B$3:S$228,17),IF((I876=Index!S$2),VLOOKUP(J876,Index!B$3:S$228,18),IF((I876=""),CONCATENATE("Custom (",K876,")"),IF((I876="No index"),CONCATENATE("Custom (",Index!T868,")"),"")))))))))))))))))))</f>
        <v>Custom ()</v>
      </c>
      <c r="M876" s="32" t="s">
        <v>5</v>
      </c>
      <c r="N876" s="10" t="s">
        <v>28</v>
      </c>
      <c r="O876" s="136" t="str">
        <f>IF(Table1[[#This Row],[VOLUME]]="","",Table1[[#This Row],[VOLUME]])</f>
        <v/>
      </c>
      <c r="P876" s="110" t="str">
        <f>IF(Table1[[#This Row],[SNP&amp;SEQ SAMPLE ID]]="","",CONCATENATE('Sample information'!$B$16,"_PL1_org_",Table1[[#This Row],[DATE SAMPLE DELIVERY]]))</f>
        <v/>
      </c>
      <c r="Q876" s="32" t="str">
        <f>IF(Table1[[#This Row],[SNP&amp;SEQ SAMPLE ID]]="","",IF('Sample information'!$B$21="","",'Sample information'!$B$21))</f>
        <v/>
      </c>
      <c r="R876" s="10"/>
      <c r="S876" s="32"/>
      <c r="T876" s="55"/>
      <c r="U876" s="25"/>
      <c r="W876" s="30"/>
      <c r="Y876" s="90"/>
      <c r="Z876" s="32"/>
      <c r="AA876" s="28"/>
      <c r="AB876" s="55"/>
      <c r="AC876" s="28" t="str">
        <f>IF(Table1[[#This Row],[DATE SAMPLE DELIVERY]]="","",(CONCATENATE(20,LEFT(Table1[[#This Row],[DATE SAMPLE DELIVERY]],2),"-",(MID(Table1[[#This Row],[DATE SAMPLE DELIVERY]],3,2)),"-",(RIGHT(Table1[[#This Row],[DATE SAMPLE DELIVERY]],2)))))</f>
        <v/>
      </c>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row>
    <row r="877" spans="1:54" s="4" customFormat="1" x14ac:dyDescent="0.2">
      <c r="A877" s="112" t="str">
        <f>IF(D877="","",CONCATENATE('Sample information'!B$16," #1"," ",Table1[[#This Row],[DATE SAMPLE DELIVERY]]))</f>
        <v/>
      </c>
      <c r="B877" s="112" t="str">
        <f>IF(Table1[[#This Row],[LIBRARY ID]]="","",CONCATENATE('Sample information'!B$16,"-",Table1[[#This Row],[LIBRARY ID]]))</f>
        <v/>
      </c>
      <c r="C877" s="228"/>
      <c r="D877" s="228"/>
      <c r="E877" s="228"/>
      <c r="F877" s="113" t="s">
        <v>1711</v>
      </c>
      <c r="G877" s="98"/>
      <c r="H877" s="113"/>
      <c r="I877" s="98"/>
      <c r="J877" s="98"/>
      <c r="K877" s="98"/>
      <c r="L877" s="112" t="str">
        <f>IF((I877=Index!C$2),VLOOKUP(J877,Index!B$3:S$228,2),IF((I877=Index!D$2),VLOOKUP(J877,Index!B$3:S$228,3),IF((I877=Index!E$2),VLOOKUP(J877,Index!B$3:S$228,4),IF((I877=Index!F$2),VLOOKUP(J877,Index!B$3:S$228,5),IF((I877=Index!G$2),VLOOKUP(J877,Index!B$3:S$228,6),IF((I877=Index!H$2),VLOOKUP(J877,Index!B$3:S$228,7),IF((I877=Index!I$2),VLOOKUP(J877,Index!B$3:S$228,8),IF((I877=Index!J$2),VLOOKUP(J877,Index!B$3:S$228,9),IF((I877=Index!K$2),VLOOKUP(J877,Index!B$3:S$228,10),IF((I877=Index!L$2),VLOOKUP(J877,Index!B$3:S$228,11),IF((I877=Index!M$2),VLOOKUP(J877,Index!B$3:S$228,12),IF((I877=Index!N$2),VLOOKUP(J877,Index!B$3:S$228,13),IF((I877=Index!O$2),VLOOKUP(J877,Index!B$3:S$228,14),IF((I877=Index!P$2),VLOOKUP(J877,Index!B$3:S$228,15),IF((I877=Index!Q$2),VLOOKUP(J877,Index!B$3:S$228,16),IF((I877=Index!R$2),VLOOKUP(J877,Index!B$3:S$228,17),IF((I877=Index!S$2),VLOOKUP(J877,Index!B$3:S$228,18),IF((I877=""),CONCATENATE("Custom (",K877,")"),IF((I877="No index"),CONCATENATE("Custom (",Index!T869,")"),"")))))))))))))))))))</f>
        <v>Custom ()</v>
      </c>
      <c r="M877" s="32" t="s">
        <v>5</v>
      </c>
      <c r="N877" s="10" t="s">
        <v>29</v>
      </c>
      <c r="O877" s="136" t="str">
        <f>IF(Table1[[#This Row],[VOLUME]]="","",Table1[[#This Row],[VOLUME]])</f>
        <v/>
      </c>
      <c r="P877" s="110" t="str">
        <f>IF(Table1[[#This Row],[SNP&amp;SEQ SAMPLE ID]]="","",CONCATENATE('Sample information'!$B$16,"_PL1_org_",Table1[[#This Row],[DATE SAMPLE DELIVERY]]))</f>
        <v/>
      </c>
      <c r="Q877" s="32" t="str">
        <f>IF(Table1[[#This Row],[SNP&amp;SEQ SAMPLE ID]]="","",IF('Sample information'!$B$21="","",'Sample information'!$B$21))</f>
        <v/>
      </c>
      <c r="R877" s="10"/>
      <c r="S877" s="32"/>
      <c r="T877" s="55"/>
      <c r="U877" s="25"/>
      <c r="W877" s="30"/>
      <c r="Y877" s="90"/>
      <c r="Z877" s="32"/>
      <c r="AA877" s="28"/>
      <c r="AB877" s="55"/>
      <c r="AC877" s="28" t="str">
        <f>IF(Table1[[#This Row],[DATE SAMPLE DELIVERY]]="","",(CONCATENATE(20,LEFT(Table1[[#This Row],[DATE SAMPLE DELIVERY]],2),"-",(MID(Table1[[#This Row],[DATE SAMPLE DELIVERY]],3,2)),"-",(RIGHT(Table1[[#This Row],[DATE SAMPLE DELIVERY]],2)))))</f>
        <v/>
      </c>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row>
    <row r="878" spans="1:54" s="4" customFormat="1" x14ac:dyDescent="0.2">
      <c r="A878" s="112" t="str">
        <f>IF(D878="","",CONCATENATE('Sample information'!B$16," #1"," ",Table1[[#This Row],[DATE SAMPLE DELIVERY]]))</f>
        <v/>
      </c>
      <c r="B878" s="112" t="str">
        <f>IF(Table1[[#This Row],[LIBRARY ID]]="","",CONCATENATE('Sample information'!B$16,"-",Table1[[#This Row],[LIBRARY ID]]))</f>
        <v/>
      </c>
      <c r="C878" s="228"/>
      <c r="D878" s="228"/>
      <c r="E878" s="228"/>
      <c r="F878" s="113" t="s">
        <v>1711</v>
      </c>
      <c r="G878" s="98"/>
      <c r="H878" s="113"/>
      <c r="I878" s="98"/>
      <c r="J878" s="98"/>
      <c r="K878" s="98"/>
      <c r="L878" s="112" t="str">
        <f>IF((I878=Index!C$2),VLOOKUP(J878,Index!B$3:S$228,2),IF((I878=Index!D$2),VLOOKUP(J878,Index!B$3:S$228,3),IF((I878=Index!E$2),VLOOKUP(J878,Index!B$3:S$228,4),IF((I878=Index!F$2),VLOOKUP(J878,Index!B$3:S$228,5),IF((I878=Index!G$2),VLOOKUP(J878,Index!B$3:S$228,6),IF((I878=Index!H$2),VLOOKUP(J878,Index!B$3:S$228,7),IF((I878=Index!I$2),VLOOKUP(J878,Index!B$3:S$228,8),IF((I878=Index!J$2),VLOOKUP(J878,Index!B$3:S$228,9),IF((I878=Index!K$2),VLOOKUP(J878,Index!B$3:S$228,10),IF((I878=Index!L$2),VLOOKUP(J878,Index!B$3:S$228,11),IF((I878=Index!M$2),VLOOKUP(J878,Index!B$3:S$228,12),IF((I878=Index!N$2),VLOOKUP(J878,Index!B$3:S$228,13),IF((I878=Index!O$2),VLOOKUP(J878,Index!B$3:S$228,14),IF((I878=Index!P$2),VLOOKUP(J878,Index!B$3:S$228,15),IF((I878=Index!Q$2),VLOOKUP(J878,Index!B$3:S$228,16),IF((I878=Index!R$2),VLOOKUP(J878,Index!B$3:S$228,17),IF((I878=Index!S$2),VLOOKUP(J878,Index!B$3:S$228,18),IF((I878=""),CONCATENATE("Custom (",K878,")"),IF((I878="No index"),CONCATENATE("Custom (",Index!T870,")"),"")))))))))))))))))))</f>
        <v>Custom ()</v>
      </c>
      <c r="M878" s="32" t="s">
        <v>5</v>
      </c>
      <c r="N878" s="10" t="s">
        <v>30</v>
      </c>
      <c r="O878" s="136" t="str">
        <f>IF(Table1[[#This Row],[VOLUME]]="","",Table1[[#This Row],[VOLUME]])</f>
        <v/>
      </c>
      <c r="P878" s="110" t="str">
        <f>IF(Table1[[#This Row],[SNP&amp;SEQ SAMPLE ID]]="","",CONCATENATE('Sample information'!$B$16,"_PL1_org_",Table1[[#This Row],[DATE SAMPLE DELIVERY]]))</f>
        <v/>
      </c>
      <c r="Q878" s="32" t="str">
        <f>IF(Table1[[#This Row],[SNP&amp;SEQ SAMPLE ID]]="","",IF('Sample information'!$B$21="","",'Sample information'!$B$21))</f>
        <v/>
      </c>
      <c r="R878" s="10"/>
      <c r="S878" s="32"/>
      <c r="T878" s="55"/>
      <c r="U878" s="25"/>
      <c r="W878" s="30"/>
      <c r="Y878" s="90"/>
      <c r="Z878" s="32"/>
      <c r="AA878" s="28"/>
      <c r="AB878" s="55"/>
      <c r="AC878" s="28" t="str">
        <f>IF(Table1[[#This Row],[DATE SAMPLE DELIVERY]]="","",(CONCATENATE(20,LEFT(Table1[[#This Row],[DATE SAMPLE DELIVERY]],2),"-",(MID(Table1[[#This Row],[DATE SAMPLE DELIVERY]],3,2)),"-",(RIGHT(Table1[[#This Row],[DATE SAMPLE DELIVERY]],2)))))</f>
        <v/>
      </c>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row>
    <row r="879" spans="1:54" s="4" customFormat="1" x14ac:dyDescent="0.2">
      <c r="A879" s="112" t="str">
        <f>IF(D879="","",CONCATENATE('Sample information'!B$16," #1"," ",Table1[[#This Row],[DATE SAMPLE DELIVERY]]))</f>
        <v/>
      </c>
      <c r="B879" s="112" t="str">
        <f>IF(Table1[[#This Row],[LIBRARY ID]]="","",CONCATENATE('Sample information'!B$16,"-",Table1[[#This Row],[LIBRARY ID]]))</f>
        <v/>
      </c>
      <c r="C879" s="228"/>
      <c r="D879" s="228"/>
      <c r="E879" s="228"/>
      <c r="F879" s="113" t="s">
        <v>1711</v>
      </c>
      <c r="G879" s="98"/>
      <c r="H879" s="113"/>
      <c r="I879" s="98"/>
      <c r="J879" s="98"/>
      <c r="K879" s="98"/>
      <c r="L879" s="112" t="str">
        <f>IF((I879=Index!C$2),VLOOKUP(J879,Index!B$3:S$228,2),IF((I879=Index!D$2),VLOOKUP(J879,Index!B$3:S$228,3),IF((I879=Index!E$2),VLOOKUP(J879,Index!B$3:S$228,4),IF((I879=Index!F$2),VLOOKUP(J879,Index!B$3:S$228,5),IF((I879=Index!G$2),VLOOKUP(J879,Index!B$3:S$228,6),IF((I879=Index!H$2),VLOOKUP(J879,Index!B$3:S$228,7),IF((I879=Index!I$2),VLOOKUP(J879,Index!B$3:S$228,8),IF((I879=Index!J$2),VLOOKUP(J879,Index!B$3:S$228,9),IF((I879=Index!K$2),VLOOKUP(J879,Index!B$3:S$228,10),IF((I879=Index!L$2),VLOOKUP(J879,Index!B$3:S$228,11),IF((I879=Index!M$2),VLOOKUP(J879,Index!B$3:S$228,12),IF((I879=Index!N$2),VLOOKUP(J879,Index!B$3:S$228,13),IF((I879=Index!O$2),VLOOKUP(J879,Index!B$3:S$228,14),IF((I879=Index!P$2),VLOOKUP(J879,Index!B$3:S$228,15),IF((I879=Index!Q$2),VLOOKUP(J879,Index!B$3:S$228,16),IF((I879=Index!R$2),VLOOKUP(J879,Index!B$3:S$228,17),IF((I879=Index!S$2),VLOOKUP(J879,Index!B$3:S$228,18),IF((I879=""),CONCATENATE("Custom (",K879,")"),IF((I879="No index"),CONCATENATE("Custom (",Index!T871,")"),"")))))))))))))))))))</f>
        <v>Custom ()</v>
      </c>
      <c r="M879" s="32" t="s">
        <v>5</v>
      </c>
      <c r="N879" s="10" t="s">
        <v>31</v>
      </c>
      <c r="O879" s="136" t="str">
        <f>IF(Table1[[#This Row],[VOLUME]]="","",Table1[[#This Row],[VOLUME]])</f>
        <v/>
      </c>
      <c r="P879" s="110" t="str">
        <f>IF(Table1[[#This Row],[SNP&amp;SEQ SAMPLE ID]]="","",CONCATENATE('Sample information'!$B$16,"_PL1_org_",Table1[[#This Row],[DATE SAMPLE DELIVERY]]))</f>
        <v/>
      </c>
      <c r="Q879" s="32" t="str">
        <f>IF(Table1[[#This Row],[SNP&amp;SEQ SAMPLE ID]]="","",IF('Sample information'!$B$21="","",'Sample information'!$B$21))</f>
        <v/>
      </c>
      <c r="R879" s="10"/>
      <c r="S879" s="32"/>
      <c r="T879" s="55"/>
      <c r="U879" s="25"/>
      <c r="W879" s="30"/>
      <c r="Y879" s="90"/>
      <c r="Z879" s="32"/>
      <c r="AA879" s="28"/>
      <c r="AB879" s="55"/>
      <c r="AC879" s="28" t="str">
        <f>IF(Table1[[#This Row],[DATE SAMPLE DELIVERY]]="","",(CONCATENATE(20,LEFT(Table1[[#This Row],[DATE SAMPLE DELIVERY]],2),"-",(MID(Table1[[#This Row],[DATE SAMPLE DELIVERY]],3,2)),"-",(RIGHT(Table1[[#This Row],[DATE SAMPLE DELIVERY]],2)))))</f>
        <v/>
      </c>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row>
    <row r="880" spans="1:54" s="4" customFormat="1" x14ac:dyDescent="0.2">
      <c r="A880" s="112" t="str">
        <f>IF(D880="","",CONCATENATE('Sample information'!B$16," #1"," ",Table1[[#This Row],[DATE SAMPLE DELIVERY]]))</f>
        <v/>
      </c>
      <c r="B880" s="112" t="str">
        <f>IF(Table1[[#This Row],[LIBRARY ID]]="","",CONCATENATE('Sample information'!B$16,"-",Table1[[#This Row],[LIBRARY ID]]))</f>
        <v/>
      </c>
      <c r="C880" s="228"/>
      <c r="D880" s="228"/>
      <c r="E880" s="228"/>
      <c r="F880" s="113" t="s">
        <v>1711</v>
      </c>
      <c r="G880" s="98"/>
      <c r="H880" s="113"/>
      <c r="I880" s="98"/>
      <c r="J880" s="98"/>
      <c r="K880" s="98"/>
      <c r="L880" s="112" t="str">
        <f>IF((I880=Index!C$2),VLOOKUP(J880,Index!B$3:S$228,2),IF((I880=Index!D$2),VLOOKUP(J880,Index!B$3:S$228,3),IF((I880=Index!E$2),VLOOKUP(J880,Index!B$3:S$228,4),IF((I880=Index!F$2),VLOOKUP(J880,Index!B$3:S$228,5),IF((I880=Index!G$2),VLOOKUP(J880,Index!B$3:S$228,6),IF((I880=Index!H$2),VLOOKUP(J880,Index!B$3:S$228,7),IF((I880=Index!I$2),VLOOKUP(J880,Index!B$3:S$228,8),IF((I880=Index!J$2),VLOOKUP(J880,Index!B$3:S$228,9),IF((I880=Index!K$2),VLOOKUP(J880,Index!B$3:S$228,10),IF((I880=Index!L$2),VLOOKUP(J880,Index!B$3:S$228,11),IF((I880=Index!M$2),VLOOKUP(J880,Index!B$3:S$228,12),IF((I880=Index!N$2),VLOOKUP(J880,Index!B$3:S$228,13),IF((I880=Index!O$2),VLOOKUP(J880,Index!B$3:S$228,14),IF((I880=Index!P$2),VLOOKUP(J880,Index!B$3:S$228,15),IF((I880=Index!Q$2),VLOOKUP(J880,Index!B$3:S$228,16),IF((I880=Index!R$2),VLOOKUP(J880,Index!B$3:S$228,17),IF((I880=Index!S$2),VLOOKUP(J880,Index!B$3:S$228,18),IF((I880=""),CONCATENATE("Custom (",K880,")"),IF((I880="No index"),CONCATENATE("Custom (",Index!T872,")"),"")))))))))))))))))))</f>
        <v>Custom ()</v>
      </c>
      <c r="M880" s="32" t="s">
        <v>5</v>
      </c>
      <c r="N880" s="10" t="s">
        <v>32</v>
      </c>
      <c r="O880" s="136" t="str">
        <f>IF(Table1[[#This Row],[VOLUME]]="","",Table1[[#This Row],[VOLUME]])</f>
        <v/>
      </c>
      <c r="P880" s="110" t="str">
        <f>IF(Table1[[#This Row],[SNP&amp;SEQ SAMPLE ID]]="","",CONCATENATE('Sample information'!$B$16,"_PL1_org_",Table1[[#This Row],[DATE SAMPLE DELIVERY]]))</f>
        <v/>
      </c>
      <c r="Q880" s="32" t="str">
        <f>IF(Table1[[#This Row],[SNP&amp;SEQ SAMPLE ID]]="","",IF('Sample information'!$B$21="","",'Sample information'!$B$21))</f>
        <v/>
      </c>
      <c r="R880" s="10"/>
      <c r="S880" s="32"/>
      <c r="T880" s="55"/>
      <c r="U880" s="25"/>
      <c r="W880" s="30"/>
      <c r="Y880" s="90"/>
      <c r="Z880" s="32"/>
      <c r="AA880" s="28"/>
      <c r="AB880" s="55"/>
      <c r="AC880" s="28" t="str">
        <f>IF(Table1[[#This Row],[DATE SAMPLE DELIVERY]]="","",(CONCATENATE(20,LEFT(Table1[[#This Row],[DATE SAMPLE DELIVERY]],2),"-",(MID(Table1[[#This Row],[DATE SAMPLE DELIVERY]],3,2)),"-",(RIGHT(Table1[[#This Row],[DATE SAMPLE DELIVERY]],2)))))</f>
        <v/>
      </c>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row>
    <row r="881" spans="1:54" s="4" customFormat="1" x14ac:dyDescent="0.2">
      <c r="A881" s="112" t="str">
        <f>IF(D881="","",CONCATENATE('Sample information'!B$16," #1"," ",Table1[[#This Row],[DATE SAMPLE DELIVERY]]))</f>
        <v/>
      </c>
      <c r="B881" s="112" t="str">
        <f>IF(Table1[[#This Row],[LIBRARY ID]]="","",CONCATENATE('Sample information'!B$16,"-",Table1[[#This Row],[LIBRARY ID]]))</f>
        <v/>
      </c>
      <c r="C881" s="228"/>
      <c r="D881" s="228"/>
      <c r="E881" s="228"/>
      <c r="F881" s="113" t="s">
        <v>1711</v>
      </c>
      <c r="G881" s="98"/>
      <c r="H881" s="113"/>
      <c r="I881" s="98"/>
      <c r="J881" s="98"/>
      <c r="K881" s="98"/>
      <c r="L881" s="112" t="str">
        <f>IF((I881=Index!C$2),VLOOKUP(J881,Index!B$3:S$228,2),IF((I881=Index!D$2),VLOOKUP(J881,Index!B$3:S$228,3),IF((I881=Index!E$2),VLOOKUP(J881,Index!B$3:S$228,4),IF((I881=Index!F$2),VLOOKUP(J881,Index!B$3:S$228,5),IF((I881=Index!G$2),VLOOKUP(J881,Index!B$3:S$228,6),IF((I881=Index!H$2),VLOOKUP(J881,Index!B$3:S$228,7),IF((I881=Index!I$2),VLOOKUP(J881,Index!B$3:S$228,8),IF((I881=Index!J$2),VLOOKUP(J881,Index!B$3:S$228,9),IF((I881=Index!K$2),VLOOKUP(J881,Index!B$3:S$228,10),IF((I881=Index!L$2),VLOOKUP(J881,Index!B$3:S$228,11),IF((I881=Index!M$2),VLOOKUP(J881,Index!B$3:S$228,12),IF((I881=Index!N$2),VLOOKUP(J881,Index!B$3:S$228,13),IF((I881=Index!O$2),VLOOKUP(J881,Index!B$3:S$228,14),IF((I881=Index!P$2),VLOOKUP(J881,Index!B$3:S$228,15),IF((I881=Index!Q$2),VLOOKUP(J881,Index!B$3:S$228,16),IF((I881=Index!R$2),VLOOKUP(J881,Index!B$3:S$228,17),IF((I881=Index!S$2),VLOOKUP(J881,Index!B$3:S$228,18),IF((I881=""),CONCATENATE("Custom (",K881,")"),IF((I881="No index"),CONCATENATE("Custom (",Index!T873,")"),"")))))))))))))))))))</f>
        <v>Custom ()</v>
      </c>
      <c r="M881" s="32" t="s">
        <v>5</v>
      </c>
      <c r="N881" s="10" t="s">
        <v>33</v>
      </c>
      <c r="O881" s="136" t="str">
        <f>IF(Table1[[#This Row],[VOLUME]]="","",Table1[[#This Row],[VOLUME]])</f>
        <v/>
      </c>
      <c r="P881" s="110" t="str">
        <f>IF(Table1[[#This Row],[SNP&amp;SEQ SAMPLE ID]]="","",CONCATENATE('Sample information'!$B$16,"_PL1_org_",Table1[[#This Row],[DATE SAMPLE DELIVERY]]))</f>
        <v/>
      </c>
      <c r="Q881" s="32" t="str">
        <f>IF(Table1[[#This Row],[SNP&amp;SEQ SAMPLE ID]]="","",IF('Sample information'!$B$21="","",'Sample information'!$B$21))</f>
        <v/>
      </c>
      <c r="R881" s="10"/>
      <c r="S881" s="32"/>
      <c r="T881" s="55"/>
      <c r="U881" s="25"/>
      <c r="W881" s="30"/>
      <c r="Y881" s="90"/>
      <c r="Z881" s="32"/>
      <c r="AA881" s="28"/>
      <c r="AB881" s="55"/>
      <c r="AC881" s="28" t="str">
        <f>IF(Table1[[#This Row],[DATE SAMPLE DELIVERY]]="","",(CONCATENATE(20,LEFT(Table1[[#This Row],[DATE SAMPLE DELIVERY]],2),"-",(MID(Table1[[#This Row],[DATE SAMPLE DELIVERY]],3,2)),"-",(RIGHT(Table1[[#This Row],[DATE SAMPLE DELIVERY]],2)))))</f>
        <v/>
      </c>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row>
    <row r="882" spans="1:54" s="4" customFormat="1" x14ac:dyDescent="0.2">
      <c r="A882" s="112" t="str">
        <f>IF(D882="","",CONCATENATE('Sample information'!B$16," #1"," ",Table1[[#This Row],[DATE SAMPLE DELIVERY]]))</f>
        <v/>
      </c>
      <c r="B882" s="112" t="str">
        <f>IF(Table1[[#This Row],[LIBRARY ID]]="","",CONCATENATE('Sample information'!B$16,"-",Table1[[#This Row],[LIBRARY ID]]))</f>
        <v/>
      </c>
      <c r="C882" s="228"/>
      <c r="D882" s="228"/>
      <c r="E882" s="228"/>
      <c r="F882" s="113" t="s">
        <v>1711</v>
      </c>
      <c r="G882" s="98"/>
      <c r="H882" s="113"/>
      <c r="I882" s="98"/>
      <c r="J882" s="98"/>
      <c r="K882" s="98"/>
      <c r="L882" s="112" t="str">
        <f>IF((I882=Index!C$2),VLOOKUP(J882,Index!B$3:S$228,2),IF((I882=Index!D$2),VLOOKUP(J882,Index!B$3:S$228,3),IF((I882=Index!E$2),VLOOKUP(J882,Index!B$3:S$228,4),IF((I882=Index!F$2),VLOOKUP(J882,Index!B$3:S$228,5),IF((I882=Index!G$2),VLOOKUP(J882,Index!B$3:S$228,6),IF((I882=Index!H$2),VLOOKUP(J882,Index!B$3:S$228,7),IF((I882=Index!I$2),VLOOKUP(J882,Index!B$3:S$228,8),IF((I882=Index!J$2),VLOOKUP(J882,Index!B$3:S$228,9),IF((I882=Index!K$2),VLOOKUP(J882,Index!B$3:S$228,10),IF((I882=Index!L$2),VLOOKUP(J882,Index!B$3:S$228,11),IF((I882=Index!M$2),VLOOKUP(J882,Index!B$3:S$228,12),IF((I882=Index!N$2),VLOOKUP(J882,Index!B$3:S$228,13),IF((I882=Index!O$2),VLOOKUP(J882,Index!B$3:S$228,14),IF((I882=Index!P$2),VLOOKUP(J882,Index!B$3:S$228,15),IF((I882=Index!Q$2),VLOOKUP(J882,Index!B$3:S$228,16),IF((I882=Index!R$2),VLOOKUP(J882,Index!B$3:S$228,17),IF((I882=Index!S$2),VLOOKUP(J882,Index!B$3:S$228,18),IF((I882=""),CONCATENATE("Custom (",K882,")"),IF((I882="No index"),CONCATENATE("Custom (",Index!T874,")"),"")))))))))))))))))))</f>
        <v>Custom ()</v>
      </c>
      <c r="M882" s="32" t="s">
        <v>5</v>
      </c>
      <c r="N882" s="10" t="s">
        <v>34</v>
      </c>
      <c r="O882" s="136" t="str">
        <f>IF(Table1[[#This Row],[VOLUME]]="","",Table1[[#This Row],[VOLUME]])</f>
        <v/>
      </c>
      <c r="P882" s="110" t="str">
        <f>IF(Table1[[#This Row],[SNP&amp;SEQ SAMPLE ID]]="","",CONCATENATE('Sample information'!$B$16,"_PL1_org_",Table1[[#This Row],[DATE SAMPLE DELIVERY]]))</f>
        <v/>
      </c>
      <c r="Q882" s="32" t="str">
        <f>IF(Table1[[#This Row],[SNP&amp;SEQ SAMPLE ID]]="","",IF('Sample information'!$B$21="","",'Sample information'!$B$21))</f>
        <v/>
      </c>
      <c r="R882" s="10"/>
      <c r="S882" s="32"/>
      <c r="T882" s="55"/>
      <c r="U882" s="25"/>
      <c r="W882" s="30"/>
      <c r="Y882" s="90"/>
      <c r="Z882" s="32"/>
      <c r="AA882" s="28"/>
      <c r="AB882" s="55"/>
      <c r="AC882" s="28" t="str">
        <f>IF(Table1[[#This Row],[DATE SAMPLE DELIVERY]]="","",(CONCATENATE(20,LEFT(Table1[[#This Row],[DATE SAMPLE DELIVERY]],2),"-",(MID(Table1[[#This Row],[DATE SAMPLE DELIVERY]],3,2)),"-",(RIGHT(Table1[[#This Row],[DATE SAMPLE DELIVERY]],2)))))</f>
        <v/>
      </c>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row>
    <row r="883" spans="1:54" s="4" customFormat="1" x14ac:dyDescent="0.2">
      <c r="A883" s="112" t="str">
        <f>IF(D883="","",CONCATENATE('Sample information'!B$16," #1"," ",Table1[[#This Row],[DATE SAMPLE DELIVERY]]))</f>
        <v/>
      </c>
      <c r="B883" s="112" t="str">
        <f>IF(Table1[[#This Row],[LIBRARY ID]]="","",CONCATENATE('Sample information'!B$16,"-",Table1[[#This Row],[LIBRARY ID]]))</f>
        <v/>
      </c>
      <c r="C883" s="228"/>
      <c r="D883" s="228"/>
      <c r="E883" s="228"/>
      <c r="F883" s="113" t="s">
        <v>1711</v>
      </c>
      <c r="G883" s="98"/>
      <c r="H883" s="113"/>
      <c r="I883" s="98"/>
      <c r="J883" s="98"/>
      <c r="K883" s="98"/>
      <c r="L883" s="112" t="str">
        <f>IF((I883=Index!C$2),VLOOKUP(J883,Index!B$3:S$228,2),IF((I883=Index!D$2),VLOOKUP(J883,Index!B$3:S$228,3),IF((I883=Index!E$2),VLOOKUP(J883,Index!B$3:S$228,4),IF((I883=Index!F$2),VLOOKUP(J883,Index!B$3:S$228,5),IF((I883=Index!G$2),VLOOKUP(J883,Index!B$3:S$228,6),IF((I883=Index!H$2),VLOOKUP(J883,Index!B$3:S$228,7),IF((I883=Index!I$2),VLOOKUP(J883,Index!B$3:S$228,8),IF((I883=Index!J$2),VLOOKUP(J883,Index!B$3:S$228,9),IF((I883=Index!K$2),VLOOKUP(J883,Index!B$3:S$228,10),IF((I883=Index!L$2),VLOOKUP(J883,Index!B$3:S$228,11),IF((I883=Index!M$2),VLOOKUP(J883,Index!B$3:S$228,12),IF((I883=Index!N$2),VLOOKUP(J883,Index!B$3:S$228,13),IF((I883=Index!O$2),VLOOKUP(J883,Index!B$3:S$228,14),IF((I883=Index!P$2),VLOOKUP(J883,Index!B$3:S$228,15),IF((I883=Index!Q$2),VLOOKUP(J883,Index!B$3:S$228,16),IF((I883=Index!R$2),VLOOKUP(J883,Index!B$3:S$228,17),IF((I883=Index!S$2),VLOOKUP(J883,Index!B$3:S$228,18),IF((I883=""),CONCATENATE("Custom (",K883,")"),IF((I883="No index"),CONCATENATE("Custom (",Index!T875,")"),"")))))))))))))))))))</f>
        <v>Custom ()</v>
      </c>
      <c r="M883" s="32" t="s">
        <v>5</v>
      </c>
      <c r="N883" s="10" t="s">
        <v>35</v>
      </c>
      <c r="O883" s="136" t="str">
        <f>IF(Table1[[#This Row],[VOLUME]]="","",Table1[[#This Row],[VOLUME]])</f>
        <v/>
      </c>
      <c r="P883" s="110" t="str">
        <f>IF(Table1[[#This Row],[SNP&amp;SEQ SAMPLE ID]]="","",CONCATENATE('Sample information'!$B$16,"_PL1_org_",Table1[[#This Row],[DATE SAMPLE DELIVERY]]))</f>
        <v/>
      </c>
      <c r="Q883" s="32" t="str">
        <f>IF(Table1[[#This Row],[SNP&amp;SEQ SAMPLE ID]]="","",IF('Sample information'!$B$21="","",'Sample information'!$B$21))</f>
        <v/>
      </c>
      <c r="R883" s="10"/>
      <c r="S883" s="32"/>
      <c r="T883" s="55"/>
      <c r="U883" s="25"/>
      <c r="W883" s="30"/>
      <c r="Y883" s="90"/>
      <c r="Z883" s="32"/>
      <c r="AA883" s="28"/>
      <c r="AB883" s="55"/>
      <c r="AC883" s="28" t="str">
        <f>IF(Table1[[#This Row],[DATE SAMPLE DELIVERY]]="","",(CONCATENATE(20,LEFT(Table1[[#This Row],[DATE SAMPLE DELIVERY]],2),"-",(MID(Table1[[#This Row],[DATE SAMPLE DELIVERY]],3,2)),"-",(RIGHT(Table1[[#This Row],[DATE SAMPLE DELIVERY]],2)))))</f>
        <v/>
      </c>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row>
    <row r="884" spans="1:54" s="4" customFormat="1" x14ac:dyDescent="0.2">
      <c r="A884" s="112" t="str">
        <f>IF(D884="","",CONCATENATE('Sample information'!B$16," #1"," ",Table1[[#This Row],[DATE SAMPLE DELIVERY]]))</f>
        <v/>
      </c>
      <c r="B884" s="112" t="str">
        <f>IF(Table1[[#This Row],[LIBRARY ID]]="","",CONCATENATE('Sample information'!B$16,"-",Table1[[#This Row],[LIBRARY ID]]))</f>
        <v/>
      </c>
      <c r="C884" s="228"/>
      <c r="D884" s="228"/>
      <c r="E884" s="228"/>
      <c r="F884" s="113" t="s">
        <v>1711</v>
      </c>
      <c r="G884" s="98"/>
      <c r="H884" s="113"/>
      <c r="I884" s="98"/>
      <c r="J884" s="98"/>
      <c r="K884" s="98"/>
      <c r="L884" s="112" t="str">
        <f>IF((I884=Index!C$2),VLOOKUP(J884,Index!B$3:S$228,2),IF((I884=Index!D$2),VLOOKUP(J884,Index!B$3:S$228,3),IF((I884=Index!E$2),VLOOKUP(J884,Index!B$3:S$228,4),IF((I884=Index!F$2),VLOOKUP(J884,Index!B$3:S$228,5),IF((I884=Index!G$2),VLOOKUP(J884,Index!B$3:S$228,6),IF((I884=Index!H$2),VLOOKUP(J884,Index!B$3:S$228,7),IF((I884=Index!I$2),VLOOKUP(J884,Index!B$3:S$228,8),IF((I884=Index!J$2),VLOOKUP(J884,Index!B$3:S$228,9),IF((I884=Index!K$2),VLOOKUP(J884,Index!B$3:S$228,10),IF((I884=Index!L$2),VLOOKUP(J884,Index!B$3:S$228,11),IF((I884=Index!M$2),VLOOKUP(J884,Index!B$3:S$228,12),IF((I884=Index!N$2),VLOOKUP(J884,Index!B$3:S$228,13),IF((I884=Index!O$2),VLOOKUP(J884,Index!B$3:S$228,14),IF((I884=Index!P$2),VLOOKUP(J884,Index!B$3:S$228,15),IF((I884=Index!Q$2),VLOOKUP(J884,Index!B$3:S$228,16),IF((I884=Index!R$2),VLOOKUP(J884,Index!B$3:S$228,17),IF((I884=Index!S$2),VLOOKUP(J884,Index!B$3:S$228,18),IF((I884=""),CONCATENATE("Custom (",K884,")"),IF((I884="No index"),CONCATENATE("Custom (",Index!T876,")"),"")))))))))))))))))))</f>
        <v>Custom ()</v>
      </c>
      <c r="M884" s="32" t="s">
        <v>5</v>
      </c>
      <c r="N884" s="10" t="s">
        <v>36</v>
      </c>
      <c r="O884" s="136" t="str">
        <f>IF(Table1[[#This Row],[VOLUME]]="","",Table1[[#This Row],[VOLUME]])</f>
        <v/>
      </c>
      <c r="P884" s="110" t="str">
        <f>IF(Table1[[#This Row],[SNP&amp;SEQ SAMPLE ID]]="","",CONCATENATE('Sample information'!$B$16,"_PL1_org_",Table1[[#This Row],[DATE SAMPLE DELIVERY]]))</f>
        <v/>
      </c>
      <c r="Q884" s="32" t="str">
        <f>IF(Table1[[#This Row],[SNP&amp;SEQ SAMPLE ID]]="","",IF('Sample information'!$B$21="","",'Sample information'!$B$21))</f>
        <v/>
      </c>
      <c r="R884" s="10"/>
      <c r="S884" s="32"/>
      <c r="T884" s="55"/>
      <c r="U884" s="25"/>
      <c r="W884" s="30"/>
      <c r="Y884" s="90"/>
      <c r="Z884" s="32"/>
      <c r="AA884" s="28"/>
      <c r="AB884" s="55"/>
      <c r="AC884" s="28" t="str">
        <f>IF(Table1[[#This Row],[DATE SAMPLE DELIVERY]]="","",(CONCATENATE(20,LEFT(Table1[[#This Row],[DATE SAMPLE DELIVERY]],2),"-",(MID(Table1[[#This Row],[DATE SAMPLE DELIVERY]],3,2)),"-",(RIGHT(Table1[[#This Row],[DATE SAMPLE DELIVERY]],2)))))</f>
        <v/>
      </c>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row>
    <row r="885" spans="1:54" s="4" customFormat="1" x14ac:dyDescent="0.2">
      <c r="A885" s="112" t="str">
        <f>IF(D885="","",CONCATENATE('Sample information'!B$16," #1"," ",Table1[[#This Row],[DATE SAMPLE DELIVERY]]))</f>
        <v/>
      </c>
      <c r="B885" s="112" t="str">
        <f>IF(Table1[[#This Row],[LIBRARY ID]]="","",CONCATENATE('Sample information'!B$16,"-",Table1[[#This Row],[LIBRARY ID]]))</f>
        <v/>
      </c>
      <c r="C885" s="228"/>
      <c r="D885" s="228"/>
      <c r="E885" s="228"/>
      <c r="F885" s="113" t="s">
        <v>1711</v>
      </c>
      <c r="G885" s="98"/>
      <c r="H885" s="113"/>
      <c r="I885" s="98"/>
      <c r="J885" s="98"/>
      <c r="K885" s="98"/>
      <c r="L885" s="112" t="str">
        <f>IF((I885=Index!C$2),VLOOKUP(J885,Index!B$3:S$228,2),IF((I885=Index!D$2),VLOOKUP(J885,Index!B$3:S$228,3),IF((I885=Index!E$2),VLOOKUP(J885,Index!B$3:S$228,4),IF((I885=Index!F$2),VLOOKUP(J885,Index!B$3:S$228,5),IF((I885=Index!G$2),VLOOKUP(J885,Index!B$3:S$228,6),IF((I885=Index!H$2),VLOOKUP(J885,Index!B$3:S$228,7),IF((I885=Index!I$2),VLOOKUP(J885,Index!B$3:S$228,8),IF((I885=Index!J$2),VLOOKUP(J885,Index!B$3:S$228,9),IF((I885=Index!K$2),VLOOKUP(J885,Index!B$3:S$228,10),IF((I885=Index!L$2),VLOOKUP(J885,Index!B$3:S$228,11),IF((I885=Index!M$2),VLOOKUP(J885,Index!B$3:S$228,12),IF((I885=Index!N$2),VLOOKUP(J885,Index!B$3:S$228,13),IF((I885=Index!O$2),VLOOKUP(J885,Index!B$3:S$228,14),IF((I885=Index!P$2),VLOOKUP(J885,Index!B$3:S$228,15),IF((I885=Index!Q$2),VLOOKUP(J885,Index!B$3:S$228,16),IF((I885=Index!R$2),VLOOKUP(J885,Index!B$3:S$228,17),IF((I885=Index!S$2),VLOOKUP(J885,Index!B$3:S$228,18),IF((I885=""),CONCATENATE("Custom (",K885,")"),IF((I885="No index"),CONCATENATE("Custom (",Index!T877,")"),"")))))))))))))))))))</f>
        <v>Custom ()</v>
      </c>
      <c r="M885" s="32" t="s">
        <v>5</v>
      </c>
      <c r="N885" s="10" t="s">
        <v>37</v>
      </c>
      <c r="O885" s="136" t="str">
        <f>IF(Table1[[#This Row],[VOLUME]]="","",Table1[[#This Row],[VOLUME]])</f>
        <v/>
      </c>
      <c r="P885" s="110" t="str">
        <f>IF(Table1[[#This Row],[SNP&amp;SEQ SAMPLE ID]]="","",CONCATENATE('Sample information'!$B$16,"_PL1_org_",Table1[[#This Row],[DATE SAMPLE DELIVERY]]))</f>
        <v/>
      </c>
      <c r="Q885" s="32" t="str">
        <f>IF(Table1[[#This Row],[SNP&amp;SEQ SAMPLE ID]]="","",IF('Sample information'!$B$21="","",'Sample information'!$B$21))</f>
        <v/>
      </c>
      <c r="R885" s="10"/>
      <c r="S885" s="32"/>
      <c r="T885" s="55"/>
      <c r="U885" s="25"/>
      <c r="W885" s="30"/>
      <c r="Y885" s="90"/>
      <c r="Z885" s="32"/>
      <c r="AA885" s="28"/>
      <c r="AB885" s="55"/>
      <c r="AC885" s="28" t="str">
        <f>IF(Table1[[#This Row],[DATE SAMPLE DELIVERY]]="","",(CONCATENATE(20,LEFT(Table1[[#This Row],[DATE SAMPLE DELIVERY]],2),"-",(MID(Table1[[#This Row],[DATE SAMPLE DELIVERY]],3,2)),"-",(RIGHT(Table1[[#This Row],[DATE SAMPLE DELIVERY]],2)))))</f>
        <v/>
      </c>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row>
    <row r="886" spans="1:54" s="4" customFormat="1" x14ac:dyDescent="0.2">
      <c r="A886" s="112" t="str">
        <f>IF(D886="","",CONCATENATE('Sample information'!B$16," #1"," ",Table1[[#This Row],[DATE SAMPLE DELIVERY]]))</f>
        <v/>
      </c>
      <c r="B886" s="112" t="str">
        <f>IF(Table1[[#This Row],[LIBRARY ID]]="","",CONCATENATE('Sample information'!B$16,"-",Table1[[#This Row],[LIBRARY ID]]))</f>
        <v/>
      </c>
      <c r="C886" s="228"/>
      <c r="D886" s="228"/>
      <c r="E886" s="228"/>
      <c r="F886" s="113" t="s">
        <v>1711</v>
      </c>
      <c r="G886" s="98"/>
      <c r="H886" s="113"/>
      <c r="I886" s="98"/>
      <c r="J886" s="98"/>
      <c r="K886" s="98"/>
      <c r="L886" s="112" t="str">
        <f>IF((I886=Index!C$2),VLOOKUP(J886,Index!B$3:S$228,2),IF((I886=Index!D$2),VLOOKUP(J886,Index!B$3:S$228,3),IF((I886=Index!E$2),VLOOKUP(J886,Index!B$3:S$228,4),IF((I886=Index!F$2),VLOOKUP(J886,Index!B$3:S$228,5),IF((I886=Index!G$2),VLOOKUP(J886,Index!B$3:S$228,6),IF((I886=Index!H$2),VLOOKUP(J886,Index!B$3:S$228,7),IF((I886=Index!I$2),VLOOKUP(J886,Index!B$3:S$228,8),IF((I886=Index!J$2),VLOOKUP(J886,Index!B$3:S$228,9),IF((I886=Index!K$2),VLOOKUP(J886,Index!B$3:S$228,10),IF((I886=Index!L$2),VLOOKUP(J886,Index!B$3:S$228,11),IF((I886=Index!M$2),VLOOKUP(J886,Index!B$3:S$228,12),IF((I886=Index!N$2),VLOOKUP(J886,Index!B$3:S$228,13),IF((I886=Index!O$2),VLOOKUP(J886,Index!B$3:S$228,14),IF((I886=Index!P$2),VLOOKUP(J886,Index!B$3:S$228,15),IF((I886=Index!Q$2),VLOOKUP(J886,Index!B$3:S$228,16),IF((I886=Index!R$2),VLOOKUP(J886,Index!B$3:S$228,17),IF((I886=Index!S$2),VLOOKUP(J886,Index!B$3:S$228,18),IF((I886=""),CONCATENATE("Custom (",K886,")"),IF((I886="No index"),CONCATENATE("Custom (",Index!T878,")"),"")))))))))))))))))))</f>
        <v>Custom ()</v>
      </c>
      <c r="M886" s="32" t="s">
        <v>5</v>
      </c>
      <c r="N886" s="10" t="s">
        <v>38</v>
      </c>
      <c r="O886" s="136" t="str">
        <f>IF(Table1[[#This Row],[VOLUME]]="","",Table1[[#This Row],[VOLUME]])</f>
        <v/>
      </c>
      <c r="P886" s="110" t="str">
        <f>IF(Table1[[#This Row],[SNP&amp;SEQ SAMPLE ID]]="","",CONCATENATE('Sample information'!$B$16,"_PL1_org_",Table1[[#This Row],[DATE SAMPLE DELIVERY]]))</f>
        <v/>
      </c>
      <c r="Q886" s="32" t="str">
        <f>IF(Table1[[#This Row],[SNP&amp;SEQ SAMPLE ID]]="","",IF('Sample information'!$B$21="","",'Sample information'!$B$21))</f>
        <v/>
      </c>
      <c r="R886" s="10"/>
      <c r="S886" s="32"/>
      <c r="T886" s="55"/>
      <c r="U886" s="25"/>
      <c r="W886" s="30"/>
      <c r="Y886" s="90"/>
      <c r="Z886" s="32"/>
      <c r="AA886" s="28"/>
      <c r="AB886" s="55"/>
      <c r="AC886" s="28" t="str">
        <f>IF(Table1[[#This Row],[DATE SAMPLE DELIVERY]]="","",(CONCATENATE(20,LEFT(Table1[[#This Row],[DATE SAMPLE DELIVERY]],2),"-",(MID(Table1[[#This Row],[DATE SAMPLE DELIVERY]],3,2)),"-",(RIGHT(Table1[[#This Row],[DATE SAMPLE DELIVERY]],2)))))</f>
        <v/>
      </c>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row>
    <row r="887" spans="1:54" s="4" customFormat="1" x14ac:dyDescent="0.2">
      <c r="A887" s="112" t="str">
        <f>IF(D887="","",CONCATENATE('Sample information'!B$16," #1"," ",Table1[[#This Row],[DATE SAMPLE DELIVERY]]))</f>
        <v/>
      </c>
      <c r="B887" s="112" t="str">
        <f>IF(Table1[[#This Row],[LIBRARY ID]]="","",CONCATENATE('Sample information'!B$16,"-",Table1[[#This Row],[LIBRARY ID]]))</f>
        <v/>
      </c>
      <c r="C887" s="228"/>
      <c r="D887" s="228"/>
      <c r="E887" s="228"/>
      <c r="F887" s="113" t="s">
        <v>1711</v>
      </c>
      <c r="G887" s="98"/>
      <c r="H887" s="113"/>
      <c r="I887" s="98"/>
      <c r="J887" s="98"/>
      <c r="K887" s="98"/>
      <c r="L887" s="112" t="str">
        <f>IF((I887=Index!C$2),VLOOKUP(J887,Index!B$3:S$228,2),IF((I887=Index!D$2),VLOOKUP(J887,Index!B$3:S$228,3),IF((I887=Index!E$2),VLOOKUP(J887,Index!B$3:S$228,4),IF((I887=Index!F$2),VLOOKUP(J887,Index!B$3:S$228,5),IF((I887=Index!G$2),VLOOKUP(J887,Index!B$3:S$228,6),IF((I887=Index!H$2),VLOOKUP(J887,Index!B$3:S$228,7),IF((I887=Index!I$2),VLOOKUP(J887,Index!B$3:S$228,8),IF((I887=Index!J$2),VLOOKUP(J887,Index!B$3:S$228,9),IF((I887=Index!K$2),VLOOKUP(J887,Index!B$3:S$228,10),IF((I887=Index!L$2),VLOOKUP(J887,Index!B$3:S$228,11),IF((I887=Index!M$2),VLOOKUP(J887,Index!B$3:S$228,12),IF((I887=Index!N$2),VLOOKUP(J887,Index!B$3:S$228,13),IF((I887=Index!O$2),VLOOKUP(J887,Index!B$3:S$228,14),IF((I887=Index!P$2),VLOOKUP(J887,Index!B$3:S$228,15),IF((I887=Index!Q$2),VLOOKUP(J887,Index!B$3:S$228,16),IF((I887=Index!R$2),VLOOKUP(J887,Index!B$3:S$228,17),IF((I887=Index!S$2),VLOOKUP(J887,Index!B$3:S$228,18),IF((I887=""),CONCATENATE("Custom (",K887,")"),IF((I887="No index"),CONCATENATE("Custom (",Index!T879,")"),"")))))))))))))))))))</f>
        <v>Custom ()</v>
      </c>
      <c r="M887" s="32" t="s">
        <v>5</v>
      </c>
      <c r="N887" s="10" t="s">
        <v>39</v>
      </c>
      <c r="O887" s="136" t="str">
        <f>IF(Table1[[#This Row],[VOLUME]]="","",Table1[[#This Row],[VOLUME]])</f>
        <v/>
      </c>
      <c r="P887" s="110" t="str">
        <f>IF(Table1[[#This Row],[SNP&amp;SEQ SAMPLE ID]]="","",CONCATENATE('Sample information'!$B$16,"_PL1_org_",Table1[[#This Row],[DATE SAMPLE DELIVERY]]))</f>
        <v/>
      </c>
      <c r="Q887" s="32" t="str">
        <f>IF(Table1[[#This Row],[SNP&amp;SEQ SAMPLE ID]]="","",IF('Sample information'!$B$21="","",'Sample information'!$B$21))</f>
        <v/>
      </c>
      <c r="R887" s="10"/>
      <c r="S887" s="32"/>
      <c r="T887" s="55"/>
      <c r="U887" s="25"/>
      <c r="W887" s="30"/>
      <c r="Y887" s="90"/>
      <c r="Z887" s="32"/>
      <c r="AA887" s="28"/>
      <c r="AB887" s="55"/>
      <c r="AC887" s="28" t="str">
        <f>IF(Table1[[#This Row],[DATE SAMPLE DELIVERY]]="","",(CONCATENATE(20,LEFT(Table1[[#This Row],[DATE SAMPLE DELIVERY]],2),"-",(MID(Table1[[#This Row],[DATE SAMPLE DELIVERY]],3,2)),"-",(RIGHT(Table1[[#This Row],[DATE SAMPLE DELIVERY]],2)))))</f>
        <v/>
      </c>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row>
    <row r="888" spans="1:54" s="4" customFormat="1" x14ac:dyDescent="0.2">
      <c r="A888" s="112" t="str">
        <f>IF(D888="","",CONCATENATE('Sample information'!B$16," #1"," ",Table1[[#This Row],[DATE SAMPLE DELIVERY]]))</f>
        <v/>
      </c>
      <c r="B888" s="112" t="str">
        <f>IF(Table1[[#This Row],[LIBRARY ID]]="","",CONCATENATE('Sample information'!B$16,"-",Table1[[#This Row],[LIBRARY ID]]))</f>
        <v/>
      </c>
      <c r="C888" s="228"/>
      <c r="D888" s="228"/>
      <c r="E888" s="228"/>
      <c r="F888" s="113" t="s">
        <v>1711</v>
      </c>
      <c r="G888" s="98"/>
      <c r="H888" s="113"/>
      <c r="I888" s="98"/>
      <c r="J888" s="98"/>
      <c r="K888" s="98"/>
      <c r="L888" s="112" t="str">
        <f>IF((I888=Index!C$2),VLOOKUP(J888,Index!B$3:S$228,2),IF((I888=Index!D$2),VLOOKUP(J888,Index!B$3:S$228,3),IF((I888=Index!E$2),VLOOKUP(J888,Index!B$3:S$228,4),IF((I888=Index!F$2),VLOOKUP(J888,Index!B$3:S$228,5),IF((I888=Index!G$2),VLOOKUP(J888,Index!B$3:S$228,6),IF((I888=Index!H$2),VLOOKUP(J888,Index!B$3:S$228,7),IF((I888=Index!I$2),VLOOKUP(J888,Index!B$3:S$228,8),IF((I888=Index!J$2),VLOOKUP(J888,Index!B$3:S$228,9),IF((I888=Index!K$2),VLOOKUP(J888,Index!B$3:S$228,10),IF((I888=Index!L$2),VLOOKUP(J888,Index!B$3:S$228,11),IF((I888=Index!M$2),VLOOKUP(J888,Index!B$3:S$228,12),IF((I888=Index!N$2),VLOOKUP(J888,Index!B$3:S$228,13),IF((I888=Index!O$2),VLOOKUP(J888,Index!B$3:S$228,14),IF((I888=Index!P$2),VLOOKUP(J888,Index!B$3:S$228,15),IF((I888=Index!Q$2),VLOOKUP(J888,Index!B$3:S$228,16),IF((I888=Index!R$2),VLOOKUP(J888,Index!B$3:S$228,17),IF((I888=Index!S$2),VLOOKUP(J888,Index!B$3:S$228,18),IF((I888=""),CONCATENATE("Custom (",K888,")"),IF((I888="No index"),CONCATENATE("Custom (",Index!T880,")"),"")))))))))))))))))))</f>
        <v>Custom ()</v>
      </c>
      <c r="M888" s="32" t="s">
        <v>5</v>
      </c>
      <c r="N888" s="10" t="s">
        <v>40</v>
      </c>
      <c r="O888" s="136" t="str">
        <f>IF(Table1[[#This Row],[VOLUME]]="","",Table1[[#This Row],[VOLUME]])</f>
        <v/>
      </c>
      <c r="P888" s="110" t="str">
        <f>IF(Table1[[#This Row],[SNP&amp;SEQ SAMPLE ID]]="","",CONCATENATE('Sample information'!$B$16,"_PL1_org_",Table1[[#This Row],[DATE SAMPLE DELIVERY]]))</f>
        <v/>
      </c>
      <c r="Q888" s="32" t="str">
        <f>IF(Table1[[#This Row],[SNP&amp;SEQ SAMPLE ID]]="","",IF('Sample information'!$B$21="","",'Sample information'!$B$21))</f>
        <v/>
      </c>
      <c r="R888" s="10"/>
      <c r="S888" s="32"/>
      <c r="T888" s="55"/>
      <c r="U888" s="25"/>
      <c r="W888" s="30"/>
      <c r="Y888" s="90"/>
      <c r="Z888" s="32"/>
      <c r="AA888" s="28"/>
      <c r="AB888" s="55"/>
      <c r="AC888" s="28" t="str">
        <f>IF(Table1[[#This Row],[DATE SAMPLE DELIVERY]]="","",(CONCATENATE(20,LEFT(Table1[[#This Row],[DATE SAMPLE DELIVERY]],2),"-",(MID(Table1[[#This Row],[DATE SAMPLE DELIVERY]],3,2)),"-",(RIGHT(Table1[[#This Row],[DATE SAMPLE DELIVERY]],2)))))</f>
        <v/>
      </c>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row>
    <row r="889" spans="1:54" s="4" customFormat="1" x14ac:dyDescent="0.2">
      <c r="A889" s="112" t="str">
        <f>IF(D889="","",CONCATENATE('Sample information'!B$16," #1"," ",Table1[[#This Row],[DATE SAMPLE DELIVERY]]))</f>
        <v/>
      </c>
      <c r="B889" s="112" t="str">
        <f>IF(Table1[[#This Row],[LIBRARY ID]]="","",CONCATENATE('Sample information'!B$16,"-",Table1[[#This Row],[LIBRARY ID]]))</f>
        <v/>
      </c>
      <c r="C889" s="228"/>
      <c r="D889" s="228"/>
      <c r="E889" s="228"/>
      <c r="F889" s="113" t="s">
        <v>1711</v>
      </c>
      <c r="G889" s="98"/>
      <c r="H889" s="113"/>
      <c r="I889" s="98"/>
      <c r="J889" s="98"/>
      <c r="K889" s="98"/>
      <c r="L889" s="112" t="str">
        <f>IF((I889=Index!C$2),VLOOKUP(J889,Index!B$3:S$228,2),IF((I889=Index!D$2),VLOOKUP(J889,Index!B$3:S$228,3),IF((I889=Index!E$2),VLOOKUP(J889,Index!B$3:S$228,4),IF((I889=Index!F$2),VLOOKUP(J889,Index!B$3:S$228,5),IF((I889=Index!G$2),VLOOKUP(J889,Index!B$3:S$228,6),IF((I889=Index!H$2),VLOOKUP(J889,Index!B$3:S$228,7),IF((I889=Index!I$2),VLOOKUP(J889,Index!B$3:S$228,8),IF((I889=Index!J$2),VLOOKUP(J889,Index!B$3:S$228,9),IF((I889=Index!K$2),VLOOKUP(J889,Index!B$3:S$228,10),IF((I889=Index!L$2),VLOOKUP(J889,Index!B$3:S$228,11),IF((I889=Index!M$2),VLOOKUP(J889,Index!B$3:S$228,12),IF((I889=Index!N$2),VLOOKUP(J889,Index!B$3:S$228,13),IF((I889=Index!O$2),VLOOKUP(J889,Index!B$3:S$228,14),IF((I889=Index!P$2),VLOOKUP(J889,Index!B$3:S$228,15),IF((I889=Index!Q$2),VLOOKUP(J889,Index!B$3:S$228,16),IF((I889=Index!R$2),VLOOKUP(J889,Index!B$3:S$228,17),IF((I889=Index!S$2),VLOOKUP(J889,Index!B$3:S$228,18),IF((I889=""),CONCATENATE("Custom (",K889,")"),IF((I889="No index"),CONCATENATE("Custom (",Index!T881,")"),"")))))))))))))))))))</f>
        <v>Custom ()</v>
      </c>
      <c r="M889" s="32" t="s">
        <v>5</v>
      </c>
      <c r="N889" s="10" t="s">
        <v>41</v>
      </c>
      <c r="O889" s="136" t="str">
        <f>IF(Table1[[#This Row],[VOLUME]]="","",Table1[[#This Row],[VOLUME]])</f>
        <v/>
      </c>
      <c r="P889" s="110" t="str">
        <f>IF(Table1[[#This Row],[SNP&amp;SEQ SAMPLE ID]]="","",CONCATENATE('Sample information'!$B$16,"_PL1_org_",Table1[[#This Row],[DATE SAMPLE DELIVERY]]))</f>
        <v/>
      </c>
      <c r="Q889" s="32" t="str">
        <f>IF(Table1[[#This Row],[SNP&amp;SEQ SAMPLE ID]]="","",IF('Sample information'!$B$21="","",'Sample information'!$B$21))</f>
        <v/>
      </c>
      <c r="R889" s="10"/>
      <c r="S889" s="32"/>
      <c r="T889" s="55"/>
      <c r="U889" s="25"/>
      <c r="W889" s="30"/>
      <c r="Y889" s="90"/>
      <c r="Z889" s="32"/>
      <c r="AA889" s="28"/>
      <c r="AB889" s="55"/>
      <c r="AC889" s="28" t="str">
        <f>IF(Table1[[#This Row],[DATE SAMPLE DELIVERY]]="","",(CONCATENATE(20,LEFT(Table1[[#This Row],[DATE SAMPLE DELIVERY]],2),"-",(MID(Table1[[#This Row],[DATE SAMPLE DELIVERY]],3,2)),"-",(RIGHT(Table1[[#This Row],[DATE SAMPLE DELIVERY]],2)))))</f>
        <v/>
      </c>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row>
    <row r="890" spans="1:54" s="4" customFormat="1" x14ac:dyDescent="0.2">
      <c r="A890" s="112" t="str">
        <f>IF(D890="","",CONCATENATE('Sample information'!B$16," #1"," ",Table1[[#This Row],[DATE SAMPLE DELIVERY]]))</f>
        <v/>
      </c>
      <c r="B890" s="112" t="str">
        <f>IF(Table1[[#This Row],[LIBRARY ID]]="","",CONCATENATE('Sample information'!B$16,"-",Table1[[#This Row],[LIBRARY ID]]))</f>
        <v/>
      </c>
      <c r="C890" s="228"/>
      <c r="D890" s="228"/>
      <c r="E890" s="228"/>
      <c r="F890" s="113" t="s">
        <v>1711</v>
      </c>
      <c r="G890" s="98"/>
      <c r="H890" s="113"/>
      <c r="I890" s="98"/>
      <c r="J890" s="98"/>
      <c r="K890" s="98"/>
      <c r="L890" s="112" t="str">
        <f>IF((I890=Index!C$2),VLOOKUP(J890,Index!B$3:S$228,2),IF((I890=Index!D$2),VLOOKUP(J890,Index!B$3:S$228,3),IF((I890=Index!E$2),VLOOKUP(J890,Index!B$3:S$228,4),IF((I890=Index!F$2),VLOOKUP(J890,Index!B$3:S$228,5),IF((I890=Index!G$2),VLOOKUP(J890,Index!B$3:S$228,6),IF((I890=Index!H$2),VLOOKUP(J890,Index!B$3:S$228,7),IF((I890=Index!I$2),VLOOKUP(J890,Index!B$3:S$228,8),IF((I890=Index!J$2),VLOOKUP(J890,Index!B$3:S$228,9),IF((I890=Index!K$2),VLOOKUP(J890,Index!B$3:S$228,10),IF((I890=Index!L$2),VLOOKUP(J890,Index!B$3:S$228,11),IF((I890=Index!M$2),VLOOKUP(J890,Index!B$3:S$228,12),IF((I890=Index!N$2),VLOOKUP(J890,Index!B$3:S$228,13),IF((I890=Index!O$2),VLOOKUP(J890,Index!B$3:S$228,14),IF((I890=Index!P$2),VLOOKUP(J890,Index!B$3:S$228,15),IF((I890=Index!Q$2),VLOOKUP(J890,Index!B$3:S$228,16),IF((I890=Index!R$2),VLOOKUP(J890,Index!B$3:S$228,17),IF((I890=Index!S$2),VLOOKUP(J890,Index!B$3:S$228,18),IF((I890=""),CONCATENATE("Custom (",K890,")"),IF((I890="No index"),CONCATENATE("Custom (",Index!T882,")"),"")))))))))))))))))))</f>
        <v>Custom ()</v>
      </c>
      <c r="M890" s="32" t="s">
        <v>5</v>
      </c>
      <c r="N890" s="10" t="s">
        <v>42</v>
      </c>
      <c r="O890" s="136" t="str">
        <f>IF(Table1[[#This Row],[VOLUME]]="","",Table1[[#This Row],[VOLUME]])</f>
        <v/>
      </c>
      <c r="P890" s="110" t="str">
        <f>IF(Table1[[#This Row],[SNP&amp;SEQ SAMPLE ID]]="","",CONCATENATE('Sample information'!$B$16,"_PL1_org_",Table1[[#This Row],[DATE SAMPLE DELIVERY]]))</f>
        <v/>
      </c>
      <c r="Q890" s="32" t="str">
        <f>IF(Table1[[#This Row],[SNP&amp;SEQ SAMPLE ID]]="","",IF('Sample information'!$B$21="","",'Sample information'!$B$21))</f>
        <v/>
      </c>
      <c r="R890" s="10"/>
      <c r="S890" s="32"/>
      <c r="T890" s="55"/>
      <c r="U890" s="25"/>
      <c r="W890" s="30"/>
      <c r="Y890" s="90"/>
      <c r="Z890" s="32"/>
      <c r="AA890" s="28"/>
      <c r="AB890" s="55"/>
      <c r="AC890" s="28" t="str">
        <f>IF(Table1[[#This Row],[DATE SAMPLE DELIVERY]]="","",(CONCATENATE(20,LEFT(Table1[[#This Row],[DATE SAMPLE DELIVERY]],2),"-",(MID(Table1[[#This Row],[DATE SAMPLE DELIVERY]],3,2)),"-",(RIGHT(Table1[[#This Row],[DATE SAMPLE DELIVERY]],2)))))</f>
        <v/>
      </c>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row>
    <row r="891" spans="1:54" s="4" customFormat="1" x14ac:dyDescent="0.2">
      <c r="A891" s="112" t="str">
        <f>IF(D891="","",CONCATENATE('Sample information'!B$16," #1"," ",Table1[[#This Row],[DATE SAMPLE DELIVERY]]))</f>
        <v/>
      </c>
      <c r="B891" s="112" t="str">
        <f>IF(Table1[[#This Row],[LIBRARY ID]]="","",CONCATENATE('Sample information'!B$16,"-",Table1[[#This Row],[LIBRARY ID]]))</f>
        <v/>
      </c>
      <c r="C891" s="228"/>
      <c r="D891" s="228"/>
      <c r="E891" s="228"/>
      <c r="F891" s="113" t="s">
        <v>1711</v>
      </c>
      <c r="G891" s="98"/>
      <c r="H891" s="113"/>
      <c r="I891" s="98"/>
      <c r="J891" s="98"/>
      <c r="K891" s="98"/>
      <c r="L891" s="112" t="str">
        <f>IF((I891=Index!C$2),VLOOKUP(J891,Index!B$3:S$228,2),IF((I891=Index!D$2),VLOOKUP(J891,Index!B$3:S$228,3),IF((I891=Index!E$2),VLOOKUP(J891,Index!B$3:S$228,4),IF((I891=Index!F$2),VLOOKUP(J891,Index!B$3:S$228,5),IF((I891=Index!G$2),VLOOKUP(J891,Index!B$3:S$228,6),IF((I891=Index!H$2),VLOOKUP(J891,Index!B$3:S$228,7),IF((I891=Index!I$2),VLOOKUP(J891,Index!B$3:S$228,8),IF((I891=Index!J$2),VLOOKUP(J891,Index!B$3:S$228,9),IF((I891=Index!K$2),VLOOKUP(J891,Index!B$3:S$228,10),IF((I891=Index!L$2),VLOOKUP(J891,Index!B$3:S$228,11),IF((I891=Index!M$2),VLOOKUP(J891,Index!B$3:S$228,12),IF((I891=Index!N$2),VLOOKUP(J891,Index!B$3:S$228,13),IF((I891=Index!O$2),VLOOKUP(J891,Index!B$3:S$228,14),IF((I891=Index!P$2),VLOOKUP(J891,Index!B$3:S$228,15),IF((I891=Index!Q$2),VLOOKUP(J891,Index!B$3:S$228,16),IF((I891=Index!R$2),VLOOKUP(J891,Index!B$3:S$228,17),IF((I891=Index!S$2),VLOOKUP(J891,Index!B$3:S$228,18),IF((I891=""),CONCATENATE("Custom (",K891,")"),IF((I891="No index"),CONCATENATE("Custom (",Index!T883,")"),"")))))))))))))))))))</f>
        <v>Custom ()</v>
      </c>
      <c r="M891" s="32" t="s">
        <v>5</v>
      </c>
      <c r="N891" s="10" t="s">
        <v>43</v>
      </c>
      <c r="O891" s="136" t="str">
        <f>IF(Table1[[#This Row],[VOLUME]]="","",Table1[[#This Row],[VOLUME]])</f>
        <v/>
      </c>
      <c r="P891" s="110" t="str">
        <f>IF(Table1[[#This Row],[SNP&amp;SEQ SAMPLE ID]]="","",CONCATENATE('Sample information'!$B$16,"_PL1_org_",Table1[[#This Row],[DATE SAMPLE DELIVERY]]))</f>
        <v/>
      </c>
      <c r="Q891" s="32" t="str">
        <f>IF(Table1[[#This Row],[SNP&amp;SEQ SAMPLE ID]]="","",IF('Sample information'!$B$21="","",'Sample information'!$B$21))</f>
        <v/>
      </c>
      <c r="R891" s="10"/>
      <c r="S891" s="32"/>
      <c r="T891" s="55"/>
      <c r="U891" s="25"/>
      <c r="W891" s="30"/>
      <c r="Y891" s="90"/>
      <c r="Z891" s="32"/>
      <c r="AA891" s="28"/>
      <c r="AB891" s="55"/>
      <c r="AC891" s="28" t="str">
        <f>IF(Table1[[#This Row],[DATE SAMPLE DELIVERY]]="","",(CONCATENATE(20,LEFT(Table1[[#This Row],[DATE SAMPLE DELIVERY]],2),"-",(MID(Table1[[#This Row],[DATE SAMPLE DELIVERY]],3,2)),"-",(RIGHT(Table1[[#This Row],[DATE SAMPLE DELIVERY]],2)))))</f>
        <v/>
      </c>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row>
    <row r="892" spans="1:54" s="4" customFormat="1" x14ac:dyDescent="0.2">
      <c r="A892" s="112" t="str">
        <f>IF(D892="","",CONCATENATE('Sample information'!B$16," #1"," ",Table1[[#This Row],[DATE SAMPLE DELIVERY]]))</f>
        <v/>
      </c>
      <c r="B892" s="112" t="str">
        <f>IF(Table1[[#This Row],[LIBRARY ID]]="","",CONCATENATE('Sample information'!B$16,"-",Table1[[#This Row],[LIBRARY ID]]))</f>
        <v/>
      </c>
      <c r="C892" s="228"/>
      <c r="D892" s="228"/>
      <c r="E892" s="228"/>
      <c r="F892" s="113" t="s">
        <v>1711</v>
      </c>
      <c r="G892" s="98"/>
      <c r="H892" s="113"/>
      <c r="I892" s="98"/>
      <c r="J892" s="98"/>
      <c r="K892" s="98"/>
      <c r="L892" s="112" t="str">
        <f>IF((I892=Index!C$2),VLOOKUP(J892,Index!B$3:S$228,2),IF((I892=Index!D$2),VLOOKUP(J892,Index!B$3:S$228,3),IF((I892=Index!E$2),VLOOKUP(J892,Index!B$3:S$228,4),IF((I892=Index!F$2),VLOOKUP(J892,Index!B$3:S$228,5),IF((I892=Index!G$2),VLOOKUP(J892,Index!B$3:S$228,6),IF((I892=Index!H$2),VLOOKUP(J892,Index!B$3:S$228,7),IF((I892=Index!I$2),VLOOKUP(J892,Index!B$3:S$228,8),IF((I892=Index!J$2),VLOOKUP(J892,Index!B$3:S$228,9),IF((I892=Index!K$2),VLOOKUP(J892,Index!B$3:S$228,10),IF((I892=Index!L$2),VLOOKUP(J892,Index!B$3:S$228,11),IF((I892=Index!M$2),VLOOKUP(J892,Index!B$3:S$228,12),IF((I892=Index!N$2),VLOOKUP(J892,Index!B$3:S$228,13),IF((I892=Index!O$2),VLOOKUP(J892,Index!B$3:S$228,14),IF((I892=Index!P$2),VLOOKUP(J892,Index!B$3:S$228,15),IF((I892=Index!Q$2),VLOOKUP(J892,Index!B$3:S$228,16),IF((I892=Index!R$2),VLOOKUP(J892,Index!B$3:S$228,17),IF((I892=Index!S$2),VLOOKUP(J892,Index!B$3:S$228,18),IF((I892=""),CONCATENATE("Custom (",K892,")"),IF((I892="No index"),CONCATENATE("Custom (",Index!T884,")"),"")))))))))))))))))))</f>
        <v>Custom ()</v>
      </c>
      <c r="M892" s="32" t="s">
        <v>5</v>
      </c>
      <c r="N892" s="10" t="s">
        <v>44</v>
      </c>
      <c r="O892" s="136" t="str">
        <f>IF(Table1[[#This Row],[VOLUME]]="","",Table1[[#This Row],[VOLUME]])</f>
        <v/>
      </c>
      <c r="P892" s="110" t="str">
        <f>IF(Table1[[#This Row],[SNP&amp;SEQ SAMPLE ID]]="","",CONCATENATE('Sample information'!$B$16,"_PL1_org_",Table1[[#This Row],[DATE SAMPLE DELIVERY]]))</f>
        <v/>
      </c>
      <c r="Q892" s="32" t="str">
        <f>IF(Table1[[#This Row],[SNP&amp;SEQ SAMPLE ID]]="","",IF('Sample information'!$B$21="","",'Sample information'!$B$21))</f>
        <v/>
      </c>
      <c r="R892" s="10"/>
      <c r="S892" s="32"/>
      <c r="T892" s="55"/>
      <c r="U892" s="25"/>
      <c r="W892" s="30"/>
      <c r="Y892" s="90"/>
      <c r="Z892" s="32"/>
      <c r="AA892" s="28"/>
      <c r="AB892" s="55"/>
      <c r="AC892" s="28" t="str">
        <f>IF(Table1[[#This Row],[DATE SAMPLE DELIVERY]]="","",(CONCATENATE(20,LEFT(Table1[[#This Row],[DATE SAMPLE DELIVERY]],2),"-",(MID(Table1[[#This Row],[DATE SAMPLE DELIVERY]],3,2)),"-",(RIGHT(Table1[[#This Row],[DATE SAMPLE DELIVERY]],2)))))</f>
        <v/>
      </c>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row>
    <row r="893" spans="1:54" s="4" customFormat="1" x14ac:dyDescent="0.2">
      <c r="A893" s="112" t="str">
        <f>IF(D893="","",CONCATENATE('Sample information'!B$16," #1"," ",Table1[[#This Row],[DATE SAMPLE DELIVERY]]))</f>
        <v/>
      </c>
      <c r="B893" s="112" t="str">
        <f>IF(Table1[[#This Row],[LIBRARY ID]]="","",CONCATENATE('Sample information'!B$16,"-",Table1[[#This Row],[LIBRARY ID]]))</f>
        <v/>
      </c>
      <c r="C893" s="228"/>
      <c r="D893" s="228"/>
      <c r="E893" s="228"/>
      <c r="F893" s="113" t="s">
        <v>1711</v>
      </c>
      <c r="G893" s="98"/>
      <c r="H893" s="113"/>
      <c r="I893" s="98"/>
      <c r="J893" s="98"/>
      <c r="K893" s="98"/>
      <c r="L893" s="112" t="str">
        <f>IF((I893=Index!C$2),VLOOKUP(J893,Index!B$3:S$228,2),IF((I893=Index!D$2),VLOOKUP(J893,Index!B$3:S$228,3),IF((I893=Index!E$2),VLOOKUP(J893,Index!B$3:S$228,4),IF((I893=Index!F$2),VLOOKUP(J893,Index!B$3:S$228,5),IF((I893=Index!G$2),VLOOKUP(J893,Index!B$3:S$228,6),IF((I893=Index!H$2),VLOOKUP(J893,Index!B$3:S$228,7),IF((I893=Index!I$2),VLOOKUP(J893,Index!B$3:S$228,8),IF((I893=Index!J$2),VLOOKUP(J893,Index!B$3:S$228,9),IF((I893=Index!K$2),VLOOKUP(J893,Index!B$3:S$228,10),IF((I893=Index!L$2),VLOOKUP(J893,Index!B$3:S$228,11),IF((I893=Index!M$2),VLOOKUP(J893,Index!B$3:S$228,12),IF((I893=Index!N$2),VLOOKUP(J893,Index!B$3:S$228,13),IF((I893=Index!O$2),VLOOKUP(J893,Index!B$3:S$228,14),IF((I893=Index!P$2),VLOOKUP(J893,Index!B$3:S$228,15),IF((I893=Index!Q$2),VLOOKUP(J893,Index!B$3:S$228,16),IF((I893=Index!R$2),VLOOKUP(J893,Index!B$3:S$228,17),IF((I893=Index!S$2),VLOOKUP(J893,Index!B$3:S$228,18),IF((I893=""),CONCATENATE("Custom (",K893,")"),IF((I893="No index"),CONCATENATE("Custom (",Index!T885,")"),"")))))))))))))))))))</f>
        <v>Custom ()</v>
      </c>
      <c r="M893" s="32" t="s">
        <v>5</v>
      </c>
      <c r="N893" s="10" t="s">
        <v>45</v>
      </c>
      <c r="O893" s="136" t="str">
        <f>IF(Table1[[#This Row],[VOLUME]]="","",Table1[[#This Row],[VOLUME]])</f>
        <v/>
      </c>
      <c r="P893" s="110" t="str">
        <f>IF(Table1[[#This Row],[SNP&amp;SEQ SAMPLE ID]]="","",CONCATENATE('Sample information'!$B$16,"_PL1_org_",Table1[[#This Row],[DATE SAMPLE DELIVERY]]))</f>
        <v/>
      </c>
      <c r="Q893" s="32" t="str">
        <f>IF(Table1[[#This Row],[SNP&amp;SEQ SAMPLE ID]]="","",IF('Sample information'!$B$21="","",'Sample information'!$B$21))</f>
        <v/>
      </c>
      <c r="R893" s="10"/>
      <c r="S893" s="32"/>
      <c r="T893" s="55"/>
      <c r="U893" s="25"/>
      <c r="W893" s="30"/>
      <c r="Y893" s="90"/>
      <c r="Z893" s="32"/>
      <c r="AA893" s="28"/>
      <c r="AB893" s="55"/>
      <c r="AC893" s="28" t="str">
        <f>IF(Table1[[#This Row],[DATE SAMPLE DELIVERY]]="","",(CONCATENATE(20,LEFT(Table1[[#This Row],[DATE SAMPLE DELIVERY]],2),"-",(MID(Table1[[#This Row],[DATE SAMPLE DELIVERY]],3,2)),"-",(RIGHT(Table1[[#This Row],[DATE SAMPLE DELIVERY]],2)))))</f>
        <v/>
      </c>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row>
    <row r="894" spans="1:54" s="4" customFormat="1" x14ac:dyDescent="0.2">
      <c r="A894" s="112" t="str">
        <f>IF(D894="","",CONCATENATE('Sample information'!B$16," #1"," ",Table1[[#This Row],[DATE SAMPLE DELIVERY]]))</f>
        <v/>
      </c>
      <c r="B894" s="112" t="str">
        <f>IF(Table1[[#This Row],[LIBRARY ID]]="","",CONCATENATE('Sample information'!B$16,"-",Table1[[#This Row],[LIBRARY ID]]))</f>
        <v/>
      </c>
      <c r="C894" s="228"/>
      <c r="D894" s="228"/>
      <c r="E894" s="228"/>
      <c r="F894" s="113" t="s">
        <v>1711</v>
      </c>
      <c r="G894" s="98"/>
      <c r="H894" s="113"/>
      <c r="I894" s="98"/>
      <c r="J894" s="98"/>
      <c r="K894" s="98"/>
      <c r="L894" s="112" t="str">
        <f>IF((I894=Index!C$2),VLOOKUP(J894,Index!B$3:S$228,2),IF((I894=Index!D$2),VLOOKUP(J894,Index!B$3:S$228,3),IF((I894=Index!E$2),VLOOKUP(J894,Index!B$3:S$228,4),IF((I894=Index!F$2),VLOOKUP(J894,Index!B$3:S$228,5),IF((I894=Index!G$2),VLOOKUP(J894,Index!B$3:S$228,6),IF((I894=Index!H$2),VLOOKUP(J894,Index!B$3:S$228,7),IF((I894=Index!I$2),VLOOKUP(J894,Index!B$3:S$228,8),IF((I894=Index!J$2),VLOOKUP(J894,Index!B$3:S$228,9),IF((I894=Index!K$2),VLOOKUP(J894,Index!B$3:S$228,10),IF((I894=Index!L$2),VLOOKUP(J894,Index!B$3:S$228,11),IF((I894=Index!M$2),VLOOKUP(J894,Index!B$3:S$228,12),IF((I894=Index!N$2),VLOOKUP(J894,Index!B$3:S$228,13),IF((I894=Index!O$2),VLOOKUP(J894,Index!B$3:S$228,14),IF((I894=Index!P$2),VLOOKUP(J894,Index!B$3:S$228,15),IF((I894=Index!Q$2),VLOOKUP(J894,Index!B$3:S$228,16),IF((I894=Index!R$2),VLOOKUP(J894,Index!B$3:S$228,17),IF((I894=Index!S$2),VLOOKUP(J894,Index!B$3:S$228,18),IF((I894=""),CONCATENATE("Custom (",K894,")"),IF((I894="No index"),CONCATENATE("Custom (",Index!T886,")"),"")))))))))))))))))))</f>
        <v>Custom ()</v>
      </c>
      <c r="M894" s="32" t="s">
        <v>5</v>
      </c>
      <c r="N894" s="10" t="s">
        <v>46</v>
      </c>
      <c r="O894" s="136" t="str">
        <f>IF(Table1[[#This Row],[VOLUME]]="","",Table1[[#This Row],[VOLUME]])</f>
        <v/>
      </c>
      <c r="P894" s="110" t="str">
        <f>IF(Table1[[#This Row],[SNP&amp;SEQ SAMPLE ID]]="","",CONCATENATE('Sample information'!$B$16,"_PL1_org_",Table1[[#This Row],[DATE SAMPLE DELIVERY]]))</f>
        <v/>
      </c>
      <c r="Q894" s="32" t="str">
        <f>IF(Table1[[#This Row],[SNP&amp;SEQ SAMPLE ID]]="","",IF('Sample information'!$B$21="","",'Sample information'!$B$21))</f>
        <v/>
      </c>
      <c r="R894" s="10"/>
      <c r="S894" s="32"/>
      <c r="T894" s="55"/>
      <c r="U894" s="25"/>
      <c r="W894" s="30"/>
      <c r="Y894" s="90"/>
      <c r="Z894" s="32"/>
      <c r="AA894" s="28"/>
      <c r="AB894" s="55"/>
      <c r="AC894" s="28" t="str">
        <f>IF(Table1[[#This Row],[DATE SAMPLE DELIVERY]]="","",(CONCATENATE(20,LEFT(Table1[[#This Row],[DATE SAMPLE DELIVERY]],2),"-",(MID(Table1[[#This Row],[DATE SAMPLE DELIVERY]],3,2)),"-",(RIGHT(Table1[[#This Row],[DATE SAMPLE DELIVERY]],2)))))</f>
        <v/>
      </c>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row>
    <row r="895" spans="1:54" s="4" customFormat="1" x14ac:dyDescent="0.2">
      <c r="A895" s="112" t="str">
        <f>IF(D895="","",CONCATENATE('Sample information'!B$16," #1"," ",Table1[[#This Row],[DATE SAMPLE DELIVERY]]))</f>
        <v/>
      </c>
      <c r="B895" s="112" t="str">
        <f>IF(Table1[[#This Row],[LIBRARY ID]]="","",CONCATENATE('Sample information'!B$16,"-",Table1[[#This Row],[LIBRARY ID]]))</f>
        <v/>
      </c>
      <c r="C895" s="228"/>
      <c r="D895" s="228"/>
      <c r="E895" s="228"/>
      <c r="F895" s="113" t="s">
        <v>1711</v>
      </c>
      <c r="G895" s="98"/>
      <c r="H895" s="113"/>
      <c r="I895" s="98"/>
      <c r="J895" s="98"/>
      <c r="K895" s="98"/>
      <c r="L895" s="112" t="str">
        <f>IF((I895=Index!C$2),VLOOKUP(J895,Index!B$3:S$228,2),IF((I895=Index!D$2),VLOOKUP(J895,Index!B$3:S$228,3),IF((I895=Index!E$2),VLOOKUP(J895,Index!B$3:S$228,4),IF((I895=Index!F$2),VLOOKUP(J895,Index!B$3:S$228,5),IF((I895=Index!G$2),VLOOKUP(J895,Index!B$3:S$228,6),IF((I895=Index!H$2),VLOOKUP(J895,Index!B$3:S$228,7),IF((I895=Index!I$2),VLOOKUP(J895,Index!B$3:S$228,8),IF((I895=Index!J$2),VLOOKUP(J895,Index!B$3:S$228,9),IF((I895=Index!K$2),VLOOKUP(J895,Index!B$3:S$228,10),IF((I895=Index!L$2),VLOOKUP(J895,Index!B$3:S$228,11),IF((I895=Index!M$2),VLOOKUP(J895,Index!B$3:S$228,12),IF((I895=Index!N$2),VLOOKUP(J895,Index!B$3:S$228,13),IF((I895=Index!O$2),VLOOKUP(J895,Index!B$3:S$228,14),IF((I895=Index!P$2),VLOOKUP(J895,Index!B$3:S$228,15),IF((I895=Index!Q$2),VLOOKUP(J895,Index!B$3:S$228,16),IF((I895=Index!R$2),VLOOKUP(J895,Index!B$3:S$228,17),IF((I895=Index!S$2),VLOOKUP(J895,Index!B$3:S$228,18),IF((I895=""),CONCATENATE("Custom (",K895,")"),IF((I895="No index"),CONCATENATE("Custom (",Index!T887,")"),"")))))))))))))))))))</f>
        <v>Custom ()</v>
      </c>
      <c r="M895" s="32" t="s">
        <v>5</v>
      </c>
      <c r="N895" s="10" t="s">
        <v>47</v>
      </c>
      <c r="O895" s="136" t="str">
        <f>IF(Table1[[#This Row],[VOLUME]]="","",Table1[[#This Row],[VOLUME]])</f>
        <v/>
      </c>
      <c r="P895" s="110" t="str">
        <f>IF(Table1[[#This Row],[SNP&amp;SEQ SAMPLE ID]]="","",CONCATENATE('Sample information'!$B$16,"_PL1_org_",Table1[[#This Row],[DATE SAMPLE DELIVERY]]))</f>
        <v/>
      </c>
      <c r="Q895" s="32" t="str">
        <f>IF(Table1[[#This Row],[SNP&amp;SEQ SAMPLE ID]]="","",IF('Sample information'!$B$21="","",'Sample information'!$B$21))</f>
        <v/>
      </c>
      <c r="R895" s="10"/>
      <c r="S895" s="32"/>
      <c r="T895" s="55"/>
      <c r="U895" s="25"/>
      <c r="W895" s="30"/>
      <c r="Y895" s="90"/>
      <c r="Z895" s="32"/>
      <c r="AA895" s="28"/>
      <c r="AB895" s="55"/>
      <c r="AC895" s="28" t="str">
        <f>IF(Table1[[#This Row],[DATE SAMPLE DELIVERY]]="","",(CONCATENATE(20,LEFT(Table1[[#This Row],[DATE SAMPLE DELIVERY]],2),"-",(MID(Table1[[#This Row],[DATE SAMPLE DELIVERY]],3,2)),"-",(RIGHT(Table1[[#This Row],[DATE SAMPLE DELIVERY]],2)))))</f>
        <v/>
      </c>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row>
    <row r="896" spans="1:54" s="4" customFormat="1" x14ac:dyDescent="0.2">
      <c r="A896" s="112" t="str">
        <f>IF(D896="","",CONCATENATE('Sample information'!B$16," #1"," ",Table1[[#This Row],[DATE SAMPLE DELIVERY]]))</f>
        <v/>
      </c>
      <c r="B896" s="112" t="str">
        <f>IF(Table1[[#This Row],[LIBRARY ID]]="","",CONCATENATE('Sample information'!B$16,"-",Table1[[#This Row],[LIBRARY ID]]))</f>
        <v/>
      </c>
      <c r="C896" s="228"/>
      <c r="D896" s="228"/>
      <c r="E896" s="228"/>
      <c r="F896" s="113" t="s">
        <v>1711</v>
      </c>
      <c r="G896" s="98"/>
      <c r="H896" s="113"/>
      <c r="I896" s="98"/>
      <c r="J896" s="98"/>
      <c r="K896" s="98"/>
      <c r="L896" s="112" t="str">
        <f>IF((I896=Index!C$2),VLOOKUP(J896,Index!B$3:S$228,2),IF((I896=Index!D$2),VLOOKUP(J896,Index!B$3:S$228,3),IF((I896=Index!E$2),VLOOKUP(J896,Index!B$3:S$228,4),IF((I896=Index!F$2),VLOOKUP(J896,Index!B$3:S$228,5),IF((I896=Index!G$2),VLOOKUP(J896,Index!B$3:S$228,6),IF((I896=Index!H$2),VLOOKUP(J896,Index!B$3:S$228,7),IF((I896=Index!I$2),VLOOKUP(J896,Index!B$3:S$228,8),IF((I896=Index!J$2),VLOOKUP(J896,Index!B$3:S$228,9),IF((I896=Index!K$2),VLOOKUP(J896,Index!B$3:S$228,10),IF((I896=Index!L$2),VLOOKUP(J896,Index!B$3:S$228,11),IF((I896=Index!M$2),VLOOKUP(J896,Index!B$3:S$228,12),IF((I896=Index!N$2),VLOOKUP(J896,Index!B$3:S$228,13),IF((I896=Index!O$2),VLOOKUP(J896,Index!B$3:S$228,14),IF((I896=Index!P$2),VLOOKUP(J896,Index!B$3:S$228,15),IF((I896=Index!Q$2),VLOOKUP(J896,Index!B$3:S$228,16),IF((I896=Index!R$2),VLOOKUP(J896,Index!B$3:S$228,17),IF((I896=Index!S$2),VLOOKUP(J896,Index!B$3:S$228,18),IF((I896=""),CONCATENATE("Custom (",K896,")"),IF((I896="No index"),CONCATENATE("Custom (",Index!T888,")"),"")))))))))))))))))))</f>
        <v>Custom ()</v>
      </c>
      <c r="M896" s="32" t="s">
        <v>5</v>
      </c>
      <c r="N896" s="10" t="s">
        <v>48</v>
      </c>
      <c r="O896" s="136" t="str">
        <f>IF(Table1[[#This Row],[VOLUME]]="","",Table1[[#This Row],[VOLUME]])</f>
        <v/>
      </c>
      <c r="P896" s="110" t="str">
        <f>IF(Table1[[#This Row],[SNP&amp;SEQ SAMPLE ID]]="","",CONCATENATE('Sample information'!$B$16,"_PL1_org_",Table1[[#This Row],[DATE SAMPLE DELIVERY]]))</f>
        <v/>
      </c>
      <c r="Q896" s="32" t="str">
        <f>IF(Table1[[#This Row],[SNP&amp;SEQ SAMPLE ID]]="","",IF('Sample information'!$B$21="","",'Sample information'!$B$21))</f>
        <v/>
      </c>
      <c r="R896" s="10"/>
      <c r="S896" s="32"/>
      <c r="T896" s="55"/>
      <c r="U896" s="25"/>
      <c r="W896" s="30"/>
      <c r="Y896" s="90"/>
      <c r="Z896" s="32"/>
      <c r="AA896" s="28"/>
      <c r="AB896" s="55"/>
      <c r="AC896" s="28" t="str">
        <f>IF(Table1[[#This Row],[DATE SAMPLE DELIVERY]]="","",(CONCATENATE(20,LEFT(Table1[[#This Row],[DATE SAMPLE DELIVERY]],2),"-",(MID(Table1[[#This Row],[DATE SAMPLE DELIVERY]],3,2)),"-",(RIGHT(Table1[[#This Row],[DATE SAMPLE DELIVERY]],2)))))</f>
        <v/>
      </c>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row>
    <row r="897" spans="1:54" s="4" customFormat="1" x14ac:dyDescent="0.2">
      <c r="A897" s="112" t="str">
        <f>IF(D897="","",CONCATENATE('Sample information'!B$16," #1"," ",Table1[[#This Row],[DATE SAMPLE DELIVERY]]))</f>
        <v/>
      </c>
      <c r="B897" s="112" t="str">
        <f>IF(Table1[[#This Row],[LIBRARY ID]]="","",CONCATENATE('Sample information'!B$16,"-",Table1[[#This Row],[LIBRARY ID]]))</f>
        <v/>
      </c>
      <c r="C897" s="228"/>
      <c r="D897" s="228"/>
      <c r="E897" s="228"/>
      <c r="F897" s="113" t="s">
        <v>1711</v>
      </c>
      <c r="G897" s="98"/>
      <c r="H897" s="113"/>
      <c r="I897" s="98"/>
      <c r="J897" s="98"/>
      <c r="K897" s="98"/>
      <c r="L897" s="112" t="str">
        <f>IF((I897=Index!C$2),VLOOKUP(J897,Index!B$3:S$228,2),IF((I897=Index!D$2),VLOOKUP(J897,Index!B$3:S$228,3),IF((I897=Index!E$2),VLOOKUP(J897,Index!B$3:S$228,4),IF((I897=Index!F$2),VLOOKUP(J897,Index!B$3:S$228,5),IF((I897=Index!G$2),VLOOKUP(J897,Index!B$3:S$228,6),IF((I897=Index!H$2),VLOOKUP(J897,Index!B$3:S$228,7),IF((I897=Index!I$2),VLOOKUP(J897,Index!B$3:S$228,8),IF((I897=Index!J$2),VLOOKUP(J897,Index!B$3:S$228,9),IF((I897=Index!K$2),VLOOKUP(J897,Index!B$3:S$228,10),IF((I897=Index!L$2),VLOOKUP(J897,Index!B$3:S$228,11),IF((I897=Index!M$2),VLOOKUP(J897,Index!B$3:S$228,12),IF((I897=Index!N$2),VLOOKUP(J897,Index!B$3:S$228,13),IF((I897=Index!O$2),VLOOKUP(J897,Index!B$3:S$228,14),IF((I897=Index!P$2),VLOOKUP(J897,Index!B$3:S$228,15),IF((I897=Index!Q$2),VLOOKUP(J897,Index!B$3:S$228,16),IF((I897=Index!R$2),VLOOKUP(J897,Index!B$3:S$228,17),IF((I897=Index!S$2),VLOOKUP(J897,Index!B$3:S$228,18),IF((I897=""),CONCATENATE("Custom (",K897,")"),IF((I897="No index"),CONCATENATE("Custom (",Index!T889,")"),"")))))))))))))))))))</f>
        <v>Custom ()</v>
      </c>
      <c r="M897" s="32" t="s">
        <v>5</v>
      </c>
      <c r="N897" s="10" t="s">
        <v>49</v>
      </c>
      <c r="O897" s="136" t="str">
        <f>IF(Table1[[#This Row],[VOLUME]]="","",Table1[[#This Row],[VOLUME]])</f>
        <v/>
      </c>
      <c r="P897" s="110" t="str">
        <f>IF(Table1[[#This Row],[SNP&amp;SEQ SAMPLE ID]]="","",CONCATENATE('Sample information'!$B$16,"_PL1_org_",Table1[[#This Row],[DATE SAMPLE DELIVERY]]))</f>
        <v/>
      </c>
      <c r="Q897" s="32" t="str">
        <f>IF(Table1[[#This Row],[SNP&amp;SEQ SAMPLE ID]]="","",IF('Sample information'!$B$21="","",'Sample information'!$B$21))</f>
        <v/>
      </c>
      <c r="R897" s="10"/>
      <c r="S897" s="32"/>
      <c r="T897" s="55"/>
      <c r="U897" s="25"/>
      <c r="W897" s="30"/>
      <c r="Y897" s="90"/>
      <c r="Z897" s="32"/>
      <c r="AA897" s="28"/>
      <c r="AB897" s="55"/>
      <c r="AC897" s="28" t="str">
        <f>IF(Table1[[#This Row],[DATE SAMPLE DELIVERY]]="","",(CONCATENATE(20,LEFT(Table1[[#This Row],[DATE SAMPLE DELIVERY]],2),"-",(MID(Table1[[#This Row],[DATE SAMPLE DELIVERY]],3,2)),"-",(RIGHT(Table1[[#This Row],[DATE SAMPLE DELIVERY]],2)))))</f>
        <v/>
      </c>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row>
    <row r="898" spans="1:54" s="4" customFormat="1" x14ac:dyDescent="0.2">
      <c r="A898" s="112" t="str">
        <f>IF(D898="","",CONCATENATE('Sample information'!B$16," #1"," ",Table1[[#This Row],[DATE SAMPLE DELIVERY]]))</f>
        <v/>
      </c>
      <c r="B898" s="112" t="str">
        <f>IF(Table1[[#This Row],[LIBRARY ID]]="","",CONCATENATE('Sample information'!B$16,"-",Table1[[#This Row],[LIBRARY ID]]))</f>
        <v/>
      </c>
      <c r="C898" s="228"/>
      <c r="D898" s="228"/>
      <c r="E898" s="228"/>
      <c r="F898" s="113" t="s">
        <v>1711</v>
      </c>
      <c r="G898" s="98"/>
      <c r="H898" s="113"/>
      <c r="I898" s="98"/>
      <c r="J898" s="98"/>
      <c r="K898" s="98"/>
      <c r="L898" s="112" t="str">
        <f>IF((I898=Index!C$2),VLOOKUP(J898,Index!B$3:S$228,2),IF((I898=Index!D$2),VLOOKUP(J898,Index!B$3:S$228,3),IF((I898=Index!E$2),VLOOKUP(J898,Index!B$3:S$228,4),IF((I898=Index!F$2),VLOOKUP(J898,Index!B$3:S$228,5),IF((I898=Index!G$2),VLOOKUP(J898,Index!B$3:S$228,6),IF((I898=Index!H$2),VLOOKUP(J898,Index!B$3:S$228,7),IF((I898=Index!I$2),VLOOKUP(J898,Index!B$3:S$228,8),IF((I898=Index!J$2),VLOOKUP(J898,Index!B$3:S$228,9),IF((I898=Index!K$2),VLOOKUP(J898,Index!B$3:S$228,10),IF((I898=Index!L$2),VLOOKUP(J898,Index!B$3:S$228,11),IF((I898=Index!M$2),VLOOKUP(J898,Index!B$3:S$228,12),IF((I898=Index!N$2),VLOOKUP(J898,Index!B$3:S$228,13),IF((I898=Index!O$2),VLOOKUP(J898,Index!B$3:S$228,14),IF((I898=Index!P$2),VLOOKUP(J898,Index!B$3:S$228,15),IF((I898=Index!Q$2),VLOOKUP(J898,Index!B$3:S$228,16),IF((I898=Index!R$2),VLOOKUP(J898,Index!B$3:S$228,17),IF((I898=Index!S$2),VLOOKUP(J898,Index!B$3:S$228,18),IF((I898=""),CONCATENATE("Custom (",K898,")"),IF((I898="No index"),CONCATENATE("Custom (",Index!T890,")"),"")))))))))))))))))))</f>
        <v>Custom ()</v>
      </c>
      <c r="M898" s="32" t="s">
        <v>5</v>
      </c>
      <c r="N898" s="10" t="s">
        <v>50</v>
      </c>
      <c r="O898" s="136" t="str">
        <f>IF(Table1[[#This Row],[VOLUME]]="","",Table1[[#This Row],[VOLUME]])</f>
        <v/>
      </c>
      <c r="P898" s="110" t="str">
        <f>IF(Table1[[#This Row],[SNP&amp;SEQ SAMPLE ID]]="","",CONCATENATE('Sample information'!$B$16,"_PL1_org_",Table1[[#This Row],[DATE SAMPLE DELIVERY]]))</f>
        <v/>
      </c>
      <c r="Q898" s="32" t="str">
        <f>IF(Table1[[#This Row],[SNP&amp;SEQ SAMPLE ID]]="","",IF('Sample information'!$B$21="","",'Sample information'!$B$21))</f>
        <v/>
      </c>
      <c r="R898" s="10"/>
      <c r="S898" s="32"/>
      <c r="T898" s="55"/>
      <c r="U898" s="25"/>
      <c r="W898" s="30"/>
      <c r="Y898" s="90"/>
      <c r="Z898" s="32"/>
      <c r="AA898" s="28"/>
      <c r="AB898" s="55"/>
      <c r="AC898" s="28" t="str">
        <f>IF(Table1[[#This Row],[DATE SAMPLE DELIVERY]]="","",(CONCATENATE(20,LEFT(Table1[[#This Row],[DATE SAMPLE DELIVERY]],2),"-",(MID(Table1[[#This Row],[DATE SAMPLE DELIVERY]],3,2)),"-",(RIGHT(Table1[[#This Row],[DATE SAMPLE DELIVERY]],2)))))</f>
        <v/>
      </c>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row>
    <row r="899" spans="1:54" s="4" customFormat="1" x14ac:dyDescent="0.2">
      <c r="A899" s="112" t="str">
        <f>IF(D899="","",CONCATENATE('Sample information'!B$16," #1"," ",Table1[[#This Row],[DATE SAMPLE DELIVERY]]))</f>
        <v/>
      </c>
      <c r="B899" s="112" t="str">
        <f>IF(Table1[[#This Row],[LIBRARY ID]]="","",CONCATENATE('Sample information'!B$16,"-",Table1[[#This Row],[LIBRARY ID]]))</f>
        <v/>
      </c>
      <c r="C899" s="228"/>
      <c r="D899" s="228"/>
      <c r="E899" s="228"/>
      <c r="F899" s="113" t="s">
        <v>1711</v>
      </c>
      <c r="G899" s="98"/>
      <c r="H899" s="113"/>
      <c r="I899" s="98"/>
      <c r="J899" s="98"/>
      <c r="K899" s="98"/>
      <c r="L899" s="112" t="str">
        <f>IF((I899=Index!C$2),VLOOKUP(J899,Index!B$3:S$228,2),IF((I899=Index!D$2),VLOOKUP(J899,Index!B$3:S$228,3),IF((I899=Index!E$2),VLOOKUP(J899,Index!B$3:S$228,4),IF((I899=Index!F$2),VLOOKUP(J899,Index!B$3:S$228,5),IF((I899=Index!G$2),VLOOKUP(J899,Index!B$3:S$228,6),IF((I899=Index!H$2),VLOOKUP(J899,Index!B$3:S$228,7),IF((I899=Index!I$2),VLOOKUP(J899,Index!B$3:S$228,8),IF((I899=Index!J$2),VLOOKUP(J899,Index!B$3:S$228,9),IF((I899=Index!K$2),VLOOKUP(J899,Index!B$3:S$228,10),IF((I899=Index!L$2),VLOOKUP(J899,Index!B$3:S$228,11),IF((I899=Index!M$2),VLOOKUP(J899,Index!B$3:S$228,12),IF((I899=Index!N$2),VLOOKUP(J899,Index!B$3:S$228,13),IF((I899=Index!O$2),VLOOKUP(J899,Index!B$3:S$228,14),IF((I899=Index!P$2),VLOOKUP(J899,Index!B$3:S$228,15),IF((I899=Index!Q$2),VLOOKUP(J899,Index!B$3:S$228,16),IF((I899=Index!R$2),VLOOKUP(J899,Index!B$3:S$228,17),IF((I899=Index!S$2),VLOOKUP(J899,Index!B$3:S$228,18),IF((I899=""),CONCATENATE("Custom (",K899,")"),IF((I899="No index"),CONCATENATE("Custom (",Index!T891,")"),"")))))))))))))))))))</f>
        <v>Custom ()</v>
      </c>
      <c r="M899" s="32" t="s">
        <v>5</v>
      </c>
      <c r="N899" s="10" t="s">
        <v>51</v>
      </c>
      <c r="O899" s="136" t="str">
        <f>IF(Table1[[#This Row],[VOLUME]]="","",Table1[[#This Row],[VOLUME]])</f>
        <v/>
      </c>
      <c r="P899" s="110" t="str">
        <f>IF(Table1[[#This Row],[SNP&amp;SEQ SAMPLE ID]]="","",CONCATENATE('Sample information'!$B$16,"_PL1_org_",Table1[[#This Row],[DATE SAMPLE DELIVERY]]))</f>
        <v/>
      </c>
      <c r="Q899" s="32" t="str">
        <f>IF(Table1[[#This Row],[SNP&amp;SEQ SAMPLE ID]]="","",IF('Sample information'!$B$21="","",'Sample information'!$B$21))</f>
        <v/>
      </c>
      <c r="R899" s="10"/>
      <c r="S899" s="32"/>
      <c r="T899" s="55"/>
      <c r="U899" s="25"/>
      <c r="W899" s="30"/>
      <c r="Y899" s="90"/>
      <c r="Z899" s="32"/>
      <c r="AA899" s="28"/>
      <c r="AB899" s="55"/>
      <c r="AC899" s="28" t="str">
        <f>IF(Table1[[#This Row],[DATE SAMPLE DELIVERY]]="","",(CONCATENATE(20,LEFT(Table1[[#This Row],[DATE SAMPLE DELIVERY]],2),"-",(MID(Table1[[#This Row],[DATE SAMPLE DELIVERY]],3,2)),"-",(RIGHT(Table1[[#This Row],[DATE SAMPLE DELIVERY]],2)))))</f>
        <v/>
      </c>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row>
    <row r="900" spans="1:54" s="4" customFormat="1" x14ac:dyDescent="0.2">
      <c r="A900" s="112" t="str">
        <f>IF(D900="","",CONCATENATE('Sample information'!B$16," #1"," ",Table1[[#This Row],[DATE SAMPLE DELIVERY]]))</f>
        <v/>
      </c>
      <c r="B900" s="112" t="str">
        <f>IF(Table1[[#This Row],[LIBRARY ID]]="","",CONCATENATE('Sample information'!B$16,"-",Table1[[#This Row],[LIBRARY ID]]))</f>
        <v/>
      </c>
      <c r="C900" s="228"/>
      <c r="D900" s="228"/>
      <c r="E900" s="228"/>
      <c r="F900" s="113" t="s">
        <v>1711</v>
      </c>
      <c r="G900" s="98"/>
      <c r="H900" s="113"/>
      <c r="I900" s="98"/>
      <c r="J900" s="98"/>
      <c r="K900" s="98"/>
      <c r="L900" s="112" t="str">
        <f>IF((I900=Index!C$2),VLOOKUP(J900,Index!B$3:S$228,2),IF((I900=Index!D$2),VLOOKUP(J900,Index!B$3:S$228,3),IF((I900=Index!E$2),VLOOKUP(J900,Index!B$3:S$228,4),IF((I900=Index!F$2),VLOOKUP(J900,Index!B$3:S$228,5),IF((I900=Index!G$2),VLOOKUP(J900,Index!B$3:S$228,6),IF((I900=Index!H$2),VLOOKUP(J900,Index!B$3:S$228,7),IF((I900=Index!I$2),VLOOKUP(J900,Index!B$3:S$228,8),IF((I900=Index!J$2),VLOOKUP(J900,Index!B$3:S$228,9),IF((I900=Index!K$2),VLOOKUP(J900,Index!B$3:S$228,10),IF((I900=Index!L$2),VLOOKUP(J900,Index!B$3:S$228,11),IF((I900=Index!M$2),VLOOKUP(J900,Index!B$3:S$228,12),IF((I900=Index!N$2),VLOOKUP(J900,Index!B$3:S$228,13),IF((I900=Index!O$2),VLOOKUP(J900,Index!B$3:S$228,14),IF((I900=Index!P$2),VLOOKUP(J900,Index!B$3:S$228,15),IF((I900=Index!Q$2),VLOOKUP(J900,Index!B$3:S$228,16),IF((I900=Index!R$2),VLOOKUP(J900,Index!B$3:S$228,17),IF((I900=Index!S$2),VLOOKUP(J900,Index!B$3:S$228,18),IF((I900=""),CONCATENATE("Custom (",K900,")"),IF((I900="No index"),CONCATENATE("Custom (",Index!T892,")"),"")))))))))))))))))))</f>
        <v>Custom ()</v>
      </c>
      <c r="M900" s="32" t="s">
        <v>5</v>
      </c>
      <c r="N900" s="10" t="s">
        <v>52</v>
      </c>
      <c r="O900" s="136" t="str">
        <f>IF(Table1[[#This Row],[VOLUME]]="","",Table1[[#This Row],[VOLUME]])</f>
        <v/>
      </c>
      <c r="P900" s="110" t="str">
        <f>IF(Table1[[#This Row],[SNP&amp;SEQ SAMPLE ID]]="","",CONCATENATE('Sample information'!$B$16,"_PL1_org_",Table1[[#This Row],[DATE SAMPLE DELIVERY]]))</f>
        <v/>
      </c>
      <c r="Q900" s="32" t="str">
        <f>IF(Table1[[#This Row],[SNP&amp;SEQ SAMPLE ID]]="","",IF('Sample information'!$B$21="","",'Sample information'!$B$21))</f>
        <v/>
      </c>
      <c r="R900" s="10"/>
      <c r="S900" s="32"/>
      <c r="T900" s="55"/>
      <c r="U900" s="25"/>
      <c r="W900" s="30"/>
      <c r="Y900" s="90"/>
      <c r="Z900" s="32"/>
      <c r="AA900" s="28"/>
      <c r="AB900" s="55"/>
      <c r="AC900" s="28" t="str">
        <f>IF(Table1[[#This Row],[DATE SAMPLE DELIVERY]]="","",(CONCATENATE(20,LEFT(Table1[[#This Row],[DATE SAMPLE DELIVERY]],2),"-",(MID(Table1[[#This Row],[DATE SAMPLE DELIVERY]],3,2)),"-",(RIGHT(Table1[[#This Row],[DATE SAMPLE DELIVERY]],2)))))</f>
        <v/>
      </c>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row>
    <row r="901" spans="1:54" s="4" customFormat="1" x14ac:dyDescent="0.2">
      <c r="A901" s="112" t="str">
        <f>IF(D901="","",CONCATENATE('Sample information'!B$16," #1"," ",Table1[[#This Row],[DATE SAMPLE DELIVERY]]))</f>
        <v/>
      </c>
      <c r="B901" s="112" t="str">
        <f>IF(Table1[[#This Row],[LIBRARY ID]]="","",CONCATENATE('Sample information'!B$16,"-",Table1[[#This Row],[LIBRARY ID]]))</f>
        <v/>
      </c>
      <c r="C901" s="228"/>
      <c r="D901" s="228"/>
      <c r="E901" s="228"/>
      <c r="F901" s="113" t="s">
        <v>1711</v>
      </c>
      <c r="G901" s="98"/>
      <c r="H901" s="113"/>
      <c r="I901" s="98"/>
      <c r="J901" s="98"/>
      <c r="K901" s="98"/>
      <c r="L901" s="112" t="str">
        <f>IF((I901=Index!C$2),VLOOKUP(J901,Index!B$3:S$228,2),IF((I901=Index!D$2),VLOOKUP(J901,Index!B$3:S$228,3),IF((I901=Index!E$2),VLOOKUP(J901,Index!B$3:S$228,4),IF((I901=Index!F$2),VLOOKUP(J901,Index!B$3:S$228,5),IF((I901=Index!G$2),VLOOKUP(J901,Index!B$3:S$228,6),IF((I901=Index!H$2),VLOOKUP(J901,Index!B$3:S$228,7),IF((I901=Index!I$2),VLOOKUP(J901,Index!B$3:S$228,8),IF((I901=Index!J$2),VLOOKUP(J901,Index!B$3:S$228,9),IF((I901=Index!K$2),VLOOKUP(J901,Index!B$3:S$228,10),IF((I901=Index!L$2),VLOOKUP(J901,Index!B$3:S$228,11),IF((I901=Index!M$2),VLOOKUP(J901,Index!B$3:S$228,12),IF((I901=Index!N$2),VLOOKUP(J901,Index!B$3:S$228,13),IF((I901=Index!O$2),VLOOKUP(J901,Index!B$3:S$228,14),IF((I901=Index!P$2),VLOOKUP(J901,Index!B$3:S$228,15),IF((I901=Index!Q$2),VLOOKUP(J901,Index!B$3:S$228,16),IF((I901=Index!R$2),VLOOKUP(J901,Index!B$3:S$228,17),IF((I901=Index!S$2),VLOOKUP(J901,Index!B$3:S$228,18),IF((I901=""),CONCATENATE("Custom (",K901,")"),IF((I901="No index"),CONCATENATE("Custom (",Index!T893,")"),"")))))))))))))))))))</f>
        <v>Custom ()</v>
      </c>
      <c r="M901" s="32" t="s">
        <v>5</v>
      </c>
      <c r="N901" s="10" t="s">
        <v>53</v>
      </c>
      <c r="O901" s="136" t="str">
        <f>IF(Table1[[#This Row],[VOLUME]]="","",Table1[[#This Row],[VOLUME]])</f>
        <v/>
      </c>
      <c r="P901" s="110" t="str">
        <f>IF(Table1[[#This Row],[SNP&amp;SEQ SAMPLE ID]]="","",CONCATENATE('Sample information'!$B$16,"_PL1_org_",Table1[[#This Row],[DATE SAMPLE DELIVERY]]))</f>
        <v/>
      </c>
      <c r="Q901" s="32" t="str">
        <f>IF(Table1[[#This Row],[SNP&amp;SEQ SAMPLE ID]]="","",IF('Sample information'!$B$21="","",'Sample information'!$B$21))</f>
        <v/>
      </c>
      <c r="R901" s="10"/>
      <c r="S901" s="32"/>
      <c r="T901" s="55"/>
      <c r="U901" s="25"/>
      <c r="W901" s="30"/>
      <c r="Y901" s="90"/>
      <c r="Z901" s="32"/>
      <c r="AA901" s="28"/>
      <c r="AB901" s="55"/>
      <c r="AC901" s="28" t="str">
        <f>IF(Table1[[#This Row],[DATE SAMPLE DELIVERY]]="","",(CONCATENATE(20,LEFT(Table1[[#This Row],[DATE SAMPLE DELIVERY]],2),"-",(MID(Table1[[#This Row],[DATE SAMPLE DELIVERY]],3,2)),"-",(RIGHT(Table1[[#This Row],[DATE SAMPLE DELIVERY]],2)))))</f>
        <v/>
      </c>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row>
    <row r="902" spans="1:54" s="4" customFormat="1" x14ac:dyDescent="0.2">
      <c r="A902" s="112" t="str">
        <f>IF(D902="","",CONCATENATE('Sample information'!B$16," #1"," ",Table1[[#This Row],[DATE SAMPLE DELIVERY]]))</f>
        <v/>
      </c>
      <c r="B902" s="112" t="str">
        <f>IF(Table1[[#This Row],[LIBRARY ID]]="","",CONCATENATE('Sample information'!B$16,"-",Table1[[#This Row],[LIBRARY ID]]))</f>
        <v/>
      </c>
      <c r="C902" s="228"/>
      <c r="D902" s="228"/>
      <c r="E902" s="228"/>
      <c r="F902" s="113" t="s">
        <v>1711</v>
      </c>
      <c r="G902" s="98"/>
      <c r="H902" s="113"/>
      <c r="I902" s="98"/>
      <c r="J902" s="98"/>
      <c r="K902" s="98"/>
      <c r="L902" s="112" t="str">
        <f>IF((I902=Index!C$2),VLOOKUP(J902,Index!B$3:S$228,2),IF((I902=Index!D$2),VLOOKUP(J902,Index!B$3:S$228,3),IF((I902=Index!E$2),VLOOKUP(J902,Index!B$3:S$228,4),IF((I902=Index!F$2),VLOOKUP(J902,Index!B$3:S$228,5),IF((I902=Index!G$2),VLOOKUP(J902,Index!B$3:S$228,6),IF((I902=Index!H$2),VLOOKUP(J902,Index!B$3:S$228,7),IF((I902=Index!I$2),VLOOKUP(J902,Index!B$3:S$228,8),IF((I902=Index!J$2),VLOOKUP(J902,Index!B$3:S$228,9),IF((I902=Index!K$2),VLOOKUP(J902,Index!B$3:S$228,10),IF((I902=Index!L$2),VLOOKUP(J902,Index!B$3:S$228,11),IF((I902=Index!M$2),VLOOKUP(J902,Index!B$3:S$228,12),IF((I902=Index!N$2),VLOOKUP(J902,Index!B$3:S$228,13),IF((I902=Index!O$2),VLOOKUP(J902,Index!B$3:S$228,14),IF((I902=Index!P$2),VLOOKUP(J902,Index!B$3:S$228,15),IF((I902=Index!Q$2),VLOOKUP(J902,Index!B$3:S$228,16),IF((I902=Index!R$2),VLOOKUP(J902,Index!B$3:S$228,17),IF((I902=Index!S$2),VLOOKUP(J902,Index!B$3:S$228,18),IF((I902=""),CONCATENATE("Custom (",K902,")"),IF((I902="No index"),CONCATENATE("Custom (",Index!T894,")"),"")))))))))))))))))))</f>
        <v>Custom ()</v>
      </c>
      <c r="M902" s="32" t="s">
        <v>5</v>
      </c>
      <c r="N902" s="10" t="s">
        <v>54</v>
      </c>
      <c r="O902" s="136" t="str">
        <f>IF(Table1[[#This Row],[VOLUME]]="","",Table1[[#This Row],[VOLUME]])</f>
        <v/>
      </c>
      <c r="P902" s="110" t="str">
        <f>IF(Table1[[#This Row],[SNP&amp;SEQ SAMPLE ID]]="","",CONCATENATE('Sample information'!$B$16,"_PL1_org_",Table1[[#This Row],[DATE SAMPLE DELIVERY]]))</f>
        <v/>
      </c>
      <c r="Q902" s="32" t="str">
        <f>IF(Table1[[#This Row],[SNP&amp;SEQ SAMPLE ID]]="","",IF('Sample information'!$B$21="","",'Sample information'!$B$21))</f>
        <v/>
      </c>
      <c r="R902" s="10"/>
      <c r="S902" s="32"/>
      <c r="T902" s="55"/>
      <c r="U902" s="25"/>
      <c r="W902" s="30"/>
      <c r="Y902" s="90"/>
      <c r="Z902" s="32"/>
      <c r="AA902" s="28"/>
      <c r="AB902" s="55"/>
      <c r="AC902" s="28" t="str">
        <f>IF(Table1[[#This Row],[DATE SAMPLE DELIVERY]]="","",(CONCATENATE(20,LEFT(Table1[[#This Row],[DATE SAMPLE DELIVERY]],2),"-",(MID(Table1[[#This Row],[DATE SAMPLE DELIVERY]],3,2)),"-",(RIGHT(Table1[[#This Row],[DATE SAMPLE DELIVERY]],2)))))</f>
        <v/>
      </c>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row>
    <row r="903" spans="1:54" s="4" customFormat="1" x14ac:dyDescent="0.2">
      <c r="A903" s="112" t="str">
        <f>IF(D903="","",CONCATENATE('Sample information'!B$16," #1"," ",Table1[[#This Row],[DATE SAMPLE DELIVERY]]))</f>
        <v/>
      </c>
      <c r="B903" s="112" t="str">
        <f>IF(Table1[[#This Row],[LIBRARY ID]]="","",CONCATENATE('Sample information'!B$16,"-",Table1[[#This Row],[LIBRARY ID]]))</f>
        <v/>
      </c>
      <c r="C903" s="228"/>
      <c r="D903" s="228"/>
      <c r="E903" s="228"/>
      <c r="F903" s="113" t="s">
        <v>1711</v>
      </c>
      <c r="G903" s="98"/>
      <c r="H903" s="113"/>
      <c r="I903" s="98"/>
      <c r="J903" s="98"/>
      <c r="K903" s="98"/>
      <c r="L903" s="112" t="str">
        <f>IF((I903=Index!C$2),VLOOKUP(J903,Index!B$3:S$228,2),IF((I903=Index!D$2),VLOOKUP(J903,Index!B$3:S$228,3),IF((I903=Index!E$2),VLOOKUP(J903,Index!B$3:S$228,4),IF((I903=Index!F$2),VLOOKUP(J903,Index!B$3:S$228,5),IF((I903=Index!G$2),VLOOKUP(J903,Index!B$3:S$228,6),IF((I903=Index!H$2),VLOOKUP(J903,Index!B$3:S$228,7),IF((I903=Index!I$2),VLOOKUP(J903,Index!B$3:S$228,8),IF((I903=Index!J$2),VLOOKUP(J903,Index!B$3:S$228,9),IF((I903=Index!K$2),VLOOKUP(J903,Index!B$3:S$228,10),IF((I903=Index!L$2),VLOOKUP(J903,Index!B$3:S$228,11),IF((I903=Index!M$2),VLOOKUP(J903,Index!B$3:S$228,12),IF((I903=Index!N$2),VLOOKUP(J903,Index!B$3:S$228,13),IF((I903=Index!O$2),VLOOKUP(J903,Index!B$3:S$228,14),IF((I903=Index!P$2),VLOOKUP(J903,Index!B$3:S$228,15),IF((I903=Index!Q$2),VLOOKUP(J903,Index!B$3:S$228,16),IF((I903=Index!R$2),VLOOKUP(J903,Index!B$3:S$228,17),IF((I903=Index!S$2),VLOOKUP(J903,Index!B$3:S$228,18),IF((I903=""),CONCATENATE("Custom (",K903,")"),IF((I903="No index"),CONCATENATE("Custom (",Index!T895,")"),"")))))))))))))))))))</f>
        <v>Custom ()</v>
      </c>
      <c r="M903" s="32" t="s">
        <v>5</v>
      </c>
      <c r="N903" s="10" t="s">
        <v>55</v>
      </c>
      <c r="O903" s="136" t="str">
        <f>IF(Table1[[#This Row],[VOLUME]]="","",Table1[[#This Row],[VOLUME]])</f>
        <v/>
      </c>
      <c r="P903" s="110" t="str">
        <f>IF(Table1[[#This Row],[SNP&amp;SEQ SAMPLE ID]]="","",CONCATENATE('Sample information'!$B$16,"_PL1_org_",Table1[[#This Row],[DATE SAMPLE DELIVERY]]))</f>
        <v/>
      </c>
      <c r="Q903" s="32" t="str">
        <f>IF(Table1[[#This Row],[SNP&amp;SEQ SAMPLE ID]]="","",IF('Sample information'!$B$21="","",'Sample information'!$B$21))</f>
        <v/>
      </c>
      <c r="R903" s="10"/>
      <c r="S903" s="32"/>
      <c r="T903" s="55"/>
      <c r="U903" s="25"/>
      <c r="W903" s="30"/>
      <c r="Y903" s="90"/>
      <c r="Z903" s="32"/>
      <c r="AA903" s="28"/>
      <c r="AB903" s="55"/>
      <c r="AC903" s="28" t="str">
        <f>IF(Table1[[#This Row],[DATE SAMPLE DELIVERY]]="","",(CONCATENATE(20,LEFT(Table1[[#This Row],[DATE SAMPLE DELIVERY]],2),"-",(MID(Table1[[#This Row],[DATE SAMPLE DELIVERY]],3,2)),"-",(RIGHT(Table1[[#This Row],[DATE SAMPLE DELIVERY]],2)))))</f>
        <v/>
      </c>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row>
    <row r="904" spans="1:54" s="4" customFormat="1" x14ac:dyDescent="0.2">
      <c r="A904" s="112" t="str">
        <f>IF(D904="","",CONCATENATE('Sample information'!B$16," #1"," ",Table1[[#This Row],[DATE SAMPLE DELIVERY]]))</f>
        <v/>
      </c>
      <c r="B904" s="112" t="str">
        <f>IF(Table1[[#This Row],[LIBRARY ID]]="","",CONCATENATE('Sample information'!B$16,"-",Table1[[#This Row],[LIBRARY ID]]))</f>
        <v/>
      </c>
      <c r="C904" s="228"/>
      <c r="D904" s="228"/>
      <c r="E904" s="228"/>
      <c r="F904" s="113" t="s">
        <v>1711</v>
      </c>
      <c r="G904" s="98"/>
      <c r="H904" s="113"/>
      <c r="I904" s="98"/>
      <c r="J904" s="98"/>
      <c r="K904" s="98"/>
      <c r="L904" s="112" t="str">
        <f>IF((I904=Index!C$2),VLOOKUP(J904,Index!B$3:S$228,2),IF((I904=Index!D$2),VLOOKUP(J904,Index!B$3:S$228,3),IF((I904=Index!E$2),VLOOKUP(J904,Index!B$3:S$228,4),IF((I904=Index!F$2),VLOOKUP(J904,Index!B$3:S$228,5),IF((I904=Index!G$2),VLOOKUP(J904,Index!B$3:S$228,6),IF((I904=Index!H$2),VLOOKUP(J904,Index!B$3:S$228,7),IF((I904=Index!I$2),VLOOKUP(J904,Index!B$3:S$228,8),IF((I904=Index!J$2),VLOOKUP(J904,Index!B$3:S$228,9),IF((I904=Index!K$2),VLOOKUP(J904,Index!B$3:S$228,10),IF((I904=Index!L$2),VLOOKUP(J904,Index!B$3:S$228,11),IF((I904=Index!M$2),VLOOKUP(J904,Index!B$3:S$228,12),IF((I904=Index!N$2),VLOOKUP(J904,Index!B$3:S$228,13),IF((I904=Index!O$2),VLOOKUP(J904,Index!B$3:S$228,14),IF((I904=Index!P$2),VLOOKUP(J904,Index!B$3:S$228,15),IF((I904=Index!Q$2),VLOOKUP(J904,Index!B$3:S$228,16),IF((I904=Index!R$2),VLOOKUP(J904,Index!B$3:S$228,17),IF((I904=Index!S$2),VLOOKUP(J904,Index!B$3:S$228,18),IF((I904=""),CONCATENATE("Custom (",K904,")"),IF((I904="No index"),CONCATENATE("Custom (",Index!T896,")"),"")))))))))))))))))))</f>
        <v>Custom ()</v>
      </c>
      <c r="M904" s="32" t="s">
        <v>5</v>
      </c>
      <c r="N904" s="10" t="s">
        <v>56</v>
      </c>
      <c r="O904" s="136" t="str">
        <f>IF(Table1[[#This Row],[VOLUME]]="","",Table1[[#This Row],[VOLUME]])</f>
        <v/>
      </c>
      <c r="P904" s="110" t="str">
        <f>IF(Table1[[#This Row],[SNP&amp;SEQ SAMPLE ID]]="","",CONCATENATE('Sample information'!$B$16,"_PL1_org_",Table1[[#This Row],[DATE SAMPLE DELIVERY]]))</f>
        <v/>
      </c>
      <c r="Q904" s="32" t="str">
        <f>IF(Table1[[#This Row],[SNP&amp;SEQ SAMPLE ID]]="","",IF('Sample information'!$B$21="","",'Sample information'!$B$21))</f>
        <v/>
      </c>
      <c r="R904" s="10"/>
      <c r="S904" s="32"/>
      <c r="T904" s="55"/>
      <c r="U904" s="25"/>
      <c r="W904" s="30"/>
      <c r="Y904" s="90"/>
      <c r="Z904" s="32"/>
      <c r="AA904" s="28"/>
      <c r="AB904" s="55"/>
      <c r="AC904" s="28" t="str">
        <f>IF(Table1[[#This Row],[DATE SAMPLE DELIVERY]]="","",(CONCATENATE(20,LEFT(Table1[[#This Row],[DATE SAMPLE DELIVERY]],2),"-",(MID(Table1[[#This Row],[DATE SAMPLE DELIVERY]],3,2)),"-",(RIGHT(Table1[[#This Row],[DATE SAMPLE DELIVERY]],2)))))</f>
        <v/>
      </c>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row>
    <row r="905" spans="1:54" s="4" customFormat="1" x14ac:dyDescent="0.2">
      <c r="A905" s="112" t="str">
        <f>IF(D905="","",CONCATENATE('Sample information'!B$16," #1"," ",Table1[[#This Row],[DATE SAMPLE DELIVERY]]))</f>
        <v/>
      </c>
      <c r="B905" s="112" t="str">
        <f>IF(Table1[[#This Row],[LIBRARY ID]]="","",CONCATENATE('Sample information'!B$16,"-",Table1[[#This Row],[LIBRARY ID]]))</f>
        <v/>
      </c>
      <c r="C905" s="228"/>
      <c r="D905" s="228"/>
      <c r="E905" s="228"/>
      <c r="F905" s="113" t="s">
        <v>1711</v>
      </c>
      <c r="G905" s="98"/>
      <c r="H905" s="113"/>
      <c r="I905" s="98"/>
      <c r="J905" s="98"/>
      <c r="K905" s="98"/>
      <c r="L905" s="112" t="str">
        <f>IF((I905=Index!C$2),VLOOKUP(J905,Index!B$3:S$228,2),IF((I905=Index!D$2),VLOOKUP(J905,Index!B$3:S$228,3),IF((I905=Index!E$2),VLOOKUP(J905,Index!B$3:S$228,4),IF((I905=Index!F$2),VLOOKUP(J905,Index!B$3:S$228,5),IF((I905=Index!G$2),VLOOKUP(J905,Index!B$3:S$228,6),IF((I905=Index!H$2),VLOOKUP(J905,Index!B$3:S$228,7),IF((I905=Index!I$2),VLOOKUP(J905,Index!B$3:S$228,8),IF((I905=Index!J$2),VLOOKUP(J905,Index!B$3:S$228,9),IF((I905=Index!K$2),VLOOKUP(J905,Index!B$3:S$228,10),IF((I905=Index!L$2),VLOOKUP(J905,Index!B$3:S$228,11),IF((I905=Index!M$2),VLOOKUP(J905,Index!B$3:S$228,12),IF((I905=Index!N$2),VLOOKUP(J905,Index!B$3:S$228,13),IF((I905=Index!O$2),VLOOKUP(J905,Index!B$3:S$228,14),IF((I905=Index!P$2),VLOOKUP(J905,Index!B$3:S$228,15),IF((I905=Index!Q$2),VLOOKUP(J905,Index!B$3:S$228,16),IF((I905=Index!R$2),VLOOKUP(J905,Index!B$3:S$228,17),IF((I905=Index!S$2),VLOOKUP(J905,Index!B$3:S$228,18),IF((I905=""),CONCATENATE("Custom (",K905,")"),IF((I905="No index"),CONCATENATE("Custom (",Index!T897,")"),"")))))))))))))))))))</f>
        <v>Custom ()</v>
      </c>
      <c r="M905" s="32" t="s">
        <v>5</v>
      </c>
      <c r="N905" s="10" t="s">
        <v>57</v>
      </c>
      <c r="O905" s="136" t="str">
        <f>IF(Table1[[#This Row],[VOLUME]]="","",Table1[[#This Row],[VOLUME]])</f>
        <v/>
      </c>
      <c r="P905" s="110" t="str">
        <f>IF(Table1[[#This Row],[SNP&amp;SEQ SAMPLE ID]]="","",CONCATENATE('Sample information'!$B$16,"_PL1_org_",Table1[[#This Row],[DATE SAMPLE DELIVERY]]))</f>
        <v/>
      </c>
      <c r="Q905" s="32" t="str">
        <f>IF(Table1[[#This Row],[SNP&amp;SEQ SAMPLE ID]]="","",IF('Sample information'!$B$21="","",'Sample information'!$B$21))</f>
        <v/>
      </c>
      <c r="R905" s="10"/>
      <c r="S905" s="32"/>
      <c r="T905" s="55"/>
      <c r="U905" s="25"/>
      <c r="W905" s="30"/>
      <c r="Y905" s="90"/>
      <c r="Z905" s="32"/>
      <c r="AA905" s="28"/>
      <c r="AB905" s="55"/>
      <c r="AC905" s="28" t="str">
        <f>IF(Table1[[#This Row],[DATE SAMPLE DELIVERY]]="","",(CONCATENATE(20,LEFT(Table1[[#This Row],[DATE SAMPLE DELIVERY]],2),"-",(MID(Table1[[#This Row],[DATE SAMPLE DELIVERY]],3,2)),"-",(RIGHT(Table1[[#This Row],[DATE SAMPLE DELIVERY]],2)))))</f>
        <v/>
      </c>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row>
    <row r="906" spans="1:54" s="4" customFormat="1" x14ac:dyDescent="0.2">
      <c r="A906" s="112" t="str">
        <f>IF(D906="","",CONCATENATE('Sample information'!B$16," #1"," ",Table1[[#This Row],[DATE SAMPLE DELIVERY]]))</f>
        <v/>
      </c>
      <c r="B906" s="112" t="str">
        <f>IF(Table1[[#This Row],[LIBRARY ID]]="","",CONCATENATE('Sample information'!B$16,"-",Table1[[#This Row],[LIBRARY ID]]))</f>
        <v/>
      </c>
      <c r="C906" s="228"/>
      <c r="D906" s="228"/>
      <c r="E906" s="228"/>
      <c r="F906" s="113" t="s">
        <v>1711</v>
      </c>
      <c r="G906" s="98"/>
      <c r="H906" s="113"/>
      <c r="I906" s="98"/>
      <c r="J906" s="98"/>
      <c r="K906" s="98"/>
      <c r="L906" s="112" t="str">
        <f>IF((I906=Index!C$2),VLOOKUP(J906,Index!B$3:S$228,2),IF((I906=Index!D$2),VLOOKUP(J906,Index!B$3:S$228,3),IF((I906=Index!E$2),VLOOKUP(J906,Index!B$3:S$228,4),IF((I906=Index!F$2),VLOOKUP(J906,Index!B$3:S$228,5),IF((I906=Index!G$2),VLOOKUP(J906,Index!B$3:S$228,6),IF((I906=Index!H$2),VLOOKUP(J906,Index!B$3:S$228,7),IF((I906=Index!I$2),VLOOKUP(J906,Index!B$3:S$228,8),IF((I906=Index!J$2),VLOOKUP(J906,Index!B$3:S$228,9),IF((I906=Index!K$2),VLOOKUP(J906,Index!B$3:S$228,10),IF((I906=Index!L$2),VLOOKUP(J906,Index!B$3:S$228,11),IF((I906=Index!M$2),VLOOKUP(J906,Index!B$3:S$228,12),IF((I906=Index!N$2),VLOOKUP(J906,Index!B$3:S$228,13),IF((I906=Index!O$2),VLOOKUP(J906,Index!B$3:S$228,14),IF((I906=Index!P$2),VLOOKUP(J906,Index!B$3:S$228,15),IF((I906=Index!Q$2),VLOOKUP(J906,Index!B$3:S$228,16),IF((I906=Index!R$2),VLOOKUP(J906,Index!B$3:S$228,17),IF((I906=Index!S$2),VLOOKUP(J906,Index!B$3:S$228,18),IF((I906=""),CONCATENATE("Custom (",K906,")"),IF((I906="No index"),CONCATENATE("Custom (",Index!T898,")"),"")))))))))))))))))))</f>
        <v>Custom ()</v>
      </c>
      <c r="M906" s="32" t="s">
        <v>5</v>
      </c>
      <c r="N906" s="10" t="s">
        <v>58</v>
      </c>
      <c r="O906" s="136" t="str">
        <f>IF(Table1[[#This Row],[VOLUME]]="","",Table1[[#This Row],[VOLUME]])</f>
        <v/>
      </c>
      <c r="P906" s="110" t="str">
        <f>IF(Table1[[#This Row],[SNP&amp;SEQ SAMPLE ID]]="","",CONCATENATE('Sample information'!$B$16,"_PL1_org_",Table1[[#This Row],[DATE SAMPLE DELIVERY]]))</f>
        <v/>
      </c>
      <c r="Q906" s="32" t="str">
        <f>IF(Table1[[#This Row],[SNP&amp;SEQ SAMPLE ID]]="","",IF('Sample information'!$B$21="","",'Sample information'!$B$21))</f>
        <v/>
      </c>
      <c r="R906" s="10"/>
      <c r="S906" s="32"/>
      <c r="T906" s="55"/>
      <c r="U906" s="25"/>
      <c r="W906" s="30"/>
      <c r="Y906" s="90"/>
      <c r="Z906" s="32"/>
      <c r="AA906" s="28"/>
      <c r="AB906" s="55"/>
      <c r="AC906" s="28" t="str">
        <f>IF(Table1[[#This Row],[DATE SAMPLE DELIVERY]]="","",(CONCATENATE(20,LEFT(Table1[[#This Row],[DATE SAMPLE DELIVERY]],2),"-",(MID(Table1[[#This Row],[DATE SAMPLE DELIVERY]],3,2)),"-",(RIGHT(Table1[[#This Row],[DATE SAMPLE DELIVERY]],2)))))</f>
        <v/>
      </c>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row>
    <row r="907" spans="1:54" s="4" customFormat="1" x14ac:dyDescent="0.2">
      <c r="A907" s="112" t="str">
        <f>IF(D907="","",CONCATENATE('Sample information'!B$16," #1"," ",Table1[[#This Row],[DATE SAMPLE DELIVERY]]))</f>
        <v/>
      </c>
      <c r="B907" s="112" t="str">
        <f>IF(Table1[[#This Row],[LIBRARY ID]]="","",CONCATENATE('Sample information'!B$16,"-",Table1[[#This Row],[LIBRARY ID]]))</f>
        <v/>
      </c>
      <c r="C907" s="228"/>
      <c r="D907" s="228"/>
      <c r="E907" s="228"/>
      <c r="F907" s="113" t="s">
        <v>1711</v>
      </c>
      <c r="G907" s="98"/>
      <c r="H907" s="113"/>
      <c r="I907" s="98"/>
      <c r="J907" s="98"/>
      <c r="K907" s="98"/>
      <c r="L907" s="112" t="str">
        <f>IF((I907=Index!C$2),VLOOKUP(J907,Index!B$3:S$228,2),IF((I907=Index!D$2),VLOOKUP(J907,Index!B$3:S$228,3),IF((I907=Index!E$2),VLOOKUP(J907,Index!B$3:S$228,4),IF((I907=Index!F$2),VLOOKUP(J907,Index!B$3:S$228,5),IF((I907=Index!G$2),VLOOKUP(J907,Index!B$3:S$228,6),IF((I907=Index!H$2),VLOOKUP(J907,Index!B$3:S$228,7),IF((I907=Index!I$2),VLOOKUP(J907,Index!B$3:S$228,8),IF((I907=Index!J$2),VLOOKUP(J907,Index!B$3:S$228,9),IF((I907=Index!K$2),VLOOKUP(J907,Index!B$3:S$228,10),IF((I907=Index!L$2),VLOOKUP(J907,Index!B$3:S$228,11),IF((I907=Index!M$2),VLOOKUP(J907,Index!B$3:S$228,12),IF((I907=Index!N$2),VLOOKUP(J907,Index!B$3:S$228,13),IF((I907=Index!O$2),VLOOKUP(J907,Index!B$3:S$228,14),IF((I907=Index!P$2),VLOOKUP(J907,Index!B$3:S$228,15),IF((I907=Index!Q$2),VLOOKUP(J907,Index!B$3:S$228,16),IF((I907=Index!R$2),VLOOKUP(J907,Index!B$3:S$228,17),IF((I907=Index!S$2),VLOOKUP(J907,Index!B$3:S$228,18),IF((I907=""),CONCATENATE("Custom (",K907,")"),IF((I907="No index"),CONCATENATE("Custom (",Index!T899,")"),"")))))))))))))))))))</f>
        <v>Custom ()</v>
      </c>
      <c r="M907" s="32" t="s">
        <v>5</v>
      </c>
      <c r="N907" s="10" t="s">
        <v>59</v>
      </c>
      <c r="O907" s="136" t="str">
        <f>IF(Table1[[#This Row],[VOLUME]]="","",Table1[[#This Row],[VOLUME]])</f>
        <v/>
      </c>
      <c r="P907" s="110" t="str">
        <f>IF(Table1[[#This Row],[SNP&amp;SEQ SAMPLE ID]]="","",CONCATENATE('Sample information'!$B$16,"_PL1_org_",Table1[[#This Row],[DATE SAMPLE DELIVERY]]))</f>
        <v/>
      </c>
      <c r="Q907" s="32" t="str">
        <f>IF(Table1[[#This Row],[SNP&amp;SEQ SAMPLE ID]]="","",IF('Sample information'!$B$21="","",'Sample information'!$B$21))</f>
        <v/>
      </c>
      <c r="R907" s="10"/>
      <c r="S907" s="32"/>
      <c r="T907" s="55"/>
      <c r="U907" s="25"/>
      <c r="W907" s="30"/>
      <c r="Y907" s="90"/>
      <c r="Z907" s="32"/>
      <c r="AA907" s="28"/>
      <c r="AB907" s="55"/>
      <c r="AC907" s="28" t="str">
        <f>IF(Table1[[#This Row],[DATE SAMPLE DELIVERY]]="","",(CONCATENATE(20,LEFT(Table1[[#This Row],[DATE SAMPLE DELIVERY]],2),"-",(MID(Table1[[#This Row],[DATE SAMPLE DELIVERY]],3,2)),"-",(RIGHT(Table1[[#This Row],[DATE SAMPLE DELIVERY]],2)))))</f>
        <v/>
      </c>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row>
    <row r="908" spans="1:54" s="4" customFormat="1" x14ac:dyDescent="0.2">
      <c r="A908" s="112" t="str">
        <f>IF(D908="","",CONCATENATE('Sample information'!B$16," #1"," ",Table1[[#This Row],[DATE SAMPLE DELIVERY]]))</f>
        <v/>
      </c>
      <c r="B908" s="112" t="str">
        <f>IF(Table1[[#This Row],[LIBRARY ID]]="","",CONCATENATE('Sample information'!B$16,"-",Table1[[#This Row],[LIBRARY ID]]))</f>
        <v/>
      </c>
      <c r="C908" s="228"/>
      <c r="D908" s="228"/>
      <c r="E908" s="228"/>
      <c r="F908" s="113" t="s">
        <v>1711</v>
      </c>
      <c r="G908" s="98"/>
      <c r="H908" s="113"/>
      <c r="I908" s="98"/>
      <c r="J908" s="98"/>
      <c r="K908" s="98"/>
      <c r="L908" s="112" t="str">
        <f>IF((I908=Index!C$2),VLOOKUP(J908,Index!B$3:S$228,2),IF((I908=Index!D$2),VLOOKUP(J908,Index!B$3:S$228,3),IF((I908=Index!E$2),VLOOKUP(J908,Index!B$3:S$228,4),IF((I908=Index!F$2),VLOOKUP(J908,Index!B$3:S$228,5),IF((I908=Index!G$2),VLOOKUP(J908,Index!B$3:S$228,6),IF((I908=Index!H$2),VLOOKUP(J908,Index!B$3:S$228,7),IF((I908=Index!I$2),VLOOKUP(J908,Index!B$3:S$228,8),IF((I908=Index!J$2),VLOOKUP(J908,Index!B$3:S$228,9),IF((I908=Index!K$2),VLOOKUP(J908,Index!B$3:S$228,10),IF((I908=Index!L$2),VLOOKUP(J908,Index!B$3:S$228,11),IF((I908=Index!M$2),VLOOKUP(J908,Index!B$3:S$228,12),IF((I908=Index!N$2),VLOOKUP(J908,Index!B$3:S$228,13),IF((I908=Index!O$2),VLOOKUP(J908,Index!B$3:S$228,14),IF((I908=Index!P$2),VLOOKUP(J908,Index!B$3:S$228,15),IF((I908=Index!Q$2),VLOOKUP(J908,Index!B$3:S$228,16),IF((I908=Index!R$2),VLOOKUP(J908,Index!B$3:S$228,17),IF((I908=Index!S$2),VLOOKUP(J908,Index!B$3:S$228,18),IF((I908=""),CONCATENATE("Custom (",K908,")"),IF((I908="No index"),CONCATENATE("Custom (",Index!T900,")"),"")))))))))))))))))))</f>
        <v>Custom ()</v>
      </c>
      <c r="M908" s="32" t="s">
        <v>5</v>
      </c>
      <c r="N908" s="10" t="s">
        <v>60</v>
      </c>
      <c r="O908" s="136" t="str">
        <f>IF(Table1[[#This Row],[VOLUME]]="","",Table1[[#This Row],[VOLUME]])</f>
        <v/>
      </c>
      <c r="P908" s="110" t="str">
        <f>IF(Table1[[#This Row],[SNP&amp;SEQ SAMPLE ID]]="","",CONCATENATE('Sample information'!$B$16,"_PL1_org_",Table1[[#This Row],[DATE SAMPLE DELIVERY]]))</f>
        <v/>
      </c>
      <c r="Q908" s="32" t="str">
        <f>IF(Table1[[#This Row],[SNP&amp;SEQ SAMPLE ID]]="","",IF('Sample information'!$B$21="","",'Sample information'!$B$21))</f>
        <v/>
      </c>
      <c r="R908" s="10"/>
      <c r="S908" s="32"/>
      <c r="T908" s="55"/>
      <c r="U908" s="25"/>
      <c r="W908" s="30"/>
      <c r="Y908" s="90"/>
      <c r="Z908" s="32"/>
      <c r="AA908" s="28"/>
      <c r="AB908" s="55"/>
      <c r="AC908" s="28" t="str">
        <f>IF(Table1[[#This Row],[DATE SAMPLE DELIVERY]]="","",(CONCATENATE(20,LEFT(Table1[[#This Row],[DATE SAMPLE DELIVERY]],2),"-",(MID(Table1[[#This Row],[DATE SAMPLE DELIVERY]],3,2)),"-",(RIGHT(Table1[[#This Row],[DATE SAMPLE DELIVERY]],2)))))</f>
        <v/>
      </c>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row>
    <row r="909" spans="1:54" s="4" customFormat="1" x14ac:dyDescent="0.2">
      <c r="A909" s="112" t="str">
        <f>IF(D909="","",CONCATENATE('Sample information'!B$16," #1"," ",Table1[[#This Row],[DATE SAMPLE DELIVERY]]))</f>
        <v/>
      </c>
      <c r="B909" s="112" t="str">
        <f>IF(Table1[[#This Row],[LIBRARY ID]]="","",CONCATENATE('Sample information'!B$16,"-",Table1[[#This Row],[LIBRARY ID]]))</f>
        <v/>
      </c>
      <c r="C909" s="228"/>
      <c r="D909" s="228"/>
      <c r="E909" s="228"/>
      <c r="F909" s="113" t="s">
        <v>1711</v>
      </c>
      <c r="G909" s="98"/>
      <c r="H909" s="113"/>
      <c r="I909" s="98"/>
      <c r="J909" s="98"/>
      <c r="K909" s="98"/>
      <c r="L909" s="112" t="str">
        <f>IF((I909=Index!C$2),VLOOKUP(J909,Index!B$3:S$228,2),IF((I909=Index!D$2),VLOOKUP(J909,Index!B$3:S$228,3),IF((I909=Index!E$2),VLOOKUP(J909,Index!B$3:S$228,4),IF((I909=Index!F$2),VLOOKUP(J909,Index!B$3:S$228,5),IF((I909=Index!G$2),VLOOKUP(J909,Index!B$3:S$228,6),IF((I909=Index!H$2),VLOOKUP(J909,Index!B$3:S$228,7),IF((I909=Index!I$2),VLOOKUP(J909,Index!B$3:S$228,8),IF((I909=Index!J$2),VLOOKUP(J909,Index!B$3:S$228,9),IF((I909=Index!K$2),VLOOKUP(J909,Index!B$3:S$228,10),IF((I909=Index!L$2),VLOOKUP(J909,Index!B$3:S$228,11),IF((I909=Index!M$2),VLOOKUP(J909,Index!B$3:S$228,12),IF((I909=Index!N$2),VLOOKUP(J909,Index!B$3:S$228,13),IF((I909=Index!O$2),VLOOKUP(J909,Index!B$3:S$228,14),IF((I909=Index!P$2),VLOOKUP(J909,Index!B$3:S$228,15),IF((I909=Index!Q$2),VLOOKUP(J909,Index!B$3:S$228,16),IF((I909=Index!R$2),VLOOKUP(J909,Index!B$3:S$228,17),IF((I909=Index!S$2),VLOOKUP(J909,Index!B$3:S$228,18),IF((I909=""),CONCATENATE("Custom (",K909,")"),IF((I909="No index"),CONCATENATE("Custom (",Index!T901,")"),"")))))))))))))))))))</f>
        <v>Custom ()</v>
      </c>
      <c r="M909" s="32" t="s">
        <v>5</v>
      </c>
      <c r="N909" s="10" t="s">
        <v>61</v>
      </c>
      <c r="O909" s="136" t="str">
        <f>IF(Table1[[#This Row],[VOLUME]]="","",Table1[[#This Row],[VOLUME]])</f>
        <v/>
      </c>
      <c r="P909" s="110" t="str">
        <f>IF(Table1[[#This Row],[SNP&amp;SEQ SAMPLE ID]]="","",CONCATENATE('Sample information'!$B$16,"_PL1_org_",Table1[[#This Row],[DATE SAMPLE DELIVERY]]))</f>
        <v/>
      </c>
      <c r="Q909" s="32" t="str">
        <f>IF(Table1[[#This Row],[SNP&amp;SEQ SAMPLE ID]]="","",IF('Sample information'!$B$21="","",'Sample information'!$B$21))</f>
        <v/>
      </c>
      <c r="R909" s="10"/>
      <c r="S909" s="32"/>
      <c r="T909" s="55"/>
      <c r="U909" s="25"/>
      <c r="W909" s="30"/>
      <c r="Y909" s="90"/>
      <c r="Z909" s="32"/>
      <c r="AA909" s="28"/>
      <c r="AB909" s="55"/>
      <c r="AC909" s="28" t="str">
        <f>IF(Table1[[#This Row],[DATE SAMPLE DELIVERY]]="","",(CONCATENATE(20,LEFT(Table1[[#This Row],[DATE SAMPLE DELIVERY]],2),"-",(MID(Table1[[#This Row],[DATE SAMPLE DELIVERY]],3,2)),"-",(RIGHT(Table1[[#This Row],[DATE SAMPLE DELIVERY]],2)))))</f>
        <v/>
      </c>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row>
    <row r="910" spans="1:54" s="4" customFormat="1" x14ac:dyDescent="0.2">
      <c r="A910" s="112" t="str">
        <f>IF(D910="","",CONCATENATE('Sample information'!B$16," #1"," ",Table1[[#This Row],[DATE SAMPLE DELIVERY]]))</f>
        <v/>
      </c>
      <c r="B910" s="112" t="str">
        <f>IF(Table1[[#This Row],[LIBRARY ID]]="","",CONCATENATE('Sample information'!B$16,"-",Table1[[#This Row],[LIBRARY ID]]))</f>
        <v/>
      </c>
      <c r="C910" s="228"/>
      <c r="D910" s="228"/>
      <c r="E910" s="228"/>
      <c r="F910" s="113" t="s">
        <v>1711</v>
      </c>
      <c r="G910" s="98"/>
      <c r="H910" s="113"/>
      <c r="I910" s="98"/>
      <c r="J910" s="98"/>
      <c r="K910" s="98"/>
      <c r="L910" s="112" t="str">
        <f>IF((I910=Index!C$2),VLOOKUP(J910,Index!B$3:S$228,2),IF((I910=Index!D$2),VLOOKUP(J910,Index!B$3:S$228,3),IF((I910=Index!E$2),VLOOKUP(J910,Index!B$3:S$228,4),IF((I910=Index!F$2),VLOOKUP(J910,Index!B$3:S$228,5),IF((I910=Index!G$2),VLOOKUP(J910,Index!B$3:S$228,6),IF((I910=Index!H$2),VLOOKUP(J910,Index!B$3:S$228,7),IF((I910=Index!I$2),VLOOKUP(J910,Index!B$3:S$228,8),IF((I910=Index!J$2),VLOOKUP(J910,Index!B$3:S$228,9),IF((I910=Index!K$2),VLOOKUP(J910,Index!B$3:S$228,10),IF((I910=Index!L$2),VLOOKUP(J910,Index!B$3:S$228,11),IF((I910=Index!M$2),VLOOKUP(J910,Index!B$3:S$228,12),IF((I910=Index!N$2),VLOOKUP(J910,Index!B$3:S$228,13),IF((I910=Index!O$2),VLOOKUP(J910,Index!B$3:S$228,14),IF((I910=Index!P$2),VLOOKUP(J910,Index!B$3:S$228,15),IF((I910=Index!Q$2),VLOOKUP(J910,Index!B$3:S$228,16),IF((I910=Index!R$2),VLOOKUP(J910,Index!B$3:S$228,17),IF((I910=Index!S$2),VLOOKUP(J910,Index!B$3:S$228,18),IF((I910=""),CONCATENATE("Custom (",K910,")"),IF((I910="No index"),CONCATENATE("Custom (",Index!T902,")"),"")))))))))))))))))))</f>
        <v>Custom ()</v>
      </c>
      <c r="M910" s="32" t="s">
        <v>5</v>
      </c>
      <c r="N910" s="10" t="s">
        <v>62</v>
      </c>
      <c r="O910" s="136" t="str">
        <f>IF(Table1[[#This Row],[VOLUME]]="","",Table1[[#This Row],[VOLUME]])</f>
        <v/>
      </c>
      <c r="P910" s="110" t="str">
        <f>IF(Table1[[#This Row],[SNP&amp;SEQ SAMPLE ID]]="","",CONCATENATE('Sample information'!$B$16,"_PL1_org_",Table1[[#This Row],[DATE SAMPLE DELIVERY]]))</f>
        <v/>
      </c>
      <c r="Q910" s="32" t="str">
        <f>IF(Table1[[#This Row],[SNP&amp;SEQ SAMPLE ID]]="","",IF('Sample information'!$B$21="","",'Sample information'!$B$21))</f>
        <v/>
      </c>
      <c r="R910" s="10"/>
      <c r="S910" s="32"/>
      <c r="T910" s="55"/>
      <c r="U910" s="25"/>
      <c r="W910" s="30"/>
      <c r="Y910" s="90"/>
      <c r="Z910" s="32"/>
      <c r="AA910" s="28"/>
      <c r="AB910" s="55"/>
      <c r="AC910" s="28" t="str">
        <f>IF(Table1[[#This Row],[DATE SAMPLE DELIVERY]]="","",(CONCATENATE(20,LEFT(Table1[[#This Row],[DATE SAMPLE DELIVERY]],2),"-",(MID(Table1[[#This Row],[DATE SAMPLE DELIVERY]],3,2)),"-",(RIGHT(Table1[[#This Row],[DATE SAMPLE DELIVERY]],2)))))</f>
        <v/>
      </c>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row>
    <row r="911" spans="1:54" s="4" customFormat="1" x14ac:dyDescent="0.2">
      <c r="A911" s="112" t="str">
        <f>IF(D911="","",CONCATENATE('Sample information'!B$16," #1"," ",Table1[[#This Row],[DATE SAMPLE DELIVERY]]))</f>
        <v/>
      </c>
      <c r="B911" s="112" t="str">
        <f>IF(Table1[[#This Row],[LIBRARY ID]]="","",CONCATENATE('Sample information'!B$16,"-",Table1[[#This Row],[LIBRARY ID]]))</f>
        <v/>
      </c>
      <c r="C911" s="228"/>
      <c r="D911" s="228"/>
      <c r="E911" s="228"/>
      <c r="F911" s="113" t="s">
        <v>1711</v>
      </c>
      <c r="G911" s="98"/>
      <c r="H911" s="113"/>
      <c r="I911" s="98"/>
      <c r="J911" s="98"/>
      <c r="K911" s="98"/>
      <c r="L911" s="112" t="str">
        <f>IF((I911=Index!C$2),VLOOKUP(J911,Index!B$3:S$228,2),IF((I911=Index!D$2),VLOOKUP(J911,Index!B$3:S$228,3),IF((I911=Index!E$2),VLOOKUP(J911,Index!B$3:S$228,4),IF((I911=Index!F$2),VLOOKUP(J911,Index!B$3:S$228,5),IF((I911=Index!G$2),VLOOKUP(J911,Index!B$3:S$228,6),IF((I911=Index!H$2),VLOOKUP(J911,Index!B$3:S$228,7),IF((I911=Index!I$2),VLOOKUP(J911,Index!B$3:S$228,8),IF((I911=Index!J$2),VLOOKUP(J911,Index!B$3:S$228,9),IF((I911=Index!K$2),VLOOKUP(J911,Index!B$3:S$228,10),IF((I911=Index!L$2),VLOOKUP(J911,Index!B$3:S$228,11),IF((I911=Index!M$2),VLOOKUP(J911,Index!B$3:S$228,12),IF((I911=Index!N$2),VLOOKUP(J911,Index!B$3:S$228,13),IF((I911=Index!O$2),VLOOKUP(J911,Index!B$3:S$228,14),IF((I911=Index!P$2),VLOOKUP(J911,Index!B$3:S$228,15),IF((I911=Index!Q$2),VLOOKUP(J911,Index!B$3:S$228,16),IF((I911=Index!R$2),VLOOKUP(J911,Index!B$3:S$228,17),IF((I911=Index!S$2),VLOOKUP(J911,Index!B$3:S$228,18),IF((I911=""),CONCATENATE("Custom (",K911,")"),IF((I911="No index"),CONCATENATE("Custom (",Index!T903,")"),"")))))))))))))))))))</f>
        <v>Custom ()</v>
      </c>
      <c r="M911" s="32" t="s">
        <v>5</v>
      </c>
      <c r="N911" s="10" t="s">
        <v>63</v>
      </c>
      <c r="O911" s="136" t="str">
        <f>IF(Table1[[#This Row],[VOLUME]]="","",Table1[[#This Row],[VOLUME]])</f>
        <v/>
      </c>
      <c r="P911" s="110" t="str">
        <f>IF(Table1[[#This Row],[SNP&amp;SEQ SAMPLE ID]]="","",CONCATENATE('Sample information'!$B$16,"_PL1_org_",Table1[[#This Row],[DATE SAMPLE DELIVERY]]))</f>
        <v/>
      </c>
      <c r="Q911" s="32" t="str">
        <f>IF(Table1[[#This Row],[SNP&amp;SEQ SAMPLE ID]]="","",IF('Sample information'!$B$21="","",'Sample information'!$B$21))</f>
        <v/>
      </c>
      <c r="R911" s="10"/>
      <c r="S911" s="32"/>
      <c r="T911" s="55"/>
      <c r="U911" s="25"/>
      <c r="W911" s="30"/>
      <c r="Y911" s="90"/>
      <c r="Z911" s="32"/>
      <c r="AA911" s="28"/>
      <c r="AB911" s="55"/>
      <c r="AC911" s="28" t="str">
        <f>IF(Table1[[#This Row],[DATE SAMPLE DELIVERY]]="","",(CONCATENATE(20,LEFT(Table1[[#This Row],[DATE SAMPLE DELIVERY]],2),"-",(MID(Table1[[#This Row],[DATE SAMPLE DELIVERY]],3,2)),"-",(RIGHT(Table1[[#This Row],[DATE SAMPLE DELIVERY]],2)))))</f>
        <v/>
      </c>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row>
    <row r="912" spans="1:54" s="4" customFormat="1" x14ac:dyDescent="0.2">
      <c r="A912" s="112" t="str">
        <f>IF(D912="","",CONCATENATE('Sample information'!B$16," #1"," ",Table1[[#This Row],[DATE SAMPLE DELIVERY]]))</f>
        <v/>
      </c>
      <c r="B912" s="112" t="str">
        <f>IF(Table1[[#This Row],[LIBRARY ID]]="","",CONCATENATE('Sample information'!B$16,"-",Table1[[#This Row],[LIBRARY ID]]))</f>
        <v/>
      </c>
      <c r="C912" s="228"/>
      <c r="D912" s="228"/>
      <c r="E912" s="228"/>
      <c r="F912" s="113" t="s">
        <v>1711</v>
      </c>
      <c r="G912" s="98"/>
      <c r="H912" s="113"/>
      <c r="I912" s="98"/>
      <c r="J912" s="98"/>
      <c r="K912" s="98"/>
      <c r="L912" s="112" t="str">
        <f>IF((I912=Index!C$2),VLOOKUP(J912,Index!B$3:S$228,2),IF((I912=Index!D$2),VLOOKUP(J912,Index!B$3:S$228,3),IF((I912=Index!E$2),VLOOKUP(J912,Index!B$3:S$228,4),IF((I912=Index!F$2),VLOOKUP(J912,Index!B$3:S$228,5),IF((I912=Index!G$2),VLOOKUP(J912,Index!B$3:S$228,6),IF((I912=Index!H$2),VLOOKUP(J912,Index!B$3:S$228,7),IF((I912=Index!I$2),VLOOKUP(J912,Index!B$3:S$228,8),IF((I912=Index!J$2),VLOOKUP(J912,Index!B$3:S$228,9),IF((I912=Index!K$2),VLOOKUP(J912,Index!B$3:S$228,10),IF((I912=Index!L$2),VLOOKUP(J912,Index!B$3:S$228,11),IF((I912=Index!M$2),VLOOKUP(J912,Index!B$3:S$228,12),IF((I912=Index!N$2),VLOOKUP(J912,Index!B$3:S$228,13),IF((I912=Index!O$2),VLOOKUP(J912,Index!B$3:S$228,14),IF((I912=Index!P$2),VLOOKUP(J912,Index!B$3:S$228,15),IF((I912=Index!Q$2),VLOOKUP(J912,Index!B$3:S$228,16),IF((I912=Index!R$2),VLOOKUP(J912,Index!B$3:S$228,17),IF((I912=Index!S$2),VLOOKUP(J912,Index!B$3:S$228,18),IF((I912=""),CONCATENATE("Custom (",K912,")"),IF((I912="No index"),CONCATENATE("Custom (",Index!T904,")"),"")))))))))))))))))))</f>
        <v>Custom ()</v>
      </c>
      <c r="M912" s="32" t="s">
        <v>5</v>
      </c>
      <c r="N912" s="10" t="s">
        <v>64</v>
      </c>
      <c r="O912" s="136" t="str">
        <f>IF(Table1[[#This Row],[VOLUME]]="","",Table1[[#This Row],[VOLUME]])</f>
        <v/>
      </c>
      <c r="P912" s="110" t="str">
        <f>IF(Table1[[#This Row],[SNP&amp;SEQ SAMPLE ID]]="","",CONCATENATE('Sample information'!$B$16,"_PL1_org_",Table1[[#This Row],[DATE SAMPLE DELIVERY]]))</f>
        <v/>
      </c>
      <c r="Q912" s="32" t="str">
        <f>IF(Table1[[#This Row],[SNP&amp;SEQ SAMPLE ID]]="","",IF('Sample information'!$B$21="","",'Sample information'!$B$21))</f>
        <v/>
      </c>
      <c r="R912" s="10"/>
      <c r="S912" s="32"/>
      <c r="T912" s="55"/>
      <c r="U912" s="25"/>
      <c r="W912" s="30"/>
      <c r="Y912" s="90"/>
      <c r="Z912" s="32"/>
      <c r="AA912" s="28"/>
      <c r="AB912" s="55"/>
      <c r="AC912" s="28" t="str">
        <f>IF(Table1[[#This Row],[DATE SAMPLE DELIVERY]]="","",(CONCATENATE(20,LEFT(Table1[[#This Row],[DATE SAMPLE DELIVERY]],2),"-",(MID(Table1[[#This Row],[DATE SAMPLE DELIVERY]],3,2)),"-",(RIGHT(Table1[[#This Row],[DATE SAMPLE DELIVERY]],2)))))</f>
        <v/>
      </c>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row>
    <row r="913" spans="1:54" s="4" customFormat="1" x14ac:dyDescent="0.2">
      <c r="A913" s="112" t="str">
        <f>IF(D913="","",CONCATENATE('Sample information'!B$16," #1"," ",Table1[[#This Row],[DATE SAMPLE DELIVERY]]))</f>
        <v/>
      </c>
      <c r="B913" s="112" t="str">
        <f>IF(Table1[[#This Row],[LIBRARY ID]]="","",CONCATENATE('Sample information'!B$16,"-",Table1[[#This Row],[LIBRARY ID]]))</f>
        <v/>
      </c>
      <c r="C913" s="228"/>
      <c r="D913" s="228"/>
      <c r="E913" s="228"/>
      <c r="F913" s="113" t="s">
        <v>1711</v>
      </c>
      <c r="G913" s="98"/>
      <c r="H913" s="113"/>
      <c r="I913" s="98"/>
      <c r="J913" s="98"/>
      <c r="K913" s="98"/>
      <c r="L913" s="112" t="str">
        <f>IF((I913=Index!C$2),VLOOKUP(J913,Index!B$3:S$228,2),IF((I913=Index!D$2),VLOOKUP(J913,Index!B$3:S$228,3),IF((I913=Index!E$2),VLOOKUP(J913,Index!B$3:S$228,4),IF((I913=Index!F$2),VLOOKUP(J913,Index!B$3:S$228,5),IF((I913=Index!G$2),VLOOKUP(J913,Index!B$3:S$228,6),IF((I913=Index!H$2),VLOOKUP(J913,Index!B$3:S$228,7),IF((I913=Index!I$2),VLOOKUP(J913,Index!B$3:S$228,8),IF((I913=Index!J$2),VLOOKUP(J913,Index!B$3:S$228,9),IF((I913=Index!K$2),VLOOKUP(J913,Index!B$3:S$228,10),IF((I913=Index!L$2),VLOOKUP(J913,Index!B$3:S$228,11),IF((I913=Index!M$2),VLOOKUP(J913,Index!B$3:S$228,12),IF((I913=Index!N$2),VLOOKUP(J913,Index!B$3:S$228,13),IF((I913=Index!O$2),VLOOKUP(J913,Index!B$3:S$228,14),IF((I913=Index!P$2),VLOOKUP(J913,Index!B$3:S$228,15),IF((I913=Index!Q$2),VLOOKUP(J913,Index!B$3:S$228,16),IF((I913=Index!R$2),VLOOKUP(J913,Index!B$3:S$228,17),IF((I913=Index!S$2),VLOOKUP(J913,Index!B$3:S$228,18),IF((I913=""),CONCATENATE("Custom (",K913,")"),IF((I913="No index"),CONCATENATE("Custom (",Index!T905,")"),"")))))))))))))))))))</f>
        <v>Custom ()</v>
      </c>
      <c r="M913" s="32" t="s">
        <v>5</v>
      </c>
      <c r="N913" s="10" t="s">
        <v>65</v>
      </c>
      <c r="O913" s="136" t="str">
        <f>IF(Table1[[#This Row],[VOLUME]]="","",Table1[[#This Row],[VOLUME]])</f>
        <v/>
      </c>
      <c r="P913" s="110" t="str">
        <f>IF(Table1[[#This Row],[SNP&amp;SEQ SAMPLE ID]]="","",CONCATENATE('Sample information'!$B$16,"_PL1_org_",Table1[[#This Row],[DATE SAMPLE DELIVERY]]))</f>
        <v/>
      </c>
      <c r="Q913" s="32" t="str">
        <f>IF(Table1[[#This Row],[SNP&amp;SEQ SAMPLE ID]]="","",IF('Sample information'!$B$21="","",'Sample information'!$B$21))</f>
        <v/>
      </c>
      <c r="R913" s="10"/>
      <c r="S913" s="32"/>
      <c r="T913" s="55"/>
      <c r="U913" s="25"/>
      <c r="W913" s="30"/>
      <c r="Y913" s="90"/>
      <c r="Z913" s="32"/>
      <c r="AA913" s="28"/>
      <c r="AB913" s="55"/>
      <c r="AC913" s="28" t="str">
        <f>IF(Table1[[#This Row],[DATE SAMPLE DELIVERY]]="","",(CONCATENATE(20,LEFT(Table1[[#This Row],[DATE SAMPLE DELIVERY]],2),"-",(MID(Table1[[#This Row],[DATE SAMPLE DELIVERY]],3,2)),"-",(RIGHT(Table1[[#This Row],[DATE SAMPLE DELIVERY]],2)))))</f>
        <v/>
      </c>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row>
    <row r="914" spans="1:54" s="4" customFormat="1" x14ac:dyDescent="0.2">
      <c r="A914" s="112" t="str">
        <f>IF(D914="","",CONCATENATE('Sample information'!B$16," #1"," ",Table1[[#This Row],[DATE SAMPLE DELIVERY]]))</f>
        <v/>
      </c>
      <c r="B914" s="112" t="str">
        <f>IF(Table1[[#This Row],[LIBRARY ID]]="","",CONCATENATE('Sample information'!B$16,"-",Table1[[#This Row],[LIBRARY ID]]))</f>
        <v/>
      </c>
      <c r="C914" s="228"/>
      <c r="D914" s="228"/>
      <c r="E914" s="228"/>
      <c r="F914" s="113" t="s">
        <v>1711</v>
      </c>
      <c r="G914" s="98"/>
      <c r="H914" s="113"/>
      <c r="I914" s="98"/>
      <c r="J914" s="98"/>
      <c r="K914" s="98"/>
      <c r="L914" s="112" t="str">
        <f>IF((I914=Index!C$2),VLOOKUP(J914,Index!B$3:S$228,2),IF((I914=Index!D$2),VLOOKUP(J914,Index!B$3:S$228,3),IF((I914=Index!E$2),VLOOKUP(J914,Index!B$3:S$228,4),IF((I914=Index!F$2),VLOOKUP(J914,Index!B$3:S$228,5),IF((I914=Index!G$2),VLOOKUP(J914,Index!B$3:S$228,6),IF((I914=Index!H$2),VLOOKUP(J914,Index!B$3:S$228,7),IF((I914=Index!I$2),VLOOKUP(J914,Index!B$3:S$228,8),IF((I914=Index!J$2),VLOOKUP(J914,Index!B$3:S$228,9),IF((I914=Index!K$2),VLOOKUP(J914,Index!B$3:S$228,10),IF((I914=Index!L$2),VLOOKUP(J914,Index!B$3:S$228,11),IF((I914=Index!M$2),VLOOKUP(J914,Index!B$3:S$228,12),IF((I914=Index!N$2),VLOOKUP(J914,Index!B$3:S$228,13),IF((I914=Index!O$2),VLOOKUP(J914,Index!B$3:S$228,14),IF((I914=Index!P$2),VLOOKUP(J914,Index!B$3:S$228,15),IF((I914=Index!Q$2),VLOOKUP(J914,Index!B$3:S$228,16),IF((I914=Index!R$2),VLOOKUP(J914,Index!B$3:S$228,17),IF((I914=Index!S$2),VLOOKUP(J914,Index!B$3:S$228,18),IF((I914=""),CONCATENATE("Custom (",K914,")"),IF((I914="No index"),CONCATENATE("Custom (",Index!T906,")"),"")))))))))))))))))))</f>
        <v>Custom ()</v>
      </c>
      <c r="M914" s="32" t="s">
        <v>5</v>
      </c>
      <c r="N914" s="10" t="s">
        <v>66</v>
      </c>
      <c r="O914" s="136" t="str">
        <f>IF(Table1[[#This Row],[VOLUME]]="","",Table1[[#This Row],[VOLUME]])</f>
        <v/>
      </c>
      <c r="P914" s="110" t="str">
        <f>IF(Table1[[#This Row],[SNP&amp;SEQ SAMPLE ID]]="","",CONCATENATE('Sample information'!$B$16,"_PL1_org_",Table1[[#This Row],[DATE SAMPLE DELIVERY]]))</f>
        <v/>
      </c>
      <c r="Q914" s="32" t="str">
        <f>IF(Table1[[#This Row],[SNP&amp;SEQ SAMPLE ID]]="","",IF('Sample information'!$B$21="","",'Sample information'!$B$21))</f>
        <v/>
      </c>
      <c r="R914" s="10"/>
      <c r="S914" s="32"/>
      <c r="T914" s="55"/>
      <c r="U914" s="25"/>
      <c r="W914" s="30"/>
      <c r="Y914" s="90"/>
      <c r="Z914" s="32"/>
      <c r="AA914" s="28"/>
      <c r="AB914" s="55"/>
      <c r="AC914" s="28" t="str">
        <f>IF(Table1[[#This Row],[DATE SAMPLE DELIVERY]]="","",(CONCATENATE(20,LEFT(Table1[[#This Row],[DATE SAMPLE DELIVERY]],2),"-",(MID(Table1[[#This Row],[DATE SAMPLE DELIVERY]],3,2)),"-",(RIGHT(Table1[[#This Row],[DATE SAMPLE DELIVERY]],2)))))</f>
        <v/>
      </c>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row>
    <row r="915" spans="1:54" s="4" customFormat="1" x14ac:dyDescent="0.2">
      <c r="A915" s="112" t="str">
        <f>IF(D915="","",CONCATENATE('Sample information'!B$16," #1"," ",Table1[[#This Row],[DATE SAMPLE DELIVERY]]))</f>
        <v/>
      </c>
      <c r="B915" s="112" t="str">
        <f>IF(Table1[[#This Row],[LIBRARY ID]]="","",CONCATENATE('Sample information'!B$16,"-",Table1[[#This Row],[LIBRARY ID]]))</f>
        <v/>
      </c>
      <c r="C915" s="228"/>
      <c r="D915" s="228"/>
      <c r="E915" s="228"/>
      <c r="F915" s="113" t="s">
        <v>1711</v>
      </c>
      <c r="G915" s="98"/>
      <c r="H915" s="113"/>
      <c r="I915" s="98"/>
      <c r="J915" s="98"/>
      <c r="K915" s="98"/>
      <c r="L915" s="112" t="str">
        <f>IF((I915=Index!C$2),VLOOKUP(J915,Index!B$3:S$228,2),IF((I915=Index!D$2),VLOOKUP(J915,Index!B$3:S$228,3),IF((I915=Index!E$2),VLOOKUP(J915,Index!B$3:S$228,4),IF((I915=Index!F$2),VLOOKUP(J915,Index!B$3:S$228,5),IF((I915=Index!G$2),VLOOKUP(J915,Index!B$3:S$228,6),IF((I915=Index!H$2),VLOOKUP(J915,Index!B$3:S$228,7),IF((I915=Index!I$2),VLOOKUP(J915,Index!B$3:S$228,8),IF((I915=Index!J$2),VLOOKUP(J915,Index!B$3:S$228,9),IF((I915=Index!K$2),VLOOKUP(J915,Index!B$3:S$228,10),IF((I915=Index!L$2),VLOOKUP(J915,Index!B$3:S$228,11),IF((I915=Index!M$2),VLOOKUP(J915,Index!B$3:S$228,12),IF((I915=Index!N$2),VLOOKUP(J915,Index!B$3:S$228,13),IF((I915=Index!O$2),VLOOKUP(J915,Index!B$3:S$228,14),IF((I915=Index!P$2),VLOOKUP(J915,Index!B$3:S$228,15),IF((I915=Index!Q$2),VLOOKUP(J915,Index!B$3:S$228,16),IF((I915=Index!R$2),VLOOKUP(J915,Index!B$3:S$228,17),IF((I915=Index!S$2),VLOOKUP(J915,Index!B$3:S$228,18),IF((I915=""),CONCATENATE("Custom (",K915,")"),IF((I915="No index"),CONCATENATE("Custom (",Index!T907,")"),"")))))))))))))))))))</f>
        <v>Custom ()</v>
      </c>
      <c r="M915" s="32" t="s">
        <v>5</v>
      </c>
      <c r="N915" s="10" t="s">
        <v>67</v>
      </c>
      <c r="O915" s="136" t="str">
        <f>IF(Table1[[#This Row],[VOLUME]]="","",Table1[[#This Row],[VOLUME]])</f>
        <v/>
      </c>
      <c r="P915" s="110" t="str">
        <f>IF(Table1[[#This Row],[SNP&amp;SEQ SAMPLE ID]]="","",CONCATENATE('Sample information'!$B$16,"_PL1_org_",Table1[[#This Row],[DATE SAMPLE DELIVERY]]))</f>
        <v/>
      </c>
      <c r="Q915" s="32" t="str">
        <f>IF(Table1[[#This Row],[SNP&amp;SEQ SAMPLE ID]]="","",IF('Sample information'!$B$21="","",'Sample information'!$B$21))</f>
        <v/>
      </c>
      <c r="R915" s="10"/>
      <c r="S915" s="32"/>
      <c r="T915" s="55"/>
      <c r="U915" s="25"/>
      <c r="W915" s="30"/>
      <c r="Y915" s="90"/>
      <c r="Z915" s="32"/>
      <c r="AA915" s="28"/>
      <c r="AB915" s="55"/>
      <c r="AC915" s="28" t="str">
        <f>IF(Table1[[#This Row],[DATE SAMPLE DELIVERY]]="","",(CONCATENATE(20,LEFT(Table1[[#This Row],[DATE SAMPLE DELIVERY]],2),"-",(MID(Table1[[#This Row],[DATE SAMPLE DELIVERY]],3,2)),"-",(RIGHT(Table1[[#This Row],[DATE SAMPLE DELIVERY]],2)))))</f>
        <v/>
      </c>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row>
    <row r="916" spans="1:54" s="4" customFormat="1" x14ac:dyDescent="0.2">
      <c r="A916" s="112" t="str">
        <f>IF(D916="","",CONCATENATE('Sample information'!B$16," #1"," ",Table1[[#This Row],[DATE SAMPLE DELIVERY]]))</f>
        <v/>
      </c>
      <c r="B916" s="112" t="str">
        <f>IF(Table1[[#This Row],[LIBRARY ID]]="","",CONCATENATE('Sample information'!B$16,"-",Table1[[#This Row],[LIBRARY ID]]))</f>
        <v/>
      </c>
      <c r="C916" s="228"/>
      <c r="D916" s="228"/>
      <c r="E916" s="228"/>
      <c r="F916" s="113" t="s">
        <v>1711</v>
      </c>
      <c r="G916" s="98"/>
      <c r="H916" s="113"/>
      <c r="I916" s="98"/>
      <c r="J916" s="98"/>
      <c r="K916" s="98"/>
      <c r="L916" s="112" t="str">
        <f>IF((I916=Index!C$2),VLOOKUP(J916,Index!B$3:S$228,2),IF((I916=Index!D$2),VLOOKUP(J916,Index!B$3:S$228,3),IF((I916=Index!E$2),VLOOKUP(J916,Index!B$3:S$228,4),IF((I916=Index!F$2),VLOOKUP(J916,Index!B$3:S$228,5),IF((I916=Index!G$2),VLOOKUP(J916,Index!B$3:S$228,6),IF((I916=Index!H$2),VLOOKUP(J916,Index!B$3:S$228,7),IF((I916=Index!I$2),VLOOKUP(J916,Index!B$3:S$228,8),IF((I916=Index!J$2),VLOOKUP(J916,Index!B$3:S$228,9),IF((I916=Index!K$2),VLOOKUP(J916,Index!B$3:S$228,10),IF((I916=Index!L$2),VLOOKUP(J916,Index!B$3:S$228,11),IF((I916=Index!M$2),VLOOKUP(J916,Index!B$3:S$228,12),IF((I916=Index!N$2),VLOOKUP(J916,Index!B$3:S$228,13),IF((I916=Index!O$2),VLOOKUP(J916,Index!B$3:S$228,14),IF((I916=Index!P$2),VLOOKUP(J916,Index!B$3:S$228,15),IF((I916=Index!Q$2),VLOOKUP(J916,Index!B$3:S$228,16),IF((I916=Index!R$2),VLOOKUP(J916,Index!B$3:S$228,17),IF((I916=Index!S$2),VLOOKUP(J916,Index!B$3:S$228,18),IF((I916=""),CONCATENATE("Custom (",K916,")"),IF((I916="No index"),CONCATENATE("Custom (",Index!T908,")"),"")))))))))))))))))))</f>
        <v>Custom ()</v>
      </c>
      <c r="M916" s="32" t="s">
        <v>5</v>
      </c>
      <c r="N916" s="10" t="s">
        <v>68</v>
      </c>
      <c r="O916" s="136" t="str">
        <f>IF(Table1[[#This Row],[VOLUME]]="","",Table1[[#This Row],[VOLUME]])</f>
        <v/>
      </c>
      <c r="P916" s="110" t="str">
        <f>IF(Table1[[#This Row],[SNP&amp;SEQ SAMPLE ID]]="","",CONCATENATE('Sample information'!$B$16,"_PL1_org_",Table1[[#This Row],[DATE SAMPLE DELIVERY]]))</f>
        <v/>
      </c>
      <c r="Q916" s="32" t="str">
        <f>IF(Table1[[#This Row],[SNP&amp;SEQ SAMPLE ID]]="","",IF('Sample information'!$B$21="","",'Sample information'!$B$21))</f>
        <v/>
      </c>
      <c r="R916" s="10"/>
      <c r="S916" s="32"/>
      <c r="T916" s="55"/>
      <c r="U916" s="25"/>
      <c r="W916" s="30"/>
      <c r="Y916" s="90"/>
      <c r="Z916" s="32"/>
      <c r="AA916" s="28"/>
      <c r="AB916" s="55"/>
      <c r="AC916" s="28" t="str">
        <f>IF(Table1[[#This Row],[DATE SAMPLE DELIVERY]]="","",(CONCATENATE(20,LEFT(Table1[[#This Row],[DATE SAMPLE DELIVERY]],2),"-",(MID(Table1[[#This Row],[DATE SAMPLE DELIVERY]],3,2)),"-",(RIGHT(Table1[[#This Row],[DATE SAMPLE DELIVERY]],2)))))</f>
        <v/>
      </c>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row>
    <row r="917" spans="1:54" s="4" customFormat="1" x14ac:dyDescent="0.2">
      <c r="A917" s="112" t="str">
        <f>IF(D917="","",CONCATENATE('Sample information'!B$16," #1"," ",Table1[[#This Row],[DATE SAMPLE DELIVERY]]))</f>
        <v/>
      </c>
      <c r="B917" s="112" t="str">
        <f>IF(Table1[[#This Row],[LIBRARY ID]]="","",CONCATENATE('Sample information'!B$16,"-",Table1[[#This Row],[LIBRARY ID]]))</f>
        <v/>
      </c>
      <c r="C917" s="228"/>
      <c r="D917" s="228"/>
      <c r="E917" s="228"/>
      <c r="F917" s="113" t="s">
        <v>1711</v>
      </c>
      <c r="G917" s="98"/>
      <c r="H917" s="113"/>
      <c r="I917" s="98"/>
      <c r="J917" s="98"/>
      <c r="K917" s="98"/>
      <c r="L917" s="112" t="str">
        <f>IF((I917=Index!C$2),VLOOKUP(J917,Index!B$3:S$228,2),IF((I917=Index!D$2),VLOOKUP(J917,Index!B$3:S$228,3),IF((I917=Index!E$2),VLOOKUP(J917,Index!B$3:S$228,4),IF((I917=Index!F$2),VLOOKUP(J917,Index!B$3:S$228,5),IF((I917=Index!G$2),VLOOKUP(J917,Index!B$3:S$228,6),IF((I917=Index!H$2),VLOOKUP(J917,Index!B$3:S$228,7),IF((I917=Index!I$2),VLOOKUP(J917,Index!B$3:S$228,8),IF((I917=Index!J$2),VLOOKUP(J917,Index!B$3:S$228,9),IF((I917=Index!K$2),VLOOKUP(J917,Index!B$3:S$228,10),IF((I917=Index!L$2),VLOOKUP(J917,Index!B$3:S$228,11),IF((I917=Index!M$2),VLOOKUP(J917,Index!B$3:S$228,12),IF((I917=Index!N$2),VLOOKUP(J917,Index!B$3:S$228,13),IF((I917=Index!O$2),VLOOKUP(J917,Index!B$3:S$228,14),IF((I917=Index!P$2),VLOOKUP(J917,Index!B$3:S$228,15),IF((I917=Index!Q$2),VLOOKUP(J917,Index!B$3:S$228,16),IF((I917=Index!R$2),VLOOKUP(J917,Index!B$3:S$228,17),IF((I917=Index!S$2),VLOOKUP(J917,Index!B$3:S$228,18),IF((I917=""),CONCATENATE("Custom (",K917,")"),IF((I917="No index"),CONCATENATE("Custom (",Index!T909,")"),"")))))))))))))))))))</f>
        <v>Custom ()</v>
      </c>
      <c r="M917" s="32" t="s">
        <v>5</v>
      </c>
      <c r="N917" s="10" t="s">
        <v>69</v>
      </c>
      <c r="O917" s="136" t="str">
        <f>IF(Table1[[#This Row],[VOLUME]]="","",Table1[[#This Row],[VOLUME]])</f>
        <v/>
      </c>
      <c r="P917" s="110" t="str">
        <f>IF(Table1[[#This Row],[SNP&amp;SEQ SAMPLE ID]]="","",CONCATENATE('Sample information'!$B$16,"_PL1_org_",Table1[[#This Row],[DATE SAMPLE DELIVERY]]))</f>
        <v/>
      </c>
      <c r="Q917" s="32" t="str">
        <f>IF(Table1[[#This Row],[SNP&amp;SEQ SAMPLE ID]]="","",IF('Sample information'!$B$21="","",'Sample information'!$B$21))</f>
        <v/>
      </c>
      <c r="R917" s="10"/>
      <c r="S917" s="32"/>
      <c r="T917" s="55"/>
      <c r="U917" s="25"/>
      <c r="W917" s="30"/>
      <c r="Y917" s="90"/>
      <c r="Z917" s="32"/>
      <c r="AA917" s="28"/>
      <c r="AB917" s="55"/>
      <c r="AC917" s="28" t="str">
        <f>IF(Table1[[#This Row],[DATE SAMPLE DELIVERY]]="","",(CONCATENATE(20,LEFT(Table1[[#This Row],[DATE SAMPLE DELIVERY]],2),"-",(MID(Table1[[#This Row],[DATE SAMPLE DELIVERY]],3,2)),"-",(RIGHT(Table1[[#This Row],[DATE SAMPLE DELIVERY]],2)))))</f>
        <v/>
      </c>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row>
    <row r="918" spans="1:54" s="4" customFormat="1" x14ac:dyDescent="0.2">
      <c r="A918" s="112" t="str">
        <f>IF(D918="","",CONCATENATE('Sample information'!B$16," #1"," ",Table1[[#This Row],[DATE SAMPLE DELIVERY]]))</f>
        <v/>
      </c>
      <c r="B918" s="112" t="str">
        <f>IF(Table1[[#This Row],[LIBRARY ID]]="","",CONCATENATE('Sample information'!B$16,"-",Table1[[#This Row],[LIBRARY ID]]))</f>
        <v/>
      </c>
      <c r="C918" s="228"/>
      <c r="D918" s="228"/>
      <c r="E918" s="228"/>
      <c r="F918" s="113" t="s">
        <v>1711</v>
      </c>
      <c r="G918" s="98"/>
      <c r="H918" s="113"/>
      <c r="I918" s="98"/>
      <c r="J918" s="98"/>
      <c r="K918" s="98"/>
      <c r="L918" s="112" t="str">
        <f>IF((I918=Index!C$2),VLOOKUP(J918,Index!B$3:S$228,2),IF((I918=Index!D$2),VLOOKUP(J918,Index!B$3:S$228,3),IF((I918=Index!E$2),VLOOKUP(J918,Index!B$3:S$228,4),IF((I918=Index!F$2),VLOOKUP(J918,Index!B$3:S$228,5),IF((I918=Index!G$2),VLOOKUP(J918,Index!B$3:S$228,6),IF((I918=Index!H$2),VLOOKUP(J918,Index!B$3:S$228,7),IF((I918=Index!I$2),VLOOKUP(J918,Index!B$3:S$228,8),IF((I918=Index!J$2),VLOOKUP(J918,Index!B$3:S$228,9),IF((I918=Index!K$2),VLOOKUP(J918,Index!B$3:S$228,10),IF((I918=Index!L$2),VLOOKUP(J918,Index!B$3:S$228,11),IF((I918=Index!M$2),VLOOKUP(J918,Index!B$3:S$228,12),IF((I918=Index!N$2),VLOOKUP(J918,Index!B$3:S$228,13),IF((I918=Index!O$2),VLOOKUP(J918,Index!B$3:S$228,14),IF((I918=Index!P$2),VLOOKUP(J918,Index!B$3:S$228,15),IF((I918=Index!Q$2),VLOOKUP(J918,Index!B$3:S$228,16),IF((I918=Index!R$2),VLOOKUP(J918,Index!B$3:S$228,17),IF((I918=Index!S$2),VLOOKUP(J918,Index!B$3:S$228,18),IF((I918=""),CONCATENATE("Custom (",K918,")"),IF((I918="No index"),CONCATENATE("Custom (",Index!T910,")"),"")))))))))))))))))))</f>
        <v>Custom ()</v>
      </c>
      <c r="M918" s="32" t="s">
        <v>5</v>
      </c>
      <c r="N918" s="10" t="s">
        <v>70</v>
      </c>
      <c r="O918" s="136" t="str">
        <f>IF(Table1[[#This Row],[VOLUME]]="","",Table1[[#This Row],[VOLUME]])</f>
        <v/>
      </c>
      <c r="P918" s="110" t="str">
        <f>IF(Table1[[#This Row],[SNP&amp;SEQ SAMPLE ID]]="","",CONCATENATE('Sample information'!$B$16,"_PL1_org_",Table1[[#This Row],[DATE SAMPLE DELIVERY]]))</f>
        <v/>
      </c>
      <c r="Q918" s="32" t="str">
        <f>IF(Table1[[#This Row],[SNP&amp;SEQ SAMPLE ID]]="","",IF('Sample information'!$B$21="","",'Sample information'!$B$21))</f>
        <v/>
      </c>
      <c r="R918" s="10"/>
      <c r="S918" s="32"/>
      <c r="T918" s="55"/>
      <c r="U918" s="25"/>
      <c r="W918" s="30"/>
      <c r="Y918" s="90"/>
      <c r="Z918" s="32"/>
      <c r="AA918" s="28"/>
      <c r="AB918" s="55"/>
      <c r="AC918" s="28" t="str">
        <f>IF(Table1[[#This Row],[DATE SAMPLE DELIVERY]]="","",(CONCATENATE(20,LEFT(Table1[[#This Row],[DATE SAMPLE DELIVERY]],2),"-",(MID(Table1[[#This Row],[DATE SAMPLE DELIVERY]],3,2)),"-",(RIGHT(Table1[[#This Row],[DATE SAMPLE DELIVERY]],2)))))</f>
        <v/>
      </c>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row>
    <row r="919" spans="1:54" s="4" customFormat="1" x14ac:dyDescent="0.2">
      <c r="A919" s="112" t="str">
        <f>IF(D919="","",CONCATENATE('Sample information'!B$16," #1"," ",Table1[[#This Row],[DATE SAMPLE DELIVERY]]))</f>
        <v/>
      </c>
      <c r="B919" s="112" t="str">
        <f>IF(Table1[[#This Row],[LIBRARY ID]]="","",CONCATENATE('Sample information'!B$16,"-",Table1[[#This Row],[LIBRARY ID]]))</f>
        <v/>
      </c>
      <c r="C919" s="228"/>
      <c r="D919" s="228"/>
      <c r="E919" s="228"/>
      <c r="F919" s="113" t="s">
        <v>1711</v>
      </c>
      <c r="G919" s="98"/>
      <c r="H919" s="113"/>
      <c r="I919" s="98"/>
      <c r="J919" s="98"/>
      <c r="K919" s="98"/>
      <c r="L919" s="112" t="str">
        <f>IF((I919=Index!C$2),VLOOKUP(J919,Index!B$3:S$228,2),IF((I919=Index!D$2),VLOOKUP(J919,Index!B$3:S$228,3),IF((I919=Index!E$2),VLOOKUP(J919,Index!B$3:S$228,4),IF((I919=Index!F$2),VLOOKUP(J919,Index!B$3:S$228,5),IF((I919=Index!G$2),VLOOKUP(J919,Index!B$3:S$228,6),IF((I919=Index!H$2),VLOOKUP(J919,Index!B$3:S$228,7),IF((I919=Index!I$2),VLOOKUP(J919,Index!B$3:S$228,8),IF((I919=Index!J$2),VLOOKUP(J919,Index!B$3:S$228,9),IF((I919=Index!K$2),VLOOKUP(J919,Index!B$3:S$228,10),IF((I919=Index!L$2),VLOOKUP(J919,Index!B$3:S$228,11),IF((I919=Index!M$2),VLOOKUP(J919,Index!B$3:S$228,12),IF((I919=Index!N$2),VLOOKUP(J919,Index!B$3:S$228,13),IF((I919=Index!O$2),VLOOKUP(J919,Index!B$3:S$228,14),IF((I919=Index!P$2),VLOOKUP(J919,Index!B$3:S$228,15),IF((I919=Index!Q$2),VLOOKUP(J919,Index!B$3:S$228,16),IF((I919=Index!R$2),VLOOKUP(J919,Index!B$3:S$228,17),IF((I919=Index!S$2),VLOOKUP(J919,Index!B$3:S$228,18),IF((I919=""),CONCATENATE("Custom (",K919,")"),IF((I919="No index"),CONCATENATE("Custom (",Index!T911,")"),"")))))))))))))))))))</f>
        <v>Custom ()</v>
      </c>
      <c r="M919" s="32" t="s">
        <v>5</v>
      </c>
      <c r="N919" s="10" t="s">
        <v>71</v>
      </c>
      <c r="O919" s="136" t="str">
        <f>IF(Table1[[#This Row],[VOLUME]]="","",Table1[[#This Row],[VOLUME]])</f>
        <v/>
      </c>
      <c r="P919" s="110" t="str">
        <f>IF(Table1[[#This Row],[SNP&amp;SEQ SAMPLE ID]]="","",CONCATENATE('Sample information'!$B$16,"_PL1_org_",Table1[[#This Row],[DATE SAMPLE DELIVERY]]))</f>
        <v/>
      </c>
      <c r="Q919" s="32" t="str">
        <f>IF(Table1[[#This Row],[SNP&amp;SEQ SAMPLE ID]]="","",IF('Sample information'!$B$21="","",'Sample information'!$B$21))</f>
        <v/>
      </c>
      <c r="R919" s="10"/>
      <c r="S919" s="32"/>
      <c r="T919" s="55"/>
      <c r="U919" s="25"/>
      <c r="W919" s="30"/>
      <c r="Y919" s="90"/>
      <c r="Z919" s="32"/>
      <c r="AA919" s="28"/>
      <c r="AB919" s="55"/>
      <c r="AC919" s="28" t="str">
        <f>IF(Table1[[#This Row],[DATE SAMPLE DELIVERY]]="","",(CONCATENATE(20,LEFT(Table1[[#This Row],[DATE SAMPLE DELIVERY]],2),"-",(MID(Table1[[#This Row],[DATE SAMPLE DELIVERY]],3,2)),"-",(RIGHT(Table1[[#This Row],[DATE SAMPLE DELIVERY]],2)))))</f>
        <v/>
      </c>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row>
    <row r="920" spans="1:54" s="4" customFormat="1" x14ac:dyDescent="0.2">
      <c r="A920" s="112" t="str">
        <f>IF(D920="","",CONCATENATE('Sample information'!B$16," #1"," ",Table1[[#This Row],[DATE SAMPLE DELIVERY]]))</f>
        <v/>
      </c>
      <c r="B920" s="112" t="str">
        <f>IF(Table1[[#This Row],[LIBRARY ID]]="","",CONCATENATE('Sample information'!B$16,"-",Table1[[#This Row],[LIBRARY ID]]))</f>
        <v/>
      </c>
      <c r="C920" s="228"/>
      <c r="D920" s="228"/>
      <c r="E920" s="228"/>
      <c r="F920" s="113" t="s">
        <v>1711</v>
      </c>
      <c r="G920" s="98"/>
      <c r="H920" s="113"/>
      <c r="I920" s="98"/>
      <c r="J920" s="98"/>
      <c r="K920" s="98"/>
      <c r="L920" s="112" t="str">
        <f>IF((I920=Index!C$2),VLOOKUP(J920,Index!B$3:S$228,2),IF((I920=Index!D$2),VLOOKUP(J920,Index!B$3:S$228,3),IF((I920=Index!E$2),VLOOKUP(J920,Index!B$3:S$228,4),IF((I920=Index!F$2),VLOOKUP(J920,Index!B$3:S$228,5),IF((I920=Index!G$2),VLOOKUP(J920,Index!B$3:S$228,6),IF((I920=Index!H$2),VLOOKUP(J920,Index!B$3:S$228,7),IF((I920=Index!I$2),VLOOKUP(J920,Index!B$3:S$228,8),IF((I920=Index!J$2),VLOOKUP(J920,Index!B$3:S$228,9),IF((I920=Index!K$2),VLOOKUP(J920,Index!B$3:S$228,10),IF((I920=Index!L$2),VLOOKUP(J920,Index!B$3:S$228,11),IF((I920=Index!M$2),VLOOKUP(J920,Index!B$3:S$228,12),IF((I920=Index!N$2),VLOOKUP(J920,Index!B$3:S$228,13),IF((I920=Index!O$2),VLOOKUP(J920,Index!B$3:S$228,14),IF((I920=Index!P$2),VLOOKUP(J920,Index!B$3:S$228,15),IF((I920=Index!Q$2),VLOOKUP(J920,Index!B$3:S$228,16),IF((I920=Index!R$2),VLOOKUP(J920,Index!B$3:S$228,17),IF((I920=Index!S$2),VLOOKUP(J920,Index!B$3:S$228,18),IF((I920=""),CONCATENATE("Custom (",K920,")"),IF((I920="No index"),CONCATENATE("Custom (",Index!T912,")"),"")))))))))))))))))))</f>
        <v>Custom ()</v>
      </c>
      <c r="M920" s="32" t="s">
        <v>5</v>
      </c>
      <c r="N920" s="10" t="s">
        <v>72</v>
      </c>
      <c r="O920" s="136" t="str">
        <f>IF(Table1[[#This Row],[VOLUME]]="","",Table1[[#This Row],[VOLUME]])</f>
        <v/>
      </c>
      <c r="P920" s="110" t="str">
        <f>IF(Table1[[#This Row],[SNP&amp;SEQ SAMPLE ID]]="","",CONCATENATE('Sample information'!$B$16,"_PL1_org_",Table1[[#This Row],[DATE SAMPLE DELIVERY]]))</f>
        <v/>
      </c>
      <c r="Q920" s="32" t="str">
        <f>IF(Table1[[#This Row],[SNP&amp;SEQ SAMPLE ID]]="","",IF('Sample information'!$B$21="","",'Sample information'!$B$21))</f>
        <v/>
      </c>
      <c r="R920" s="10"/>
      <c r="S920" s="32"/>
      <c r="T920" s="55"/>
      <c r="U920" s="25"/>
      <c r="W920" s="30"/>
      <c r="Y920" s="90"/>
      <c r="Z920" s="32"/>
      <c r="AA920" s="28"/>
      <c r="AB920" s="55"/>
      <c r="AC920" s="28" t="str">
        <f>IF(Table1[[#This Row],[DATE SAMPLE DELIVERY]]="","",(CONCATENATE(20,LEFT(Table1[[#This Row],[DATE SAMPLE DELIVERY]],2),"-",(MID(Table1[[#This Row],[DATE SAMPLE DELIVERY]],3,2)),"-",(RIGHT(Table1[[#This Row],[DATE SAMPLE DELIVERY]],2)))))</f>
        <v/>
      </c>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row>
    <row r="921" spans="1:54" s="4" customFormat="1" x14ac:dyDescent="0.2">
      <c r="A921" s="112" t="str">
        <f>IF(D921="","",CONCATENATE('Sample information'!B$16," #1"," ",Table1[[#This Row],[DATE SAMPLE DELIVERY]]))</f>
        <v/>
      </c>
      <c r="B921" s="112" t="str">
        <f>IF(Table1[[#This Row],[LIBRARY ID]]="","",CONCATENATE('Sample information'!B$16,"-",Table1[[#This Row],[LIBRARY ID]]))</f>
        <v/>
      </c>
      <c r="C921" s="228"/>
      <c r="D921" s="228"/>
      <c r="E921" s="228"/>
      <c r="F921" s="113" t="s">
        <v>1711</v>
      </c>
      <c r="G921" s="98"/>
      <c r="H921" s="113"/>
      <c r="I921" s="98"/>
      <c r="J921" s="98"/>
      <c r="K921" s="98"/>
      <c r="L921" s="112" t="str">
        <f>IF((I921=Index!C$2),VLOOKUP(J921,Index!B$3:S$228,2),IF((I921=Index!D$2),VLOOKUP(J921,Index!B$3:S$228,3),IF((I921=Index!E$2),VLOOKUP(J921,Index!B$3:S$228,4),IF((I921=Index!F$2),VLOOKUP(J921,Index!B$3:S$228,5),IF((I921=Index!G$2),VLOOKUP(J921,Index!B$3:S$228,6),IF((I921=Index!H$2),VLOOKUP(J921,Index!B$3:S$228,7),IF((I921=Index!I$2),VLOOKUP(J921,Index!B$3:S$228,8),IF((I921=Index!J$2),VLOOKUP(J921,Index!B$3:S$228,9),IF((I921=Index!K$2),VLOOKUP(J921,Index!B$3:S$228,10),IF((I921=Index!L$2),VLOOKUP(J921,Index!B$3:S$228,11),IF((I921=Index!M$2),VLOOKUP(J921,Index!B$3:S$228,12),IF((I921=Index!N$2),VLOOKUP(J921,Index!B$3:S$228,13),IF((I921=Index!O$2),VLOOKUP(J921,Index!B$3:S$228,14),IF((I921=Index!P$2),VLOOKUP(J921,Index!B$3:S$228,15),IF((I921=Index!Q$2),VLOOKUP(J921,Index!B$3:S$228,16),IF((I921=Index!R$2),VLOOKUP(J921,Index!B$3:S$228,17),IF((I921=Index!S$2),VLOOKUP(J921,Index!B$3:S$228,18),IF((I921=""),CONCATENATE("Custom (",K921,")"),IF((I921="No index"),CONCATENATE("Custom (",Index!T913,")"),"")))))))))))))))))))</f>
        <v>Custom ()</v>
      </c>
      <c r="M921" s="32" t="s">
        <v>5</v>
      </c>
      <c r="N921" s="10" t="s">
        <v>73</v>
      </c>
      <c r="O921" s="136" t="str">
        <f>IF(Table1[[#This Row],[VOLUME]]="","",Table1[[#This Row],[VOLUME]])</f>
        <v/>
      </c>
      <c r="P921" s="110" t="str">
        <f>IF(Table1[[#This Row],[SNP&amp;SEQ SAMPLE ID]]="","",CONCATENATE('Sample information'!$B$16,"_PL1_org_",Table1[[#This Row],[DATE SAMPLE DELIVERY]]))</f>
        <v/>
      </c>
      <c r="Q921" s="32" t="str">
        <f>IF(Table1[[#This Row],[SNP&amp;SEQ SAMPLE ID]]="","",IF('Sample information'!$B$21="","",'Sample information'!$B$21))</f>
        <v/>
      </c>
      <c r="R921" s="10"/>
      <c r="S921" s="32"/>
      <c r="T921" s="55"/>
      <c r="U921" s="25"/>
      <c r="W921" s="30"/>
      <c r="Y921" s="90"/>
      <c r="Z921" s="32"/>
      <c r="AA921" s="28"/>
      <c r="AB921" s="55"/>
      <c r="AC921" s="28" t="str">
        <f>IF(Table1[[#This Row],[DATE SAMPLE DELIVERY]]="","",(CONCATENATE(20,LEFT(Table1[[#This Row],[DATE SAMPLE DELIVERY]],2),"-",(MID(Table1[[#This Row],[DATE SAMPLE DELIVERY]],3,2)),"-",(RIGHT(Table1[[#This Row],[DATE SAMPLE DELIVERY]],2)))))</f>
        <v/>
      </c>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row>
    <row r="922" spans="1:54" s="4" customFormat="1" x14ac:dyDescent="0.2">
      <c r="A922" s="112" t="str">
        <f>IF(D922="","",CONCATENATE('Sample information'!B$16," #1"," ",Table1[[#This Row],[DATE SAMPLE DELIVERY]]))</f>
        <v/>
      </c>
      <c r="B922" s="112" t="str">
        <f>IF(Table1[[#This Row],[LIBRARY ID]]="","",CONCATENATE('Sample information'!B$16,"-",Table1[[#This Row],[LIBRARY ID]]))</f>
        <v/>
      </c>
      <c r="C922" s="228"/>
      <c r="D922" s="228"/>
      <c r="E922" s="228"/>
      <c r="F922" s="113" t="s">
        <v>1711</v>
      </c>
      <c r="G922" s="98"/>
      <c r="H922" s="113"/>
      <c r="I922" s="98"/>
      <c r="J922" s="98"/>
      <c r="K922" s="98"/>
      <c r="L922" s="112" t="str">
        <f>IF((I922=Index!C$2),VLOOKUP(J922,Index!B$3:S$228,2),IF((I922=Index!D$2),VLOOKUP(J922,Index!B$3:S$228,3),IF((I922=Index!E$2),VLOOKUP(J922,Index!B$3:S$228,4),IF((I922=Index!F$2),VLOOKUP(J922,Index!B$3:S$228,5),IF((I922=Index!G$2),VLOOKUP(J922,Index!B$3:S$228,6),IF((I922=Index!H$2),VLOOKUP(J922,Index!B$3:S$228,7),IF((I922=Index!I$2),VLOOKUP(J922,Index!B$3:S$228,8),IF((I922=Index!J$2),VLOOKUP(J922,Index!B$3:S$228,9),IF((I922=Index!K$2),VLOOKUP(J922,Index!B$3:S$228,10),IF((I922=Index!L$2),VLOOKUP(J922,Index!B$3:S$228,11),IF((I922=Index!M$2),VLOOKUP(J922,Index!B$3:S$228,12),IF((I922=Index!N$2),VLOOKUP(J922,Index!B$3:S$228,13),IF((I922=Index!O$2),VLOOKUP(J922,Index!B$3:S$228,14),IF((I922=Index!P$2),VLOOKUP(J922,Index!B$3:S$228,15),IF((I922=Index!Q$2),VLOOKUP(J922,Index!B$3:S$228,16),IF((I922=Index!R$2),VLOOKUP(J922,Index!B$3:S$228,17),IF((I922=Index!S$2),VLOOKUP(J922,Index!B$3:S$228,18),IF((I922=""),CONCATENATE("Custom (",K922,")"),IF((I922="No index"),CONCATENATE("Custom (",Index!T914,")"),"")))))))))))))))))))</f>
        <v>Custom ()</v>
      </c>
      <c r="M922" s="32" t="s">
        <v>5</v>
      </c>
      <c r="N922" s="10" t="s">
        <v>74</v>
      </c>
      <c r="O922" s="136" t="str">
        <f>IF(Table1[[#This Row],[VOLUME]]="","",Table1[[#This Row],[VOLUME]])</f>
        <v/>
      </c>
      <c r="P922" s="110" t="str">
        <f>IF(Table1[[#This Row],[SNP&amp;SEQ SAMPLE ID]]="","",CONCATENATE('Sample information'!$B$16,"_PL1_org_",Table1[[#This Row],[DATE SAMPLE DELIVERY]]))</f>
        <v/>
      </c>
      <c r="Q922" s="32" t="str">
        <f>IF(Table1[[#This Row],[SNP&amp;SEQ SAMPLE ID]]="","",IF('Sample information'!$B$21="","",'Sample information'!$B$21))</f>
        <v/>
      </c>
      <c r="R922" s="10"/>
      <c r="S922" s="32"/>
      <c r="T922" s="55"/>
      <c r="U922" s="25"/>
      <c r="W922" s="30"/>
      <c r="Y922" s="90"/>
      <c r="Z922" s="32"/>
      <c r="AA922" s="28"/>
      <c r="AB922" s="55"/>
      <c r="AC922" s="28" t="str">
        <f>IF(Table1[[#This Row],[DATE SAMPLE DELIVERY]]="","",(CONCATENATE(20,LEFT(Table1[[#This Row],[DATE SAMPLE DELIVERY]],2),"-",(MID(Table1[[#This Row],[DATE SAMPLE DELIVERY]],3,2)),"-",(RIGHT(Table1[[#This Row],[DATE SAMPLE DELIVERY]],2)))))</f>
        <v/>
      </c>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row>
    <row r="923" spans="1:54" s="4" customFormat="1" x14ac:dyDescent="0.2">
      <c r="A923" s="112" t="str">
        <f>IF(D923="","",CONCATENATE('Sample information'!B$16," #1"," ",Table1[[#This Row],[DATE SAMPLE DELIVERY]]))</f>
        <v/>
      </c>
      <c r="B923" s="112" t="str">
        <f>IF(Table1[[#This Row],[LIBRARY ID]]="","",CONCATENATE('Sample information'!B$16,"-",Table1[[#This Row],[LIBRARY ID]]))</f>
        <v/>
      </c>
      <c r="C923" s="228"/>
      <c r="D923" s="228"/>
      <c r="E923" s="228"/>
      <c r="F923" s="113" t="s">
        <v>1711</v>
      </c>
      <c r="G923" s="98"/>
      <c r="H923" s="113"/>
      <c r="I923" s="98"/>
      <c r="J923" s="98"/>
      <c r="K923" s="98"/>
      <c r="L923" s="112" t="str">
        <f>IF((I923=Index!C$2),VLOOKUP(J923,Index!B$3:S$228,2),IF((I923=Index!D$2),VLOOKUP(J923,Index!B$3:S$228,3),IF((I923=Index!E$2),VLOOKUP(J923,Index!B$3:S$228,4),IF((I923=Index!F$2),VLOOKUP(J923,Index!B$3:S$228,5),IF((I923=Index!G$2),VLOOKUP(J923,Index!B$3:S$228,6),IF((I923=Index!H$2),VLOOKUP(J923,Index!B$3:S$228,7),IF((I923=Index!I$2),VLOOKUP(J923,Index!B$3:S$228,8),IF((I923=Index!J$2),VLOOKUP(J923,Index!B$3:S$228,9),IF((I923=Index!K$2),VLOOKUP(J923,Index!B$3:S$228,10),IF((I923=Index!L$2),VLOOKUP(J923,Index!B$3:S$228,11),IF((I923=Index!M$2),VLOOKUP(J923,Index!B$3:S$228,12),IF((I923=Index!N$2),VLOOKUP(J923,Index!B$3:S$228,13),IF((I923=Index!O$2),VLOOKUP(J923,Index!B$3:S$228,14),IF((I923=Index!P$2),VLOOKUP(J923,Index!B$3:S$228,15),IF((I923=Index!Q$2),VLOOKUP(J923,Index!B$3:S$228,16),IF((I923=Index!R$2),VLOOKUP(J923,Index!B$3:S$228,17),IF((I923=Index!S$2),VLOOKUP(J923,Index!B$3:S$228,18),IF((I923=""),CONCATENATE("Custom (",K923,")"),IF((I923="No index"),CONCATENATE("Custom (",Index!T915,")"),"")))))))))))))))))))</f>
        <v>Custom ()</v>
      </c>
      <c r="M923" s="32" t="s">
        <v>5</v>
      </c>
      <c r="N923" s="10" t="s">
        <v>75</v>
      </c>
      <c r="O923" s="136" t="str">
        <f>IF(Table1[[#This Row],[VOLUME]]="","",Table1[[#This Row],[VOLUME]])</f>
        <v/>
      </c>
      <c r="P923" s="110" t="str">
        <f>IF(Table1[[#This Row],[SNP&amp;SEQ SAMPLE ID]]="","",CONCATENATE('Sample information'!$B$16,"_PL1_org_",Table1[[#This Row],[DATE SAMPLE DELIVERY]]))</f>
        <v/>
      </c>
      <c r="Q923" s="32" t="str">
        <f>IF(Table1[[#This Row],[SNP&amp;SEQ SAMPLE ID]]="","",IF('Sample information'!$B$21="","",'Sample information'!$B$21))</f>
        <v/>
      </c>
      <c r="R923" s="10"/>
      <c r="S923" s="32"/>
      <c r="T923" s="55"/>
      <c r="U923" s="25"/>
      <c r="W923" s="30"/>
      <c r="Y923" s="90"/>
      <c r="Z923" s="32"/>
      <c r="AA923" s="28"/>
      <c r="AB923" s="55"/>
      <c r="AC923" s="28" t="str">
        <f>IF(Table1[[#This Row],[DATE SAMPLE DELIVERY]]="","",(CONCATENATE(20,LEFT(Table1[[#This Row],[DATE SAMPLE DELIVERY]],2),"-",(MID(Table1[[#This Row],[DATE SAMPLE DELIVERY]],3,2)),"-",(RIGHT(Table1[[#This Row],[DATE SAMPLE DELIVERY]],2)))))</f>
        <v/>
      </c>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row>
    <row r="924" spans="1:54" s="4" customFormat="1" x14ac:dyDescent="0.2">
      <c r="A924" s="112" t="str">
        <f>IF(D924="","",CONCATENATE('Sample information'!B$16," #1"," ",Table1[[#This Row],[DATE SAMPLE DELIVERY]]))</f>
        <v/>
      </c>
      <c r="B924" s="112" t="str">
        <f>IF(Table1[[#This Row],[LIBRARY ID]]="","",CONCATENATE('Sample information'!B$16,"-",Table1[[#This Row],[LIBRARY ID]]))</f>
        <v/>
      </c>
      <c r="C924" s="228"/>
      <c r="D924" s="228"/>
      <c r="E924" s="228"/>
      <c r="F924" s="113" t="s">
        <v>1711</v>
      </c>
      <c r="G924" s="98"/>
      <c r="H924" s="113"/>
      <c r="I924" s="98"/>
      <c r="J924" s="98"/>
      <c r="K924" s="98"/>
      <c r="L924" s="112" t="str">
        <f>IF((I924=Index!C$2),VLOOKUP(J924,Index!B$3:S$228,2),IF((I924=Index!D$2),VLOOKUP(J924,Index!B$3:S$228,3),IF((I924=Index!E$2),VLOOKUP(J924,Index!B$3:S$228,4),IF((I924=Index!F$2),VLOOKUP(J924,Index!B$3:S$228,5),IF((I924=Index!G$2),VLOOKUP(J924,Index!B$3:S$228,6),IF((I924=Index!H$2),VLOOKUP(J924,Index!B$3:S$228,7),IF((I924=Index!I$2),VLOOKUP(J924,Index!B$3:S$228,8),IF((I924=Index!J$2),VLOOKUP(J924,Index!B$3:S$228,9),IF((I924=Index!K$2),VLOOKUP(J924,Index!B$3:S$228,10),IF((I924=Index!L$2),VLOOKUP(J924,Index!B$3:S$228,11),IF((I924=Index!M$2),VLOOKUP(J924,Index!B$3:S$228,12),IF((I924=Index!N$2),VLOOKUP(J924,Index!B$3:S$228,13),IF((I924=Index!O$2),VLOOKUP(J924,Index!B$3:S$228,14),IF((I924=Index!P$2),VLOOKUP(J924,Index!B$3:S$228,15),IF((I924=Index!Q$2),VLOOKUP(J924,Index!B$3:S$228,16),IF((I924=Index!R$2),VLOOKUP(J924,Index!B$3:S$228,17),IF((I924=Index!S$2),VLOOKUP(J924,Index!B$3:S$228,18),IF((I924=""),CONCATENATE("Custom (",K924,")"),IF((I924="No index"),CONCATENATE("Custom (",Index!T916,")"),"")))))))))))))))))))</f>
        <v>Custom ()</v>
      </c>
      <c r="M924" s="32" t="s">
        <v>5</v>
      </c>
      <c r="N924" s="10" t="s">
        <v>76</v>
      </c>
      <c r="O924" s="136" t="str">
        <f>IF(Table1[[#This Row],[VOLUME]]="","",Table1[[#This Row],[VOLUME]])</f>
        <v/>
      </c>
      <c r="P924" s="110" t="str">
        <f>IF(Table1[[#This Row],[SNP&amp;SEQ SAMPLE ID]]="","",CONCATENATE('Sample information'!$B$16,"_PL1_org_",Table1[[#This Row],[DATE SAMPLE DELIVERY]]))</f>
        <v/>
      </c>
      <c r="Q924" s="32" t="str">
        <f>IF(Table1[[#This Row],[SNP&amp;SEQ SAMPLE ID]]="","",IF('Sample information'!$B$21="","",'Sample information'!$B$21))</f>
        <v/>
      </c>
      <c r="R924" s="10"/>
      <c r="S924" s="32"/>
      <c r="T924" s="55"/>
      <c r="U924" s="25"/>
      <c r="W924" s="30"/>
      <c r="Y924" s="90"/>
      <c r="Z924" s="32"/>
      <c r="AA924" s="28"/>
      <c r="AB924" s="55"/>
      <c r="AC924" s="28" t="str">
        <f>IF(Table1[[#This Row],[DATE SAMPLE DELIVERY]]="","",(CONCATENATE(20,LEFT(Table1[[#This Row],[DATE SAMPLE DELIVERY]],2),"-",(MID(Table1[[#This Row],[DATE SAMPLE DELIVERY]],3,2)),"-",(RIGHT(Table1[[#This Row],[DATE SAMPLE DELIVERY]],2)))))</f>
        <v/>
      </c>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row>
    <row r="925" spans="1:54" s="4" customFormat="1" x14ac:dyDescent="0.2">
      <c r="A925" s="112" t="str">
        <f>IF(D925="","",CONCATENATE('Sample information'!B$16," #1"," ",Table1[[#This Row],[DATE SAMPLE DELIVERY]]))</f>
        <v/>
      </c>
      <c r="B925" s="112" t="str">
        <f>IF(Table1[[#This Row],[LIBRARY ID]]="","",CONCATENATE('Sample information'!B$16,"-",Table1[[#This Row],[LIBRARY ID]]))</f>
        <v/>
      </c>
      <c r="C925" s="228"/>
      <c r="D925" s="228"/>
      <c r="E925" s="228"/>
      <c r="F925" s="113" t="s">
        <v>1711</v>
      </c>
      <c r="G925" s="98"/>
      <c r="H925" s="113"/>
      <c r="I925" s="98"/>
      <c r="J925" s="98"/>
      <c r="K925" s="98"/>
      <c r="L925" s="112" t="str">
        <f>IF((I925=Index!C$2),VLOOKUP(J925,Index!B$3:S$228,2),IF((I925=Index!D$2),VLOOKUP(J925,Index!B$3:S$228,3),IF((I925=Index!E$2),VLOOKUP(J925,Index!B$3:S$228,4),IF((I925=Index!F$2),VLOOKUP(J925,Index!B$3:S$228,5),IF((I925=Index!G$2),VLOOKUP(J925,Index!B$3:S$228,6),IF((I925=Index!H$2),VLOOKUP(J925,Index!B$3:S$228,7),IF((I925=Index!I$2),VLOOKUP(J925,Index!B$3:S$228,8),IF((I925=Index!J$2),VLOOKUP(J925,Index!B$3:S$228,9),IF((I925=Index!K$2),VLOOKUP(J925,Index!B$3:S$228,10),IF((I925=Index!L$2),VLOOKUP(J925,Index!B$3:S$228,11),IF((I925=Index!M$2),VLOOKUP(J925,Index!B$3:S$228,12),IF((I925=Index!N$2),VLOOKUP(J925,Index!B$3:S$228,13),IF((I925=Index!O$2),VLOOKUP(J925,Index!B$3:S$228,14),IF((I925=Index!P$2),VLOOKUP(J925,Index!B$3:S$228,15),IF((I925=Index!Q$2),VLOOKUP(J925,Index!B$3:S$228,16),IF((I925=Index!R$2),VLOOKUP(J925,Index!B$3:S$228,17),IF((I925=Index!S$2),VLOOKUP(J925,Index!B$3:S$228,18),IF((I925=""),CONCATENATE("Custom (",K925,")"),IF((I925="No index"),CONCATENATE("Custom (",Index!T917,")"),"")))))))))))))))))))</f>
        <v>Custom ()</v>
      </c>
      <c r="M925" s="32" t="s">
        <v>5</v>
      </c>
      <c r="N925" s="10" t="s">
        <v>77</v>
      </c>
      <c r="O925" s="136" t="str">
        <f>IF(Table1[[#This Row],[VOLUME]]="","",Table1[[#This Row],[VOLUME]])</f>
        <v/>
      </c>
      <c r="P925" s="110" t="str">
        <f>IF(Table1[[#This Row],[SNP&amp;SEQ SAMPLE ID]]="","",CONCATENATE('Sample information'!$B$16,"_PL1_org_",Table1[[#This Row],[DATE SAMPLE DELIVERY]]))</f>
        <v/>
      </c>
      <c r="Q925" s="32" t="str">
        <f>IF(Table1[[#This Row],[SNP&amp;SEQ SAMPLE ID]]="","",IF('Sample information'!$B$21="","",'Sample information'!$B$21))</f>
        <v/>
      </c>
      <c r="R925" s="10"/>
      <c r="S925" s="32"/>
      <c r="T925" s="55"/>
      <c r="U925" s="25"/>
      <c r="W925" s="30"/>
      <c r="Y925" s="90"/>
      <c r="Z925" s="32"/>
      <c r="AA925" s="28"/>
      <c r="AB925" s="55"/>
      <c r="AC925" s="28" t="str">
        <f>IF(Table1[[#This Row],[DATE SAMPLE DELIVERY]]="","",(CONCATENATE(20,LEFT(Table1[[#This Row],[DATE SAMPLE DELIVERY]],2),"-",(MID(Table1[[#This Row],[DATE SAMPLE DELIVERY]],3,2)),"-",(RIGHT(Table1[[#This Row],[DATE SAMPLE DELIVERY]],2)))))</f>
        <v/>
      </c>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row>
    <row r="926" spans="1:54" s="4" customFormat="1" x14ac:dyDescent="0.2">
      <c r="A926" s="112" t="str">
        <f>IF(D926="","",CONCATENATE('Sample information'!B$16," #1"," ",Table1[[#This Row],[DATE SAMPLE DELIVERY]]))</f>
        <v/>
      </c>
      <c r="B926" s="112" t="str">
        <f>IF(Table1[[#This Row],[LIBRARY ID]]="","",CONCATENATE('Sample information'!B$16,"-",Table1[[#This Row],[LIBRARY ID]]))</f>
        <v/>
      </c>
      <c r="C926" s="228"/>
      <c r="D926" s="228"/>
      <c r="E926" s="228"/>
      <c r="F926" s="113" t="s">
        <v>1711</v>
      </c>
      <c r="G926" s="98"/>
      <c r="H926" s="113"/>
      <c r="I926" s="98"/>
      <c r="J926" s="98"/>
      <c r="K926" s="98"/>
      <c r="L926" s="112" t="str">
        <f>IF((I926=Index!C$2),VLOOKUP(J926,Index!B$3:S$228,2),IF((I926=Index!D$2),VLOOKUP(J926,Index!B$3:S$228,3),IF((I926=Index!E$2),VLOOKUP(J926,Index!B$3:S$228,4),IF((I926=Index!F$2),VLOOKUP(J926,Index!B$3:S$228,5),IF((I926=Index!G$2),VLOOKUP(J926,Index!B$3:S$228,6),IF((I926=Index!H$2),VLOOKUP(J926,Index!B$3:S$228,7),IF((I926=Index!I$2),VLOOKUP(J926,Index!B$3:S$228,8),IF((I926=Index!J$2),VLOOKUP(J926,Index!B$3:S$228,9),IF((I926=Index!K$2),VLOOKUP(J926,Index!B$3:S$228,10),IF((I926=Index!L$2),VLOOKUP(J926,Index!B$3:S$228,11),IF((I926=Index!M$2),VLOOKUP(J926,Index!B$3:S$228,12),IF((I926=Index!N$2),VLOOKUP(J926,Index!B$3:S$228,13),IF((I926=Index!O$2),VLOOKUP(J926,Index!B$3:S$228,14),IF((I926=Index!P$2),VLOOKUP(J926,Index!B$3:S$228,15),IF((I926=Index!Q$2),VLOOKUP(J926,Index!B$3:S$228,16),IF((I926=Index!R$2),VLOOKUP(J926,Index!B$3:S$228,17),IF((I926=Index!S$2),VLOOKUP(J926,Index!B$3:S$228,18),IF((I926=""),CONCATENATE("Custom (",K926,")"),IF((I926="No index"),CONCATENATE("Custom (",Index!T918,")"),"")))))))))))))))))))</f>
        <v>Custom ()</v>
      </c>
      <c r="M926" s="32" t="s">
        <v>5</v>
      </c>
      <c r="N926" s="10" t="s">
        <v>78</v>
      </c>
      <c r="O926" s="136" t="str">
        <f>IF(Table1[[#This Row],[VOLUME]]="","",Table1[[#This Row],[VOLUME]])</f>
        <v/>
      </c>
      <c r="P926" s="110" t="str">
        <f>IF(Table1[[#This Row],[SNP&amp;SEQ SAMPLE ID]]="","",CONCATENATE('Sample information'!$B$16,"_PL1_org_",Table1[[#This Row],[DATE SAMPLE DELIVERY]]))</f>
        <v/>
      </c>
      <c r="Q926" s="32" t="str">
        <f>IF(Table1[[#This Row],[SNP&amp;SEQ SAMPLE ID]]="","",IF('Sample information'!$B$21="","",'Sample information'!$B$21))</f>
        <v/>
      </c>
      <c r="R926" s="10"/>
      <c r="S926" s="32"/>
      <c r="T926" s="55"/>
      <c r="U926" s="25"/>
      <c r="W926" s="30"/>
      <c r="Y926" s="90"/>
      <c r="Z926" s="32"/>
      <c r="AA926" s="28"/>
      <c r="AB926" s="55"/>
      <c r="AC926" s="28" t="str">
        <f>IF(Table1[[#This Row],[DATE SAMPLE DELIVERY]]="","",(CONCATENATE(20,LEFT(Table1[[#This Row],[DATE SAMPLE DELIVERY]],2),"-",(MID(Table1[[#This Row],[DATE SAMPLE DELIVERY]],3,2)),"-",(RIGHT(Table1[[#This Row],[DATE SAMPLE DELIVERY]],2)))))</f>
        <v/>
      </c>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row>
    <row r="927" spans="1:54" s="4" customFormat="1" x14ac:dyDescent="0.2">
      <c r="A927" s="112" t="str">
        <f>IF(D927="","",CONCATENATE('Sample information'!B$16," #1"," ",Table1[[#This Row],[DATE SAMPLE DELIVERY]]))</f>
        <v/>
      </c>
      <c r="B927" s="112" t="str">
        <f>IF(Table1[[#This Row],[LIBRARY ID]]="","",CONCATENATE('Sample information'!B$16,"-",Table1[[#This Row],[LIBRARY ID]]))</f>
        <v/>
      </c>
      <c r="C927" s="228"/>
      <c r="D927" s="228"/>
      <c r="E927" s="228"/>
      <c r="F927" s="113" t="s">
        <v>1711</v>
      </c>
      <c r="G927" s="98"/>
      <c r="H927" s="113"/>
      <c r="I927" s="98"/>
      <c r="J927" s="98"/>
      <c r="K927" s="98"/>
      <c r="L927" s="112" t="str">
        <f>IF((I927=Index!C$2),VLOOKUP(J927,Index!B$3:S$228,2),IF((I927=Index!D$2),VLOOKUP(J927,Index!B$3:S$228,3),IF((I927=Index!E$2),VLOOKUP(J927,Index!B$3:S$228,4),IF((I927=Index!F$2),VLOOKUP(J927,Index!B$3:S$228,5),IF((I927=Index!G$2),VLOOKUP(J927,Index!B$3:S$228,6),IF((I927=Index!H$2),VLOOKUP(J927,Index!B$3:S$228,7),IF((I927=Index!I$2),VLOOKUP(J927,Index!B$3:S$228,8),IF((I927=Index!J$2),VLOOKUP(J927,Index!B$3:S$228,9),IF((I927=Index!K$2),VLOOKUP(J927,Index!B$3:S$228,10),IF((I927=Index!L$2),VLOOKUP(J927,Index!B$3:S$228,11),IF((I927=Index!M$2),VLOOKUP(J927,Index!B$3:S$228,12),IF((I927=Index!N$2),VLOOKUP(J927,Index!B$3:S$228,13),IF((I927=Index!O$2),VLOOKUP(J927,Index!B$3:S$228,14),IF((I927=Index!P$2),VLOOKUP(J927,Index!B$3:S$228,15),IF((I927=Index!Q$2),VLOOKUP(J927,Index!B$3:S$228,16),IF((I927=Index!R$2),VLOOKUP(J927,Index!B$3:S$228,17),IF((I927=Index!S$2),VLOOKUP(J927,Index!B$3:S$228,18),IF((I927=""),CONCATENATE("Custom (",K927,")"),IF((I927="No index"),CONCATENATE("Custom (",Index!T919,")"),"")))))))))))))))))))</f>
        <v>Custom ()</v>
      </c>
      <c r="M927" s="32" t="s">
        <v>5</v>
      </c>
      <c r="N927" s="10" t="s">
        <v>79</v>
      </c>
      <c r="O927" s="136" t="str">
        <f>IF(Table1[[#This Row],[VOLUME]]="","",Table1[[#This Row],[VOLUME]])</f>
        <v/>
      </c>
      <c r="P927" s="110" t="str">
        <f>IF(Table1[[#This Row],[SNP&amp;SEQ SAMPLE ID]]="","",CONCATENATE('Sample information'!$B$16,"_PL1_org_",Table1[[#This Row],[DATE SAMPLE DELIVERY]]))</f>
        <v/>
      </c>
      <c r="Q927" s="32" t="str">
        <f>IF(Table1[[#This Row],[SNP&amp;SEQ SAMPLE ID]]="","",IF('Sample information'!$B$21="","",'Sample information'!$B$21))</f>
        <v/>
      </c>
      <c r="R927" s="10"/>
      <c r="S927" s="32"/>
      <c r="T927" s="55"/>
      <c r="U927" s="25"/>
      <c r="W927" s="30"/>
      <c r="Y927" s="90"/>
      <c r="Z927" s="32"/>
      <c r="AA927" s="28"/>
      <c r="AB927" s="55"/>
      <c r="AC927" s="28" t="str">
        <f>IF(Table1[[#This Row],[DATE SAMPLE DELIVERY]]="","",(CONCATENATE(20,LEFT(Table1[[#This Row],[DATE SAMPLE DELIVERY]],2),"-",(MID(Table1[[#This Row],[DATE SAMPLE DELIVERY]],3,2)),"-",(RIGHT(Table1[[#This Row],[DATE SAMPLE DELIVERY]],2)))))</f>
        <v/>
      </c>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row>
    <row r="928" spans="1:54" s="4" customFormat="1" x14ac:dyDescent="0.2">
      <c r="A928" s="112" t="str">
        <f>IF(D928="","",CONCATENATE('Sample information'!B$16," #1"," ",Table1[[#This Row],[DATE SAMPLE DELIVERY]]))</f>
        <v/>
      </c>
      <c r="B928" s="112" t="str">
        <f>IF(Table1[[#This Row],[LIBRARY ID]]="","",CONCATENATE('Sample information'!B$16,"-",Table1[[#This Row],[LIBRARY ID]]))</f>
        <v/>
      </c>
      <c r="C928" s="228"/>
      <c r="D928" s="228"/>
      <c r="E928" s="228"/>
      <c r="F928" s="113" t="s">
        <v>1711</v>
      </c>
      <c r="G928" s="98"/>
      <c r="H928" s="113"/>
      <c r="I928" s="98"/>
      <c r="J928" s="98"/>
      <c r="K928" s="98"/>
      <c r="L928" s="112" t="str">
        <f>IF((I928=Index!C$2),VLOOKUP(J928,Index!B$3:S$228,2),IF((I928=Index!D$2),VLOOKUP(J928,Index!B$3:S$228,3),IF((I928=Index!E$2),VLOOKUP(J928,Index!B$3:S$228,4),IF((I928=Index!F$2),VLOOKUP(J928,Index!B$3:S$228,5),IF((I928=Index!G$2),VLOOKUP(J928,Index!B$3:S$228,6),IF((I928=Index!H$2),VLOOKUP(J928,Index!B$3:S$228,7),IF((I928=Index!I$2),VLOOKUP(J928,Index!B$3:S$228,8),IF((I928=Index!J$2),VLOOKUP(J928,Index!B$3:S$228,9),IF((I928=Index!K$2),VLOOKUP(J928,Index!B$3:S$228,10),IF((I928=Index!L$2),VLOOKUP(J928,Index!B$3:S$228,11),IF((I928=Index!M$2),VLOOKUP(J928,Index!B$3:S$228,12),IF((I928=Index!N$2),VLOOKUP(J928,Index!B$3:S$228,13),IF((I928=Index!O$2),VLOOKUP(J928,Index!B$3:S$228,14),IF((I928=Index!P$2),VLOOKUP(J928,Index!B$3:S$228,15),IF((I928=Index!Q$2),VLOOKUP(J928,Index!B$3:S$228,16),IF((I928=Index!R$2),VLOOKUP(J928,Index!B$3:S$228,17),IF((I928=Index!S$2),VLOOKUP(J928,Index!B$3:S$228,18),IF((I928=""),CONCATENATE("Custom (",K928,")"),IF((I928="No index"),CONCATENATE("Custom (",Index!T920,")"),"")))))))))))))))))))</f>
        <v>Custom ()</v>
      </c>
      <c r="M928" s="32" t="s">
        <v>5</v>
      </c>
      <c r="N928" s="10" t="s">
        <v>80</v>
      </c>
      <c r="O928" s="136" t="str">
        <f>IF(Table1[[#This Row],[VOLUME]]="","",Table1[[#This Row],[VOLUME]])</f>
        <v/>
      </c>
      <c r="P928" s="110" t="str">
        <f>IF(Table1[[#This Row],[SNP&amp;SEQ SAMPLE ID]]="","",CONCATENATE('Sample information'!$B$16,"_PL1_org_",Table1[[#This Row],[DATE SAMPLE DELIVERY]]))</f>
        <v/>
      </c>
      <c r="Q928" s="32" t="str">
        <f>IF(Table1[[#This Row],[SNP&amp;SEQ SAMPLE ID]]="","",IF('Sample information'!$B$21="","",'Sample information'!$B$21))</f>
        <v/>
      </c>
      <c r="R928" s="10"/>
      <c r="S928" s="32"/>
      <c r="T928" s="55"/>
      <c r="U928" s="25"/>
      <c r="W928" s="30"/>
      <c r="Y928" s="90"/>
      <c r="Z928" s="32"/>
      <c r="AA928" s="28"/>
      <c r="AB928" s="55"/>
      <c r="AC928" s="28" t="str">
        <f>IF(Table1[[#This Row],[DATE SAMPLE DELIVERY]]="","",(CONCATENATE(20,LEFT(Table1[[#This Row],[DATE SAMPLE DELIVERY]],2),"-",(MID(Table1[[#This Row],[DATE SAMPLE DELIVERY]],3,2)),"-",(RIGHT(Table1[[#This Row],[DATE SAMPLE DELIVERY]],2)))))</f>
        <v/>
      </c>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row>
    <row r="929" spans="1:54" s="4" customFormat="1" x14ac:dyDescent="0.2">
      <c r="A929" s="112" t="str">
        <f>IF(D929="","",CONCATENATE('Sample information'!B$16," #1"," ",Table1[[#This Row],[DATE SAMPLE DELIVERY]]))</f>
        <v/>
      </c>
      <c r="B929" s="112" t="str">
        <f>IF(Table1[[#This Row],[LIBRARY ID]]="","",CONCATENATE('Sample information'!B$16,"-",Table1[[#This Row],[LIBRARY ID]]))</f>
        <v/>
      </c>
      <c r="C929" s="228"/>
      <c r="D929" s="228"/>
      <c r="E929" s="228"/>
      <c r="F929" s="113" t="s">
        <v>1711</v>
      </c>
      <c r="G929" s="98"/>
      <c r="H929" s="113"/>
      <c r="I929" s="98"/>
      <c r="J929" s="98"/>
      <c r="K929" s="98"/>
      <c r="L929" s="112" t="str">
        <f>IF((I929=Index!C$2),VLOOKUP(J929,Index!B$3:S$228,2),IF((I929=Index!D$2),VLOOKUP(J929,Index!B$3:S$228,3),IF((I929=Index!E$2),VLOOKUP(J929,Index!B$3:S$228,4),IF((I929=Index!F$2),VLOOKUP(J929,Index!B$3:S$228,5),IF((I929=Index!G$2),VLOOKUP(J929,Index!B$3:S$228,6),IF((I929=Index!H$2),VLOOKUP(J929,Index!B$3:S$228,7),IF((I929=Index!I$2),VLOOKUP(J929,Index!B$3:S$228,8),IF((I929=Index!J$2),VLOOKUP(J929,Index!B$3:S$228,9),IF((I929=Index!K$2),VLOOKUP(J929,Index!B$3:S$228,10),IF((I929=Index!L$2),VLOOKUP(J929,Index!B$3:S$228,11),IF((I929=Index!M$2),VLOOKUP(J929,Index!B$3:S$228,12),IF((I929=Index!N$2),VLOOKUP(J929,Index!B$3:S$228,13),IF((I929=Index!O$2),VLOOKUP(J929,Index!B$3:S$228,14),IF((I929=Index!P$2),VLOOKUP(J929,Index!B$3:S$228,15),IF((I929=Index!Q$2),VLOOKUP(J929,Index!B$3:S$228,16),IF((I929=Index!R$2),VLOOKUP(J929,Index!B$3:S$228,17),IF((I929=Index!S$2),VLOOKUP(J929,Index!B$3:S$228,18),IF((I929=""),CONCATENATE("Custom (",K929,")"),IF((I929="No index"),CONCATENATE("Custom (",Index!T921,")"),"")))))))))))))))))))</f>
        <v>Custom ()</v>
      </c>
      <c r="M929" s="32" t="s">
        <v>5</v>
      </c>
      <c r="N929" s="10" t="s">
        <v>81</v>
      </c>
      <c r="O929" s="136" t="str">
        <f>IF(Table1[[#This Row],[VOLUME]]="","",Table1[[#This Row],[VOLUME]])</f>
        <v/>
      </c>
      <c r="P929" s="110" t="str">
        <f>IF(Table1[[#This Row],[SNP&amp;SEQ SAMPLE ID]]="","",CONCATENATE('Sample information'!$B$16,"_PL1_org_",Table1[[#This Row],[DATE SAMPLE DELIVERY]]))</f>
        <v/>
      </c>
      <c r="Q929" s="32" t="str">
        <f>IF(Table1[[#This Row],[SNP&amp;SEQ SAMPLE ID]]="","",IF('Sample information'!$B$21="","",'Sample information'!$B$21))</f>
        <v/>
      </c>
      <c r="R929" s="10"/>
      <c r="S929" s="32"/>
      <c r="T929" s="55"/>
      <c r="U929" s="25"/>
      <c r="W929" s="30"/>
      <c r="Y929" s="90"/>
      <c r="Z929" s="32"/>
      <c r="AA929" s="28"/>
      <c r="AB929" s="55"/>
      <c r="AC929" s="28" t="str">
        <f>IF(Table1[[#This Row],[DATE SAMPLE DELIVERY]]="","",(CONCATENATE(20,LEFT(Table1[[#This Row],[DATE SAMPLE DELIVERY]],2),"-",(MID(Table1[[#This Row],[DATE SAMPLE DELIVERY]],3,2)),"-",(RIGHT(Table1[[#This Row],[DATE SAMPLE DELIVERY]],2)))))</f>
        <v/>
      </c>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row>
    <row r="930" spans="1:54" s="4" customFormat="1" x14ac:dyDescent="0.2">
      <c r="A930" s="112" t="str">
        <f>IF(D930="","",CONCATENATE('Sample information'!B$16," #1"," ",Table1[[#This Row],[DATE SAMPLE DELIVERY]]))</f>
        <v/>
      </c>
      <c r="B930" s="112" t="str">
        <f>IF(Table1[[#This Row],[LIBRARY ID]]="","",CONCATENATE('Sample information'!B$16,"-",Table1[[#This Row],[LIBRARY ID]]))</f>
        <v/>
      </c>
      <c r="C930" s="228"/>
      <c r="D930" s="228"/>
      <c r="E930" s="228"/>
      <c r="F930" s="113" t="s">
        <v>1711</v>
      </c>
      <c r="G930" s="98"/>
      <c r="H930" s="113"/>
      <c r="I930" s="98"/>
      <c r="J930" s="98"/>
      <c r="K930" s="98"/>
      <c r="L930" s="112" t="str">
        <f>IF((I930=Index!C$2),VLOOKUP(J930,Index!B$3:S$228,2),IF((I930=Index!D$2),VLOOKUP(J930,Index!B$3:S$228,3),IF((I930=Index!E$2),VLOOKUP(J930,Index!B$3:S$228,4),IF((I930=Index!F$2),VLOOKUP(J930,Index!B$3:S$228,5),IF((I930=Index!G$2),VLOOKUP(J930,Index!B$3:S$228,6),IF((I930=Index!H$2),VLOOKUP(J930,Index!B$3:S$228,7),IF((I930=Index!I$2),VLOOKUP(J930,Index!B$3:S$228,8),IF((I930=Index!J$2),VLOOKUP(J930,Index!B$3:S$228,9),IF((I930=Index!K$2),VLOOKUP(J930,Index!B$3:S$228,10),IF((I930=Index!L$2),VLOOKUP(J930,Index!B$3:S$228,11),IF((I930=Index!M$2),VLOOKUP(J930,Index!B$3:S$228,12),IF((I930=Index!N$2),VLOOKUP(J930,Index!B$3:S$228,13),IF((I930=Index!O$2),VLOOKUP(J930,Index!B$3:S$228,14),IF((I930=Index!P$2),VLOOKUP(J930,Index!B$3:S$228,15),IF((I930=Index!Q$2),VLOOKUP(J930,Index!B$3:S$228,16),IF((I930=Index!R$2),VLOOKUP(J930,Index!B$3:S$228,17),IF((I930=Index!S$2),VLOOKUP(J930,Index!B$3:S$228,18),IF((I930=""),CONCATENATE("Custom (",K930,")"),IF((I930="No index"),CONCATENATE("Custom (",Index!T922,")"),"")))))))))))))))))))</f>
        <v>Custom ()</v>
      </c>
      <c r="M930" s="32" t="s">
        <v>5</v>
      </c>
      <c r="N930" s="10" t="s">
        <v>82</v>
      </c>
      <c r="O930" s="136" t="str">
        <f>IF(Table1[[#This Row],[VOLUME]]="","",Table1[[#This Row],[VOLUME]])</f>
        <v/>
      </c>
      <c r="P930" s="110" t="str">
        <f>IF(Table1[[#This Row],[SNP&amp;SEQ SAMPLE ID]]="","",CONCATENATE('Sample information'!$B$16,"_PL1_org_",Table1[[#This Row],[DATE SAMPLE DELIVERY]]))</f>
        <v/>
      </c>
      <c r="Q930" s="32" t="str">
        <f>IF(Table1[[#This Row],[SNP&amp;SEQ SAMPLE ID]]="","",IF('Sample information'!$B$21="","",'Sample information'!$B$21))</f>
        <v/>
      </c>
      <c r="R930" s="10"/>
      <c r="S930" s="32"/>
      <c r="T930" s="55"/>
      <c r="U930" s="25"/>
      <c r="W930" s="30"/>
      <c r="Y930" s="90"/>
      <c r="Z930" s="32"/>
      <c r="AA930" s="28"/>
      <c r="AB930" s="55"/>
      <c r="AC930" s="28" t="str">
        <f>IF(Table1[[#This Row],[DATE SAMPLE DELIVERY]]="","",(CONCATENATE(20,LEFT(Table1[[#This Row],[DATE SAMPLE DELIVERY]],2),"-",(MID(Table1[[#This Row],[DATE SAMPLE DELIVERY]],3,2)),"-",(RIGHT(Table1[[#This Row],[DATE SAMPLE DELIVERY]],2)))))</f>
        <v/>
      </c>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row>
    <row r="931" spans="1:54" s="4" customFormat="1" x14ac:dyDescent="0.2">
      <c r="A931" s="112" t="str">
        <f>IF(D931="","",CONCATENATE('Sample information'!B$16," #1"," ",Table1[[#This Row],[DATE SAMPLE DELIVERY]]))</f>
        <v/>
      </c>
      <c r="B931" s="112" t="str">
        <f>IF(Table1[[#This Row],[LIBRARY ID]]="","",CONCATENATE('Sample information'!B$16,"-",Table1[[#This Row],[LIBRARY ID]]))</f>
        <v/>
      </c>
      <c r="C931" s="228"/>
      <c r="D931" s="228"/>
      <c r="E931" s="228"/>
      <c r="F931" s="113" t="s">
        <v>1711</v>
      </c>
      <c r="G931" s="98"/>
      <c r="H931" s="113"/>
      <c r="I931" s="98"/>
      <c r="J931" s="98"/>
      <c r="K931" s="98"/>
      <c r="L931" s="112" t="str">
        <f>IF((I931=Index!C$2),VLOOKUP(J931,Index!B$3:S$228,2),IF((I931=Index!D$2),VLOOKUP(J931,Index!B$3:S$228,3),IF((I931=Index!E$2),VLOOKUP(J931,Index!B$3:S$228,4),IF((I931=Index!F$2),VLOOKUP(J931,Index!B$3:S$228,5),IF((I931=Index!G$2),VLOOKUP(J931,Index!B$3:S$228,6),IF((I931=Index!H$2),VLOOKUP(J931,Index!B$3:S$228,7),IF((I931=Index!I$2),VLOOKUP(J931,Index!B$3:S$228,8),IF((I931=Index!J$2),VLOOKUP(J931,Index!B$3:S$228,9),IF((I931=Index!K$2),VLOOKUP(J931,Index!B$3:S$228,10),IF((I931=Index!L$2),VLOOKUP(J931,Index!B$3:S$228,11),IF((I931=Index!M$2),VLOOKUP(J931,Index!B$3:S$228,12),IF((I931=Index!N$2),VLOOKUP(J931,Index!B$3:S$228,13),IF((I931=Index!O$2),VLOOKUP(J931,Index!B$3:S$228,14),IF((I931=Index!P$2),VLOOKUP(J931,Index!B$3:S$228,15),IF((I931=Index!Q$2),VLOOKUP(J931,Index!B$3:S$228,16),IF((I931=Index!R$2),VLOOKUP(J931,Index!B$3:S$228,17),IF((I931=Index!S$2),VLOOKUP(J931,Index!B$3:S$228,18),IF((I931=""),CONCATENATE("Custom (",K931,")"),IF((I931="No index"),CONCATENATE("Custom (",Index!T923,")"),"")))))))))))))))))))</f>
        <v>Custom ()</v>
      </c>
      <c r="M931" s="32" t="s">
        <v>5</v>
      </c>
      <c r="N931" s="10" t="s">
        <v>83</v>
      </c>
      <c r="O931" s="136" t="str">
        <f>IF(Table1[[#This Row],[VOLUME]]="","",Table1[[#This Row],[VOLUME]])</f>
        <v/>
      </c>
      <c r="P931" s="110" t="str">
        <f>IF(Table1[[#This Row],[SNP&amp;SEQ SAMPLE ID]]="","",CONCATENATE('Sample information'!$B$16,"_PL1_org_",Table1[[#This Row],[DATE SAMPLE DELIVERY]]))</f>
        <v/>
      </c>
      <c r="Q931" s="32" t="str">
        <f>IF(Table1[[#This Row],[SNP&amp;SEQ SAMPLE ID]]="","",IF('Sample information'!$B$21="","",'Sample information'!$B$21))</f>
        <v/>
      </c>
      <c r="R931" s="10"/>
      <c r="S931" s="32"/>
      <c r="T931" s="55"/>
      <c r="U931" s="25"/>
      <c r="W931" s="30"/>
      <c r="Y931" s="90"/>
      <c r="Z931" s="32"/>
      <c r="AA931" s="28"/>
      <c r="AB931" s="55"/>
      <c r="AC931" s="28" t="str">
        <f>IF(Table1[[#This Row],[DATE SAMPLE DELIVERY]]="","",(CONCATENATE(20,LEFT(Table1[[#This Row],[DATE SAMPLE DELIVERY]],2),"-",(MID(Table1[[#This Row],[DATE SAMPLE DELIVERY]],3,2)),"-",(RIGHT(Table1[[#This Row],[DATE SAMPLE DELIVERY]],2)))))</f>
        <v/>
      </c>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row>
    <row r="932" spans="1:54" s="4" customFormat="1" x14ac:dyDescent="0.2">
      <c r="A932" s="112" t="str">
        <f>IF(D932="","",CONCATENATE('Sample information'!B$16," #1"," ",Table1[[#This Row],[DATE SAMPLE DELIVERY]]))</f>
        <v/>
      </c>
      <c r="B932" s="112" t="str">
        <f>IF(Table1[[#This Row],[LIBRARY ID]]="","",CONCATENATE('Sample information'!B$16,"-",Table1[[#This Row],[LIBRARY ID]]))</f>
        <v/>
      </c>
      <c r="C932" s="228"/>
      <c r="D932" s="228"/>
      <c r="E932" s="228"/>
      <c r="F932" s="113" t="s">
        <v>1711</v>
      </c>
      <c r="G932" s="98"/>
      <c r="H932" s="113"/>
      <c r="I932" s="98"/>
      <c r="J932" s="98"/>
      <c r="K932" s="98"/>
      <c r="L932" s="112" t="str">
        <f>IF((I932=Index!C$2),VLOOKUP(J932,Index!B$3:S$228,2),IF((I932=Index!D$2),VLOOKUP(J932,Index!B$3:S$228,3),IF((I932=Index!E$2),VLOOKUP(J932,Index!B$3:S$228,4),IF((I932=Index!F$2),VLOOKUP(J932,Index!B$3:S$228,5),IF((I932=Index!G$2),VLOOKUP(J932,Index!B$3:S$228,6),IF((I932=Index!H$2),VLOOKUP(J932,Index!B$3:S$228,7),IF((I932=Index!I$2),VLOOKUP(J932,Index!B$3:S$228,8),IF((I932=Index!J$2),VLOOKUP(J932,Index!B$3:S$228,9),IF((I932=Index!K$2),VLOOKUP(J932,Index!B$3:S$228,10),IF((I932=Index!L$2),VLOOKUP(J932,Index!B$3:S$228,11),IF((I932=Index!M$2),VLOOKUP(J932,Index!B$3:S$228,12),IF((I932=Index!N$2),VLOOKUP(J932,Index!B$3:S$228,13),IF((I932=Index!O$2),VLOOKUP(J932,Index!B$3:S$228,14),IF((I932=Index!P$2),VLOOKUP(J932,Index!B$3:S$228,15),IF((I932=Index!Q$2),VLOOKUP(J932,Index!B$3:S$228,16),IF((I932=Index!R$2),VLOOKUP(J932,Index!B$3:S$228,17),IF((I932=Index!S$2),VLOOKUP(J932,Index!B$3:S$228,18),IF((I932=""),CONCATENATE("Custom (",K932,")"),IF((I932="No index"),CONCATENATE("Custom (",Index!T924,")"),"")))))))))))))))))))</f>
        <v>Custom ()</v>
      </c>
      <c r="M932" s="32" t="s">
        <v>5</v>
      </c>
      <c r="N932" s="10" t="s">
        <v>84</v>
      </c>
      <c r="O932" s="136" t="str">
        <f>IF(Table1[[#This Row],[VOLUME]]="","",Table1[[#This Row],[VOLUME]])</f>
        <v/>
      </c>
      <c r="P932" s="110" t="str">
        <f>IF(Table1[[#This Row],[SNP&amp;SEQ SAMPLE ID]]="","",CONCATENATE('Sample information'!$B$16,"_PL1_org_",Table1[[#This Row],[DATE SAMPLE DELIVERY]]))</f>
        <v/>
      </c>
      <c r="Q932" s="32" t="str">
        <f>IF(Table1[[#This Row],[SNP&amp;SEQ SAMPLE ID]]="","",IF('Sample information'!$B$21="","",'Sample information'!$B$21))</f>
        <v/>
      </c>
      <c r="R932" s="10"/>
      <c r="S932" s="32"/>
      <c r="T932" s="55"/>
      <c r="U932" s="25"/>
      <c r="W932" s="30"/>
      <c r="Y932" s="90"/>
      <c r="Z932" s="32"/>
      <c r="AA932" s="28"/>
      <c r="AB932" s="55"/>
      <c r="AC932" s="28" t="str">
        <f>IF(Table1[[#This Row],[DATE SAMPLE DELIVERY]]="","",(CONCATENATE(20,LEFT(Table1[[#This Row],[DATE SAMPLE DELIVERY]],2),"-",(MID(Table1[[#This Row],[DATE SAMPLE DELIVERY]],3,2)),"-",(RIGHT(Table1[[#This Row],[DATE SAMPLE DELIVERY]],2)))))</f>
        <v/>
      </c>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row>
    <row r="933" spans="1:54" s="4" customFormat="1" x14ac:dyDescent="0.2">
      <c r="A933" s="112" t="str">
        <f>IF(D933="","",CONCATENATE('Sample information'!B$16," #1"," ",Table1[[#This Row],[DATE SAMPLE DELIVERY]]))</f>
        <v/>
      </c>
      <c r="B933" s="112" t="str">
        <f>IF(Table1[[#This Row],[LIBRARY ID]]="","",CONCATENATE('Sample information'!B$16,"-",Table1[[#This Row],[LIBRARY ID]]))</f>
        <v/>
      </c>
      <c r="C933" s="228"/>
      <c r="D933" s="228"/>
      <c r="E933" s="228"/>
      <c r="F933" s="113" t="s">
        <v>1711</v>
      </c>
      <c r="G933" s="98"/>
      <c r="H933" s="113"/>
      <c r="I933" s="98"/>
      <c r="J933" s="98"/>
      <c r="K933" s="98"/>
      <c r="L933" s="112" t="str">
        <f>IF((I933=Index!C$2),VLOOKUP(J933,Index!B$3:S$228,2),IF((I933=Index!D$2),VLOOKUP(J933,Index!B$3:S$228,3),IF((I933=Index!E$2),VLOOKUP(J933,Index!B$3:S$228,4),IF((I933=Index!F$2),VLOOKUP(J933,Index!B$3:S$228,5),IF((I933=Index!G$2),VLOOKUP(J933,Index!B$3:S$228,6),IF((I933=Index!H$2),VLOOKUP(J933,Index!B$3:S$228,7),IF((I933=Index!I$2),VLOOKUP(J933,Index!B$3:S$228,8),IF((I933=Index!J$2),VLOOKUP(J933,Index!B$3:S$228,9),IF((I933=Index!K$2),VLOOKUP(J933,Index!B$3:S$228,10),IF((I933=Index!L$2),VLOOKUP(J933,Index!B$3:S$228,11),IF((I933=Index!M$2),VLOOKUP(J933,Index!B$3:S$228,12),IF((I933=Index!N$2),VLOOKUP(J933,Index!B$3:S$228,13),IF((I933=Index!O$2),VLOOKUP(J933,Index!B$3:S$228,14),IF((I933=Index!P$2),VLOOKUP(J933,Index!B$3:S$228,15),IF((I933=Index!Q$2),VLOOKUP(J933,Index!B$3:S$228,16),IF((I933=Index!R$2),VLOOKUP(J933,Index!B$3:S$228,17),IF((I933=Index!S$2),VLOOKUP(J933,Index!B$3:S$228,18),IF((I933=""),CONCATENATE("Custom (",K933,")"),IF((I933="No index"),CONCATENATE("Custom (",Index!T925,")"),"")))))))))))))))))))</f>
        <v>Custom ()</v>
      </c>
      <c r="M933" s="32" t="s">
        <v>5</v>
      </c>
      <c r="N933" s="10" t="s">
        <v>85</v>
      </c>
      <c r="O933" s="136" t="str">
        <f>IF(Table1[[#This Row],[VOLUME]]="","",Table1[[#This Row],[VOLUME]])</f>
        <v/>
      </c>
      <c r="P933" s="110" t="str">
        <f>IF(Table1[[#This Row],[SNP&amp;SEQ SAMPLE ID]]="","",CONCATENATE('Sample information'!$B$16,"_PL1_org_",Table1[[#This Row],[DATE SAMPLE DELIVERY]]))</f>
        <v/>
      </c>
      <c r="Q933" s="32" t="str">
        <f>IF(Table1[[#This Row],[SNP&amp;SEQ SAMPLE ID]]="","",IF('Sample information'!$B$21="","",'Sample information'!$B$21))</f>
        <v/>
      </c>
      <c r="R933" s="10"/>
      <c r="S933" s="32"/>
      <c r="T933" s="55"/>
      <c r="U933" s="25"/>
      <c r="W933" s="30"/>
      <c r="Y933" s="90"/>
      <c r="Z933" s="32"/>
      <c r="AA933" s="28"/>
      <c r="AB933" s="55"/>
      <c r="AC933" s="28" t="str">
        <f>IF(Table1[[#This Row],[DATE SAMPLE DELIVERY]]="","",(CONCATENATE(20,LEFT(Table1[[#This Row],[DATE SAMPLE DELIVERY]],2),"-",(MID(Table1[[#This Row],[DATE SAMPLE DELIVERY]],3,2)),"-",(RIGHT(Table1[[#This Row],[DATE SAMPLE DELIVERY]],2)))))</f>
        <v/>
      </c>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row>
    <row r="934" spans="1:54" s="4" customFormat="1" x14ac:dyDescent="0.2">
      <c r="A934" s="112" t="str">
        <f>IF(D934="","",CONCATENATE('Sample information'!B$16," #1"," ",Table1[[#This Row],[DATE SAMPLE DELIVERY]]))</f>
        <v/>
      </c>
      <c r="B934" s="112" t="str">
        <f>IF(Table1[[#This Row],[LIBRARY ID]]="","",CONCATENATE('Sample information'!B$16,"-",Table1[[#This Row],[LIBRARY ID]]))</f>
        <v/>
      </c>
      <c r="C934" s="228"/>
      <c r="D934" s="228"/>
      <c r="E934" s="228"/>
      <c r="F934" s="113" t="s">
        <v>1711</v>
      </c>
      <c r="G934" s="98"/>
      <c r="H934" s="113"/>
      <c r="I934" s="98"/>
      <c r="J934" s="98"/>
      <c r="K934" s="98"/>
      <c r="L934" s="112" t="str">
        <f>IF((I934=Index!C$2),VLOOKUP(J934,Index!B$3:S$228,2),IF((I934=Index!D$2),VLOOKUP(J934,Index!B$3:S$228,3),IF((I934=Index!E$2),VLOOKUP(J934,Index!B$3:S$228,4),IF((I934=Index!F$2),VLOOKUP(J934,Index!B$3:S$228,5),IF((I934=Index!G$2),VLOOKUP(J934,Index!B$3:S$228,6),IF((I934=Index!H$2),VLOOKUP(J934,Index!B$3:S$228,7),IF((I934=Index!I$2),VLOOKUP(J934,Index!B$3:S$228,8),IF((I934=Index!J$2),VLOOKUP(J934,Index!B$3:S$228,9),IF((I934=Index!K$2),VLOOKUP(J934,Index!B$3:S$228,10),IF((I934=Index!L$2),VLOOKUP(J934,Index!B$3:S$228,11),IF((I934=Index!M$2),VLOOKUP(J934,Index!B$3:S$228,12),IF((I934=Index!N$2),VLOOKUP(J934,Index!B$3:S$228,13),IF((I934=Index!O$2),VLOOKUP(J934,Index!B$3:S$228,14),IF((I934=Index!P$2),VLOOKUP(J934,Index!B$3:S$228,15),IF((I934=Index!Q$2),VLOOKUP(J934,Index!B$3:S$228,16),IF((I934=Index!R$2),VLOOKUP(J934,Index!B$3:S$228,17),IF((I934=Index!S$2),VLOOKUP(J934,Index!B$3:S$228,18),IF((I934=""),CONCATENATE("Custom (",K934,")"),IF((I934="No index"),CONCATENATE("Custom (",Index!T926,")"),"")))))))))))))))))))</f>
        <v>Custom ()</v>
      </c>
      <c r="M934" s="32" t="s">
        <v>5</v>
      </c>
      <c r="N934" s="10" t="s">
        <v>86</v>
      </c>
      <c r="O934" s="136" t="str">
        <f>IF(Table1[[#This Row],[VOLUME]]="","",Table1[[#This Row],[VOLUME]])</f>
        <v/>
      </c>
      <c r="P934" s="110" t="str">
        <f>IF(Table1[[#This Row],[SNP&amp;SEQ SAMPLE ID]]="","",CONCATENATE('Sample information'!$B$16,"_PL1_org_",Table1[[#This Row],[DATE SAMPLE DELIVERY]]))</f>
        <v/>
      </c>
      <c r="Q934" s="32" t="str">
        <f>IF(Table1[[#This Row],[SNP&amp;SEQ SAMPLE ID]]="","",IF('Sample information'!$B$21="","",'Sample information'!$B$21))</f>
        <v/>
      </c>
      <c r="R934" s="10"/>
      <c r="S934" s="32"/>
      <c r="T934" s="55"/>
      <c r="U934" s="25"/>
      <c r="W934" s="30"/>
      <c r="Y934" s="90"/>
      <c r="Z934" s="32"/>
      <c r="AA934" s="28"/>
      <c r="AB934" s="55"/>
      <c r="AC934" s="28" t="str">
        <f>IF(Table1[[#This Row],[DATE SAMPLE DELIVERY]]="","",(CONCATENATE(20,LEFT(Table1[[#This Row],[DATE SAMPLE DELIVERY]],2),"-",(MID(Table1[[#This Row],[DATE SAMPLE DELIVERY]],3,2)),"-",(RIGHT(Table1[[#This Row],[DATE SAMPLE DELIVERY]],2)))))</f>
        <v/>
      </c>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row>
    <row r="935" spans="1:54" s="4" customFormat="1" x14ac:dyDescent="0.2">
      <c r="A935" s="112" t="str">
        <f>IF(D935="","",CONCATENATE('Sample information'!B$16," #1"," ",Table1[[#This Row],[DATE SAMPLE DELIVERY]]))</f>
        <v/>
      </c>
      <c r="B935" s="112" t="str">
        <f>IF(Table1[[#This Row],[LIBRARY ID]]="","",CONCATENATE('Sample information'!B$16,"-",Table1[[#This Row],[LIBRARY ID]]))</f>
        <v/>
      </c>
      <c r="C935" s="228"/>
      <c r="D935" s="228"/>
      <c r="E935" s="228"/>
      <c r="F935" s="113" t="s">
        <v>1711</v>
      </c>
      <c r="G935" s="98"/>
      <c r="H935" s="113"/>
      <c r="I935" s="98"/>
      <c r="J935" s="98"/>
      <c r="K935" s="98"/>
      <c r="L935" s="112" t="str">
        <f>IF((I935=Index!C$2),VLOOKUP(J935,Index!B$3:S$228,2),IF((I935=Index!D$2),VLOOKUP(J935,Index!B$3:S$228,3),IF((I935=Index!E$2),VLOOKUP(J935,Index!B$3:S$228,4),IF((I935=Index!F$2),VLOOKUP(J935,Index!B$3:S$228,5),IF((I935=Index!G$2),VLOOKUP(J935,Index!B$3:S$228,6),IF((I935=Index!H$2),VLOOKUP(J935,Index!B$3:S$228,7),IF((I935=Index!I$2),VLOOKUP(J935,Index!B$3:S$228,8),IF((I935=Index!J$2),VLOOKUP(J935,Index!B$3:S$228,9),IF((I935=Index!K$2),VLOOKUP(J935,Index!B$3:S$228,10),IF((I935=Index!L$2),VLOOKUP(J935,Index!B$3:S$228,11),IF((I935=Index!M$2),VLOOKUP(J935,Index!B$3:S$228,12),IF((I935=Index!N$2),VLOOKUP(J935,Index!B$3:S$228,13),IF((I935=Index!O$2),VLOOKUP(J935,Index!B$3:S$228,14),IF((I935=Index!P$2),VLOOKUP(J935,Index!B$3:S$228,15),IF((I935=Index!Q$2),VLOOKUP(J935,Index!B$3:S$228,16),IF((I935=Index!R$2),VLOOKUP(J935,Index!B$3:S$228,17),IF((I935=Index!S$2),VLOOKUP(J935,Index!B$3:S$228,18),IF((I935=""),CONCATENATE("Custom (",K935,")"),IF((I935="No index"),CONCATENATE("Custom (",Index!T927,")"),"")))))))))))))))))))</f>
        <v>Custom ()</v>
      </c>
      <c r="M935" s="32" t="s">
        <v>5</v>
      </c>
      <c r="N935" s="10" t="s">
        <v>87</v>
      </c>
      <c r="O935" s="136" t="str">
        <f>IF(Table1[[#This Row],[VOLUME]]="","",Table1[[#This Row],[VOLUME]])</f>
        <v/>
      </c>
      <c r="P935" s="110" t="str">
        <f>IF(Table1[[#This Row],[SNP&amp;SEQ SAMPLE ID]]="","",CONCATENATE('Sample information'!$B$16,"_PL1_org_",Table1[[#This Row],[DATE SAMPLE DELIVERY]]))</f>
        <v/>
      </c>
      <c r="Q935" s="32" t="str">
        <f>IF(Table1[[#This Row],[SNP&amp;SEQ SAMPLE ID]]="","",IF('Sample information'!$B$21="","",'Sample information'!$B$21))</f>
        <v/>
      </c>
      <c r="R935" s="10"/>
      <c r="S935" s="32"/>
      <c r="T935" s="55"/>
      <c r="U935" s="25"/>
      <c r="W935" s="30"/>
      <c r="Y935" s="90"/>
      <c r="Z935" s="32"/>
      <c r="AA935" s="28"/>
      <c r="AB935" s="55"/>
      <c r="AC935" s="28" t="str">
        <f>IF(Table1[[#This Row],[DATE SAMPLE DELIVERY]]="","",(CONCATENATE(20,LEFT(Table1[[#This Row],[DATE SAMPLE DELIVERY]],2),"-",(MID(Table1[[#This Row],[DATE SAMPLE DELIVERY]],3,2)),"-",(RIGHT(Table1[[#This Row],[DATE SAMPLE DELIVERY]],2)))))</f>
        <v/>
      </c>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row>
    <row r="936" spans="1:54" s="4" customFormat="1" x14ac:dyDescent="0.2">
      <c r="A936" s="112" t="str">
        <f>IF(D936="","",CONCATENATE('Sample information'!B$16," #1"," ",Table1[[#This Row],[DATE SAMPLE DELIVERY]]))</f>
        <v/>
      </c>
      <c r="B936" s="112" t="str">
        <f>IF(Table1[[#This Row],[LIBRARY ID]]="","",CONCATENATE('Sample information'!B$16,"-",Table1[[#This Row],[LIBRARY ID]]))</f>
        <v/>
      </c>
      <c r="C936" s="228"/>
      <c r="D936" s="98"/>
      <c r="E936" s="228"/>
      <c r="F936" s="113" t="s">
        <v>1711</v>
      </c>
      <c r="G936" s="98"/>
      <c r="H936" s="113"/>
      <c r="I936" s="98"/>
      <c r="J936" s="98"/>
      <c r="K936" s="98"/>
      <c r="L936" s="112" t="str">
        <f>IF((I936=Index!C$2),VLOOKUP(J936,Index!B$3:S$228,2),IF((I936=Index!D$2),VLOOKUP(J936,Index!B$3:S$228,3),IF((I936=Index!E$2),VLOOKUP(J936,Index!B$3:S$228,4),IF((I936=Index!F$2),VLOOKUP(J936,Index!B$3:S$228,5),IF((I936=Index!G$2),VLOOKUP(J936,Index!B$3:S$228,6),IF((I936=Index!H$2),VLOOKUP(J936,Index!B$3:S$228,7),IF((I936=Index!I$2),VLOOKUP(J936,Index!B$3:S$228,8),IF((I936=Index!J$2),VLOOKUP(J936,Index!B$3:S$228,9),IF((I936=Index!K$2),VLOOKUP(J936,Index!B$3:S$228,10),IF((I936=Index!L$2),VLOOKUP(J936,Index!B$3:S$228,11),IF((I936=Index!M$2),VLOOKUP(J936,Index!B$3:S$228,12),IF((I936=Index!N$2),VLOOKUP(J936,Index!B$3:S$228,13),IF((I936=Index!O$2),VLOOKUP(J936,Index!B$3:S$228,14),IF((I936=Index!P$2),VLOOKUP(J936,Index!B$3:S$228,15),IF((I936=Index!Q$2),VLOOKUP(J936,Index!B$3:S$228,16),IF((I936=Index!R$2),VLOOKUP(J936,Index!B$3:S$228,17),IF((I936=Index!S$2),VLOOKUP(J936,Index!B$3:S$228,18),IF((I936=""),CONCATENATE("Custom (",K936,")"),IF((I936="No index"),CONCATENATE("Custom (",Index!T928,")"),"")))))))))))))))))))</f>
        <v>Custom ()</v>
      </c>
      <c r="M936" s="32" t="s">
        <v>5</v>
      </c>
      <c r="N936" s="10" t="s">
        <v>88</v>
      </c>
      <c r="O936" s="136" t="str">
        <f>IF(Table1[[#This Row],[VOLUME]]="","",Table1[[#This Row],[VOLUME]])</f>
        <v/>
      </c>
      <c r="P936" s="110" t="str">
        <f>IF(Table1[[#This Row],[SNP&amp;SEQ SAMPLE ID]]="","",CONCATENATE('Sample information'!$B$16,"_PL1_org_",Table1[[#This Row],[DATE SAMPLE DELIVERY]]))</f>
        <v/>
      </c>
      <c r="Q936" s="32" t="str">
        <f>IF(Table1[[#This Row],[SNP&amp;SEQ SAMPLE ID]]="","",IF('Sample information'!$B$21="","",'Sample information'!$B$21))</f>
        <v/>
      </c>
      <c r="R936" s="10"/>
      <c r="S936" s="32"/>
      <c r="T936" s="55"/>
      <c r="U936" s="25"/>
      <c r="W936" s="30"/>
      <c r="Y936" s="90"/>
      <c r="Z936" s="32"/>
      <c r="AA936" s="28"/>
      <c r="AB936" s="55"/>
      <c r="AC936" s="28" t="str">
        <f>IF(Table1[[#This Row],[DATE SAMPLE DELIVERY]]="","",(CONCATENATE(20,LEFT(Table1[[#This Row],[DATE SAMPLE DELIVERY]],2),"-",(MID(Table1[[#This Row],[DATE SAMPLE DELIVERY]],3,2)),"-",(RIGHT(Table1[[#This Row],[DATE SAMPLE DELIVERY]],2)))))</f>
        <v/>
      </c>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row>
    <row r="937" spans="1:54" s="4" customFormat="1" x14ac:dyDescent="0.2">
      <c r="A937" s="112" t="str">
        <f>IF(D937="","",CONCATENATE('Sample information'!B$16," #1"," ",Table1[[#This Row],[DATE SAMPLE DELIVERY]]))</f>
        <v/>
      </c>
      <c r="B937" s="112" t="str">
        <f>IF(Table1[[#This Row],[LIBRARY ID]]="","",CONCATENATE('Sample information'!B$16,"-",Table1[[#This Row],[LIBRARY ID]]))</f>
        <v/>
      </c>
      <c r="C937" s="228"/>
      <c r="D937" s="98"/>
      <c r="E937" s="228"/>
      <c r="F937" s="113" t="s">
        <v>1711</v>
      </c>
      <c r="G937" s="98"/>
      <c r="H937" s="113"/>
      <c r="I937" s="98"/>
      <c r="J937" s="98"/>
      <c r="K937" s="98"/>
      <c r="L937" s="112" t="str">
        <f>IF((I937=Index!C$2),VLOOKUP(J937,Index!B$3:S$228,2),IF((I937=Index!D$2),VLOOKUP(J937,Index!B$3:S$228,3),IF((I937=Index!E$2),VLOOKUP(J937,Index!B$3:S$228,4),IF((I937=Index!F$2),VLOOKUP(J937,Index!B$3:S$228,5),IF((I937=Index!G$2),VLOOKUP(J937,Index!B$3:S$228,6),IF((I937=Index!H$2),VLOOKUP(J937,Index!B$3:S$228,7),IF((I937=Index!I$2),VLOOKUP(J937,Index!B$3:S$228,8),IF((I937=Index!J$2),VLOOKUP(J937,Index!B$3:S$228,9),IF((I937=Index!K$2),VLOOKUP(J937,Index!B$3:S$228,10),IF((I937=Index!L$2),VLOOKUP(J937,Index!B$3:S$228,11),IF((I937=Index!M$2),VLOOKUP(J937,Index!B$3:S$228,12),IF((I937=Index!N$2),VLOOKUP(J937,Index!B$3:S$228,13),IF((I937=Index!O$2),VLOOKUP(J937,Index!B$3:S$228,14),IF((I937=Index!P$2),VLOOKUP(J937,Index!B$3:S$228,15),IF((I937=Index!Q$2),VLOOKUP(J937,Index!B$3:S$228,16),IF((I937=Index!R$2),VLOOKUP(J937,Index!B$3:S$228,17),IF((I937=Index!S$2),VLOOKUP(J937,Index!B$3:S$228,18),IF((I937=""),CONCATENATE("Custom (",K937,")"),IF((I937="No index"),CONCATENATE("Custom (",Index!T929,")"),"")))))))))))))))))))</f>
        <v>Custom ()</v>
      </c>
      <c r="M937" s="32" t="s">
        <v>5</v>
      </c>
      <c r="N937" s="10" t="s">
        <v>89</v>
      </c>
      <c r="O937" s="136" t="str">
        <f>IF(Table1[[#This Row],[VOLUME]]="","",Table1[[#This Row],[VOLUME]])</f>
        <v/>
      </c>
      <c r="P937" s="110" t="str">
        <f>IF(Table1[[#This Row],[SNP&amp;SEQ SAMPLE ID]]="","",CONCATENATE('Sample information'!$B$16,"_PL1_org_",Table1[[#This Row],[DATE SAMPLE DELIVERY]]))</f>
        <v/>
      </c>
      <c r="Q937" s="32" t="str">
        <f>IF(Table1[[#This Row],[SNP&amp;SEQ SAMPLE ID]]="","",IF('Sample information'!$B$21="","",'Sample information'!$B$21))</f>
        <v/>
      </c>
      <c r="R937" s="10"/>
      <c r="S937" s="32"/>
      <c r="T937" s="55"/>
      <c r="U937" s="25"/>
      <c r="W937" s="30"/>
      <c r="Y937" s="90"/>
      <c r="Z937" s="32"/>
      <c r="AA937" s="28"/>
      <c r="AB937" s="55"/>
      <c r="AC937" s="28" t="str">
        <f>IF(Table1[[#This Row],[DATE SAMPLE DELIVERY]]="","",(CONCATENATE(20,LEFT(Table1[[#This Row],[DATE SAMPLE DELIVERY]],2),"-",(MID(Table1[[#This Row],[DATE SAMPLE DELIVERY]],3,2)),"-",(RIGHT(Table1[[#This Row],[DATE SAMPLE DELIVERY]],2)))))</f>
        <v/>
      </c>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row>
    <row r="938" spans="1:54" s="4" customFormat="1" x14ac:dyDescent="0.2">
      <c r="A938" s="112" t="str">
        <f>IF(D938="","",CONCATENATE('Sample information'!B$16," #1"," ",Table1[[#This Row],[DATE SAMPLE DELIVERY]]))</f>
        <v/>
      </c>
      <c r="B938" s="112" t="str">
        <f>IF(Table1[[#This Row],[LIBRARY ID]]="","",CONCATENATE('Sample information'!B$16,"-",Table1[[#This Row],[LIBRARY ID]]))</f>
        <v/>
      </c>
      <c r="C938" s="228"/>
      <c r="D938" s="98"/>
      <c r="E938" s="228"/>
      <c r="F938" s="113" t="s">
        <v>1711</v>
      </c>
      <c r="G938" s="98"/>
      <c r="H938" s="113"/>
      <c r="I938" s="98"/>
      <c r="J938" s="98"/>
      <c r="K938" s="98"/>
      <c r="L938" s="112" t="str">
        <f>IF((I938=Index!C$2),VLOOKUP(J938,Index!B$3:S$228,2),IF((I938=Index!D$2),VLOOKUP(J938,Index!B$3:S$228,3),IF((I938=Index!E$2),VLOOKUP(J938,Index!B$3:S$228,4),IF((I938=Index!F$2),VLOOKUP(J938,Index!B$3:S$228,5),IF((I938=Index!G$2),VLOOKUP(J938,Index!B$3:S$228,6),IF((I938=Index!H$2),VLOOKUP(J938,Index!B$3:S$228,7),IF((I938=Index!I$2),VLOOKUP(J938,Index!B$3:S$228,8),IF((I938=Index!J$2),VLOOKUP(J938,Index!B$3:S$228,9),IF((I938=Index!K$2),VLOOKUP(J938,Index!B$3:S$228,10),IF((I938=Index!L$2),VLOOKUP(J938,Index!B$3:S$228,11),IF((I938=Index!M$2),VLOOKUP(J938,Index!B$3:S$228,12),IF((I938=Index!N$2),VLOOKUP(J938,Index!B$3:S$228,13),IF((I938=Index!O$2),VLOOKUP(J938,Index!B$3:S$228,14),IF((I938=Index!P$2),VLOOKUP(J938,Index!B$3:S$228,15),IF((I938=Index!Q$2),VLOOKUP(J938,Index!B$3:S$228,16),IF((I938=Index!R$2),VLOOKUP(J938,Index!B$3:S$228,17),IF((I938=Index!S$2),VLOOKUP(J938,Index!B$3:S$228,18),IF((I938=""),CONCATENATE("Custom (",K938,")"),IF((I938="No index"),CONCATENATE("Custom (",Index!T930,")"),"")))))))))))))))))))</f>
        <v>Custom ()</v>
      </c>
      <c r="M938" s="32" t="s">
        <v>5</v>
      </c>
      <c r="N938" s="10" t="s">
        <v>90</v>
      </c>
      <c r="O938" s="136" t="str">
        <f>IF(Table1[[#This Row],[VOLUME]]="","",Table1[[#This Row],[VOLUME]])</f>
        <v/>
      </c>
      <c r="P938" s="110" t="str">
        <f>IF(Table1[[#This Row],[SNP&amp;SEQ SAMPLE ID]]="","",CONCATENATE('Sample information'!$B$16,"_PL1_org_",Table1[[#This Row],[DATE SAMPLE DELIVERY]]))</f>
        <v/>
      </c>
      <c r="Q938" s="32" t="str">
        <f>IF(Table1[[#This Row],[SNP&amp;SEQ SAMPLE ID]]="","",IF('Sample information'!$B$21="","",'Sample information'!$B$21))</f>
        <v/>
      </c>
      <c r="R938" s="10"/>
      <c r="S938" s="32"/>
      <c r="T938" s="55"/>
      <c r="U938" s="25"/>
      <c r="W938" s="30"/>
      <c r="Y938" s="90"/>
      <c r="Z938" s="32"/>
      <c r="AA938" s="28"/>
      <c r="AB938" s="55"/>
      <c r="AC938" s="28" t="str">
        <f>IF(Table1[[#This Row],[DATE SAMPLE DELIVERY]]="","",(CONCATENATE(20,LEFT(Table1[[#This Row],[DATE SAMPLE DELIVERY]],2),"-",(MID(Table1[[#This Row],[DATE SAMPLE DELIVERY]],3,2)),"-",(RIGHT(Table1[[#This Row],[DATE SAMPLE DELIVERY]],2)))))</f>
        <v/>
      </c>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row>
    <row r="939" spans="1:54" s="4" customFormat="1" x14ac:dyDescent="0.2">
      <c r="A939" s="112" t="str">
        <f>IF(D939="","",CONCATENATE('Sample information'!B$16," #1"," ",Table1[[#This Row],[DATE SAMPLE DELIVERY]]))</f>
        <v/>
      </c>
      <c r="B939" s="112" t="str">
        <f>IF(Table1[[#This Row],[LIBRARY ID]]="","",CONCATENATE('Sample information'!B$16,"-",Table1[[#This Row],[LIBRARY ID]]))</f>
        <v/>
      </c>
      <c r="C939" s="228"/>
      <c r="D939" s="98"/>
      <c r="E939" s="228"/>
      <c r="F939" s="113" t="s">
        <v>1711</v>
      </c>
      <c r="G939" s="98"/>
      <c r="H939" s="113"/>
      <c r="I939" s="98"/>
      <c r="J939" s="98"/>
      <c r="K939" s="98"/>
      <c r="L939" s="112" t="str">
        <f>IF((I939=Index!C$2),VLOOKUP(J939,Index!B$3:S$228,2),IF((I939=Index!D$2),VLOOKUP(J939,Index!B$3:S$228,3),IF((I939=Index!E$2),VLOOKUP(J939,Index!B$3:S$228,4),IF((I939=Index!F$2),VLOOKUP(J939,Index!B$3:S$228,5),IF((I939=Index!G$2),VLOOKUP(J939,Index!B$3:S$228,6),IF((I939=Index!H$2),VLOOKUP(J939,Index!B$3:S$228,7),IF((I939=Index!I$2),VLOOKUP(J939,Index!B$3:S$228,8),IF((I939=Index!J$2),VLOOKUP(J939,Index!B$3:S$228,9),IF((I939=Index!K$2),VLOOKUP(J939,Index!B$3:S$228,10),IF((I939=Index!L$2),VLOOKUP(J939,Index!B$3:S$228,11),IF((I939=Index!M$2),VLOOKUP(J939,Index!B$3:S$228,12),IF((I939=Index!N$2),VLOOKUP(J939,Index!B$3:S$228,13),IF((I939=Index!O$2),VLOOKUP(J939,Index!B$3:S$228,14),IF((I939=Index!P$2),VLOOKUP(J939,Index!B$3:S$228,15),IF((I939=Index!Q$2),VLOOKUP(J939,Index!B$3:S$228,16),IF((I939=Index!R$2),VLOOKUP(J939,Index!B$3:S$228,17),IF((I939=Index!S$2),VLOOKUP(J939,Index!B$3:S$228,18),IF((I939=""),CONCATENATE("Custom (",K939,")"),IF((I939="No index"),CONCATENATE("Custom (",Index!T931,")"),"")))))))))))))))))))</f>
        <v>Custom ()</v>
      </c>
      <c r="M939" s="32" t="s">
        <v>5</v>
      </c>
      <c r="N939" s="10" t="s">
        <v>91</v>
      </c>
      <c r="O939" s="136" t="str">
        <f>IF(Table1[[#This Row],[VOLUME]]="","",Table1[[#This Row],[VOLUME]])</f>
        <v/>
      </c>
      <c r="P939" s="110" t="str">
        <f>IF(Table1[[#This Row],[SNP&amp;SEQ SAMPLE ID]]="","",CONCATENATE('Sample information'!$B$16,"_PL1_org_",Table1[[#This Row],[DATE SAMPLE DELIVERY]]))</f>
        <v/>
      </c>
      <c r="Q939" s="32" t="str">
        <f>IF(Table1[[#This Row],[SNP&amp;SEQ SAMPLE ID]]="","",IF('Sample information'!$B$21="","",'Sample information'!$B$21))</f>
        <v/>
      </c>
      <c r="R939" s="10"/>
      <c r="S939" s="32"/>
      <c r="T939" s="55"/>
      <c r="U939" s="25"/>
      <c r="W939" s="30"/>
      <c r="Y939" s="90"/>
      <c r="Z939" s="32"/>
      <c r="AA939" s="28"/>
      <c r="AB939" s="55"/>
      <c r="AC939" s="28" t="str">
        <f>IF(Table1[[#This Row],[DATE SAMPLE DELIVERY]]="","",(CONCATENATE(20,LEFT(Table1[[#This Row],[DATE SAMPLE DELIVERY]],2),"-",(MID(Table1[[#This Row],[DATE SAMPLE DELIVERY]],3,2)),"-",(RIGHT(Table1[[#This Row],[DATE SAMPLE DELIVERY]],2)))))</f>
        <v/>
      </c>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row>
    <row r="940" spans="1:54" s="4" customFormat="1" x14ac:dyDescent="0.2">
      <c r="A940" s="112" t="str">
        <f>IF(D940="","",CONCATENATE('Sample information'!B$16," #1"," ",Table1[[#This Row],[DATE SAMPLE DELIVERY]]))</f>
        <v/>
      </c>
      <c r="B940" s="112" t="str">
        <f>IF(Table1[[#This Row],[LIBRARY ID]]="","",CONCATENATE('Sample information'!B$16,"-",Table1[[#This Row],[LIBRARY ID]]))</f>
        <v/>
      </c>
      <c r="C940" s="228"/>
      <c r="D940" s="98"/>
      <c r="E940" s="228"/>
      <c r="F940" s="113" t="s">
        <v>1711</v>
      </c>
      <c r="G940" s="98"/>
      <c r="H940" s="113"/>
      <c r="I940" s="98"/>
      <c r="J940" s="98"/>
      <c r="K940" s="98"/>
      <c r="L940" s="112" t="str">
        <f>IF((I940=Index!C$2),VLOOKUP(J940,Index!B$3:S$228,2),IF((I940=Index!D$2),VLOOKUP(J940,Index!B$3:S$228,3),IF((I940=Index!E$2),VLOOKUP(J940,Index!B$3:S$228,4),IF((I940=Index!F$2),VLOOKUP(J940,Index!B$3:S$228,5),IF((I940=Index!G$2),VLOOKUP(J940,Index!B$3:S$228,6),IF((I940=Index!H$2),VLOOKUP(J940,Index!B$3:S$228,7),IF((I940=Index!I$2),VLOOKUP(J940,Index!B$3:S$228,8),IF((I940=Index!J$2),VLOOKUP(J940,Index!B$3:S$228,9),IF((I940=Index!K$2),VLOOKUP(J940,Index!B$3:S$228,10),IF((I940=Index!L$2),VLOOKUP(J940,Index!B$3:S$228,11),IF((I940=Index!M$2),VLOOKUP(J940,Index!B$3:S$228,12),IF((I940=Index!N$2),VLOOKUP(J940,Index!B$3:S$228,13),IF((I940=Index!O$2),VLOOKUP(J940,Index!B$3:S$228,14),IF((I940=Index!P$2),VLOOKUP(J940,Index!B$3:S$228,15),IF((I940=Index!Q$2),VLOOKUP(J940,Index!B$3:S$228,16),IF((I940=Index!R$2),VLOOKUP(J940,Index!B$3:S$228,17),IF((I940=Index!S$2),VLOOKUP(J940,Index!B$3:S$228,18),IF((I940=""),CONCATENATE("Custom (",K940,")"),IF((I940="No index"),CONCATENATE("Custom (",Index!T932,")"),"")))))))))))))))))))</f>
        <v>Custom ()</v>
      </c>
      <c r="M940" s="32" t="s">
        <v>5</v>
      </c>
      <c r="N940" s="10" t="s">
        <v>92</v>
      </c>
      <c r="O940" s="136" t="str">
        <f>IF(Table1[[#This Row],[VOLUME]]="","",Table1[[#This Row],[VOLUME]])</f>
        <v/>
      </c>
      <c r="P940" s="110" t="str">
        <f>IF(Table1[[#This Row],[SNP&amp;SEQ SAMPLE ID]]="","",CONCATENATE('Sample information'!$B$16,"_PL1_org_",Table1[[#This Row],[DATE SAMPLE DELIVERY]]))</f>
        <v/>
      </c>
      <c r="Q940" s="32" t="str">
        <f>IF(Table1[[#This Row],[SNP&amp;SEQ SAMPLE ID]]="","",IF('Sample information'!$B$21="","",'Sample information'!$B$21))</f>
        <v/>
      </c>
      <c r="R940" s="10"/>
      <c r="S940" s="32"/>
      <c r="T940" s="55"/>
      <c r="U940" s="25"/>
      <c r="W940" s="30"/>
      <c r="Y940" s="90"/>
      <c r="Z940" s="32"/>
      <c r="AA940" s="28"/>
      <c r="AB940" s="55"/>
      <c r="AC940" s="28" t="str">
        <f>IF(Table1[[#This Row],[DATE SAMPLE DELIVERY]]="","",(CONCATENATE(20,LEFT(Table1[[#This Row],[DATE SAMPLE DELIVERY]],2),"-",(MID(Table1[[#This Row],[DATE SAMPLE DELIVERY]],3,2)),"-",(RIGHT(Table1[[#This Row],[DATE SAMPLE DELIVERY]],2)))))</f>
        <v/>
      </c>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row>
    <row r="941" spans="1:54" s="4" customFormat="1" x14ac:dyDescent="0.2">
      <c r="A941" s="112" t="str">
        <f>IF(D941="","",CONCATENATE('Sample information'!B$16," #1"," ",Table1[[#This Row],[DATE SAMPLE DELIVERY]]))</f>
        <v/>
      </c>
      <c r="B941" s="112" t="str">
        <f>IF(Table1[[#This Row],[LIBRARY ID]]="","",CONCATENATE('Sample information'!B$16,"-",Table1[[#This Row],[LIBRARY ID]]))</f>
        <v/>
      </c>
      <c r="C941" s="228"/>
      <c r="D941" s="98"/>
      <c r="E941" s="228"/>
      <c r="F941" s="113" t="s">
        <v>1711</v>
      </c>
      <c r="G941" s="98"/>
      <c r="H941" s="113"/>
      <c r="I941" s="98"/>
      <c r="J941" s="98"/>
      <c r="K941" s="98"/>
      <c r="L941" s="112" t="str">
        <f>IF((I941=Index!C$2),VLOOKUP(J941,Index!B$3:S$228,2),IF((I941=Index!D$2),VLOOKUP(J941,Index!B$3:S$228,3),IF((I941=Index!E$2),VLOOKUP(J941,Index!B$3:S$228,4),IF((I941=Index!F$2),VLOOKUP(J941,Index!B$3:S$228,5),IF((I941=Index!G$2),VLOOKUP(J941,Index!B$3:S$228,6),IF((I941=Index!H$2),VLOOKUP(J941,Index!B$3:S$228,7),IF((I941=Index!I$2),VLOOKUP(J941,Index!B$3:S$228,8),IF((I941=Index!J$2),VLOOKUP(J941,Index!B$3:S$228,9),IF((I941=Index!K$2),VLOOKUP(J941,Index!B$3:S$228,10),IF((I941=Index!L$2),VLOOKUP(J941,Index!B$3:S$228,11),IF((I941=Index!M$2),VLOOKUP(J941,Index!B$3:S$228,12),IF((I941=Index!N$2),VLOOKUP(J941,Index!B$3:S$228,13),IF((I941=Index!O$2),VLOOKUP(J941,Index!B$3:S$228,14),IF((I941=Index!P$2),VLOOKUP(J941,Index!B$3:S$228,15),IF((I941=Index!Q$2),VLOOKUP(J941,Index!B$3:S$228,16),IF((I941=Index!R$2),VLOOKUP(J941,Index!B$3:S$228,17),IF((I941=Index!S$2),VLOOKUP(J941,Index!B$3:S$228,18),IF((I941=""),CONCATENATE("Custom (",K941,")"),IF((I941="No index"),CONCATENATE("Custom (",Index!T933,")"),"")))))))))))))))))))</f>
        <v>Custom ()</v>
      </c>
      <c r="M941" s="32" t="s">
        <v>5</v>
      </c>
      <c r="N941" s="10" t="s">
        <v>93</v>
      </c>
      <c r="O941" s="136" t="str">
        <f>IF(Table1[[#This Row],[VOLUME]]="","",Table1[[#This Row],[VOLUME]])</f>
        <v/>
      </c>
      <c r="P941" s="110" t="str">
        <f>IF(Table1[[#This Row],[SNP&amp;SEQ SAMPLE ID]]="","",CONCATENATE('Sample information'!$B$16,"_PL1_org_",Table1[[#This Row],[DATE SAMPLE DELIVERY]]))</f>
        <v/>
      </c>
      <c r="Q941" s="32" t="str">
        <f>IF(Table1[[#This Row],[SNP&amp;SEQ SAMPLE ID]]="","",IF('Sample information'!$B$21="","",'Sample information'!$B$21))</f>
        <v/>
      </c>
      <c r="R941" s="10"/>
      <c r="S941" s="32"/>
      <c r="T941" s="55"/>
      <c r="U941" s="25"/>
      <c r="W941" s="30"/>
      <c r="Y941" s="90"/>
      <c r="Z941" s="32"/>
      <c r="AA941" s="28"/>
      <c r="AB941" s="55"/>
      <c r="AC941" s="28" t="str">
        <f>IF(Table1[[#This Row],[DATE SAMPLE DELIVERY]]="","",(CONCATENATE(20,LEFT(Table1[[#This Row],[DATE SAMPLE DELIVERY]],2),"-",(MID(Table1[[#This Row],[DATE SAMPLE DELIVERY]],3,2)),"-",(RIGHT(Table1[[#This Row],[DATE SAMPLE DELIVERY]],2)))))</f>
        <v/>
      </c>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row>
    <row r="942" spans="1:54" s="4" customFormat="1" x14ac:dyDescent="0.2">
      <c r="A942" s="112" t="str">
        <f>IF(D942="","",CONCATENATE('Sample information'!B$16," #1"," ",Table1[[#This Row],[DATE SAMPLE DELIVERY]]))</f>
        <v/>
      </c>
      <c r="B942" s="112" t="str">
        <f>IF(Table1[[#This Row],[LIBRARY ID]]="","",CONCATENATE('Sample information'!B$16,"-",Table1[[#This Row],[LIBRARY ID]]))</f>
        <v/>
      </c>
      <c r="C942" s="228"/>
      <c r="D942" s="98"/>
      <c r="E942" s="228"/>
      <c r="F942" s="113" t="s">
        <v>1711</v>
      </c>
      <c r="G942" s="98"/>
      <c r="H942" s="113"/>
      <c r="I942" s="98"/>
      <c r="J942" s="98"/>
      <c r="K942" s="98"/>
      <c r="L942" s="112" t="str">
        <f>IF((I942=Index!C$2),VLOOKUP(J942,Index!B$3:S$228,2),IF((I942=Index!D$2),VLOOKUP(J942,Index!B$3:S$228,3),IF((I942=Index!E$2),VLOOKUP(J942,Index!B$3:S$228,4),IF((I942=Index!F$2),VLOOKUP(J942,Index!B$3:S$228,5),IF((I942=Index!G$2),VLOOKUP(J942,Index!B$3:S$228,6),IF((I942=Index!H$2),VLOOKUP(J942,Index!B$3:S$228,7),IF((I942=Index!I$2),VLOOKUP(J942,Index!B$3:S$228,8),IF((I942=Index!J$2),VLOOKUP(J942,Index!B$3:S$228,9),IF((I942=Index!K$2),VLOOKUP(J942,Index!B$3:S$228,10),IF((I942=Index!L$2),VLOOKUP(J942,Index!B$3:S$228,11),IF((I942=Index!M$2),VLOOKUP(J942,Index!B$3:S$228,12),IF((I942=Index!N$2),VLOOKUP(J942,Index!B$3:S$228,13),IF((I942=Index!O$2),VLOOKUP(J942,Index!B$3:S$228,14),IF((I942=Index!P$2),VLOOKUP(J942,Index!B$3:S$228,15),IF((I942=Index!Q$2),VLOOKUP(J942,Index!B$3:S$228,16),IF((I942=Index!R$2),VLOOKUP(J942,Index!B$3:S$228,17),IF((I942=Index!S$2),VLOOKUP(J942,Index!B$3:S$228,18),IF((I942=""),CONCATENATE("Custom (",K942,")"),IF((I942="No index"),CONCATENATE("Custom (",Index!T934,")"),"")))))))))))))))))))</f>
        <v>Custom ()</v>
      </c>
      <c r="M942" s="32" t="s">
        <v>5</v>
      </c>
      <c r="N942" s="10" t="s">
        <v>94</v>
      </c>
      <c r="O942" s="136" t="str">
        <f>IF(Table1[[#This Row],[VOLUME]]="","",Table1[[#This Row],[VOLUME]])</f>
        <v/>
      </c>
      <c r="P942" s="110" t="str">
        <f>IF(Table1[[#This Row],[SNP&amp;SEQ SAMPLE ID]]="","",CONCATENATE('Sample information'!$B$16,"_PL1_org_",Table1[[#This Row],[DATE SAMPLE DELIVERY]]))</f>
        <v/>
      </c>
      <c r="Q942" s="32" t="str">
        <f>IF(Table1[[#This Row],[SNP&amp;SEQ SAMPLE ID]]="","",IF('Sample information'!$B$21="","",'Sample information'!$B$21))</f>
        <v/>
      </c>
      <c r="R942" s="10"/>
      <c r="S942" s="32"/>
      <c r="T942" s="55"/>
      <c r="U942" s="25"/>
      <c r="W942" s="30"/>
      <c r="Y942" s="90"/>
      <c r="Z942" s="32"/>
      <c r="AA942" s="28"/>
      <c r="AB942" s="55"/>
      <c r="AC942" s="28" t="str">
        <f>IF(Table1[[#This Row],[DATE SAMPLE DELIVERY]]="","",(CONCATENATE(20,LEFT(Table1[[#This Row],[DATE SAMPLE DELIVERY]],2),"-",(MID(Table1[[#This Row],[DATE SAMPLE DELIVERY]],3,2)),"-",(RIGHT(Table1[[#This Row],[DATE SAMPLE DELIVERY]],2)))))</f>
        <v/>
      </c>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row>
    <row r="943" spans="1:54" s="4" customFormat="1" x14ac:dyDescent="0.2">
      <c r="A943" s="112" t="str">
        <f>IF(D943="","",CONCATENATE('Sample information'!B$16," #1"," ",Table1[[#This Row],[DATE SAMPLE DELIVERY]]))</f>
        <v/>
      </c>
      <c r="B943" s="112" t="str">
        <f>IF(Table1[[#This Row],[LIBRARY ID]]="","",CONCATENATE('Sample information'!B$16,"-",Table1[[#This Row],[LIBRARY ID]]))</f>
        <v/>
      </c>
      <c r="C943" s="228"/>
      <c r="D943" s="98"/>
      <c r="E943" s="228"/>
      <c r="F943" s="113" t="s">
        <v>1711</v>
      </c>
      <c r="G943" s="98"/>
      <c r="H943" s="113"/>
      <c r="I943" s="98"/>
      <c r="J943" s="98"/>
      <c r="K943" s="98"/>
      <c r="L943" s="112" t="str">
        <f>IF((I943=Index!C$2),VLOOKUP(J943,Index!B$3:S$228,2),IF((I943=Index!D$2),VLOOKUP(J943,Index!B$3:S$228,3),IF((I943=Index!E$2),VLOOKUP(J943,Index!B$3:S$228,4),IF((I943=Index!F$2),VLOOKUP(J943,Index!B$3:S$228,5),IF((I943=Index!G$2),VLOOKUP(J943,Index!B$3:S$228,6),IF((I943=Index!H$2),VLOOKUP(J943,Index!B$3:S$228,7),IF((I943=Index!I$2),VLOOKUP(J943,Index!B$3:S$228,8),IF((I943=Index!J$2),VLOOKUP(J943,Index!B$3:S$228,9),IF((I943=Index!K$2),VLOOKUP(J943,Index!B$3:S$228,10),IF((I943=Index!L$2),VLOOKUP(J943,Index!B$3:S$228,11),IF((I943=Index!M$2),VLOOKUP(J943,Index!B$3:S$228,12),IF((I943=Index!N$2),VLOOKUP(J943,Index!B$3:S$228,13),IF((I943=Index!O$2),VLOOKUP(J943,Index!B$3:S$228,14),IF((I943=Index!P$2),VLOOKUP(J943,Index!B$3:S$228,15),IF((I943=Index!Q$2),VLOOKUP(J943,Index!B$3:S$228,16),IF((I943=Index!R$2),VLOOKUP(J943,Index!B$3:S$228,17),IF((I943=Index!S$2),VLOOKUP(J943,Index!B$3:S$228,18),IF((I943=""),CONCATENATE("Custom (",K943,")"),IF((I943="No index"),CONCATENATE("Custom (",Index!T935,")"),"")))))))))))))))))))</f>
        <v>Custom ()</v>
      </c>
      <c r="M943" s="32" t="s">
        <v>5</v>
      </c>
      <c r="N943" s="10" t="s">
        <v>95</v>
      </c>
      <c r="O943" s="136" t="str">
        <f>IF(Table1[[#This Row],[VOLUME]]="","",Table1[[#This Row],[VOLUME]])</f>
        <v/>
      </c>
      <c r="P943" s="110" t="str">
        <f>IF(Table1[[#This Row],[SNP&amp;SEQ SAMPLE ID]]="","",CONCATENATE('Sample information'!$B$16,"_PL1_org_",Table1[[#This Row],[DATE SAMPLE DELIVERY]]))</f>
        <v/>
      </c>
      <c r="Q943" s="32" t="str">
        <f>IF(Table1[[#This Row],[SNP&amp;SEQ SAMPLE ID]]="","",IF('Sample information'!$B$21="","",'Sample information'!$B$21))</f>
        <v/>
      </c>
      <c r="R943" s="10"/>
      <c r="S943" s="32"/>
      <c r="T943" s="55"/>
      <c r="U943" s="25"/>
      <c r="W943" s="30"/>
      <c r="Y943" s="90"/>
      <c r="Z943" s="32"/>
      <c r="AA943" s="28"/>
      <c r="AB943" s="55"/>
      <c r="AC943" s="28" t="str">
        <f>IF(Table1[[#This Row],[DATE SAMPLE DELIVERY]]="","",(CONCATENATE(20,LEFT(Table1[[#This Row],[DATE SAMPLE DELIVERY]],2),"-",(MID(Table1[[#This Row],[DATE SAMPLE DELIVERY]],3,2)),"-",(RIGHT(Table1[[#This Row],[DATE SAMPLE DELIVERY]],2)))))</f>
        <v/>
      </c>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row>
    <row r="944" spans="1:54" s="4" customFormat="1" x14ac:dyDescent="0.2">
      <c r="A944" s="112" t="str">
        <f>IF(D944="","",CONCATENATE('Sample information'!B$16," #1"," ",Table1[[#This Row],[DATE SAMPLE DELIVERY]]))</f>
        <v/>
      </c>
      <c r="B944" s="112" t="str">
        <f>IF(Table1[[#This Row],[LIBRARY ID]]="","",CONCATENATE('Sample information'!B$16,"-",Table1[[#This Row],[LIBRARY ID]]))</f>
        <v/>
      </c>
      <c r="C944" s="228"/>
      <c r="D944" s="98"/>
      <c r="E944" s="228"/>
      <c r="F944" s="113" t="s">
        <v>1711</v>
      </c>
      <c r="G944" s="98"/>
      <c r="H944" s="113"/>
      <c r="I944" s="98"/>
      <c r="J944" s="98"/>
      <c r="K944" s="98"/>
      <c r="L944" s="112" t="str">
        <f>IF((I944=Index!C$2),VLOOKUP(J944,Index!B$3:S$228,2),IF((I944=Index!D$2),VLOOKUP(J944,Index!B$3:S$228,3),IF((I944=Index!E$2),VLOOKUP(J944,Index!B$3:S$228,4),IF((I944=Index!F$2),VLOOKUP(J944,Index!B$3:S$228,5),IF((I944=Index!G$2),VLOOKUP(J944,Index!B$3:S$228,6),IF((I944=Index!H$2),VLOOKUP(J944,Index!B$3:S$228,7),IF((I944=Index!I$2),VLOOKUP(J944,Index!B$3:S$228,8),IF((I944=Index!J$2),VLOOKUP(J944,Index!B$3:S$228,9),IF((I944=Index!K$2),VLOOKUP(J944,Index!B$3:S$228,10),IF((I944=Index!L$2),VLOOKUP(J944,Index!B$3:S$228,11),IF((I944=Index!M$2),VLOOKUP(J944,Index!B$3:S$228,12),IF((I944=Index!N$2),VLOOKUP(J944,Index!B$3:S$228,13),IF((I944=Index!O$2),VLOOKUP(J944,Index!B$3:S$228,14),IF((I944=Index!P$2),VLOOKUP(J944,Index!B$3:S$228,15),IF((I944=Index!Q$2),VLOOKUP(J944,Index!B$3:S$228,16),IF((I944=Index!R$2),VLOOKUP(J944,Index!B$3:S$228,17),IF((I944=Index!S$2),VLOOKUP(J944,Index!B$3:S$228,18),IF((I944=""),CONCATENATE("Custom (",K944,")"),IF((I944="No index"),CONCATENATE("Custom (",Index!T936,")"),"")))))))))))))))))))</f>
        <v>Custom ()</v>
      </c>
      <c r="M944" s="32" t="s">
        <v>5</v>
      </c>
      <c r="N944" s="10" t="s">
        <v>96</v>
      </c>
      <c r="O944" s="136" t="str">
        <f>IF(Table1[[#This Row],[VOLUME]]="","",Table1[[#This Row],[VOLUME]])</f>
        <v/>
      </c>
      <c r="P944" s="110" t="str">
        <f>IF(Table1[[#This Row],[SNP&amp;SEQ SAMPLE ID]]="","",CONCATENATE('Sample information'!$B$16,"_PL1_org_",Table1[[#This Row],[DATE SAMPLE DELIVERY]]))</f>
        <v/>
      </c>
      <c r="Q944" s="32" t="str">
        <f>IF(Table1[[#This Row],[SNP&amp;SEQ SAMPLE ID]]="","",IF('Sample information'!$B$21="","",'Sample information'!$B$21))</f>
        <v/>
      </c>
      <c r="R944" s="10"/>
      <c r="S944" s="32"/>
      <c r="T944" s="55"/>
      <c r="U944" s="25"/>
      <c r="W944" s="30"/>
      <c r="Y944" s="90"/>
      <c r="Z944" s="32"/>
      <c r="AA944" s="28"/>
      <c r="AB944" s="55"/>
      <c r="AC944" s="28" t="str">
        <f>IF(Table1[[#This Row],[DATE SAMPLE DELIVERY]]="","",(CONCATENATE(20,LEFT(Table1[[#This Row],[DATE SAMPLE DELIVERY]],2),"-",(MID(Table1[[#This Row],[DATE SAMPLE DELIVERY]],3,2)),"-",(RIGHT(Table1[[#This Row],[DATE SAMPLE DELIVERY]],2)))))</f>
        <v/>
      </c>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row>
    <row r="945" spans="1:54" s="4" customFormat="1" x14ac:dyDescent="0.2">
      <c r="A945" s="112" t="str">
        <f>IF(D945="","",CONCATENATE('Sample information'!B$16," #1"," ",Table1[[#This Row],[DATE SAMPLE DELIVERY]]))</f>
        <v/>
      </c>
      <c r="B945" s="112" t="str">
        <f>IF(Table1[[#This Row],[LIBRARY ID]]="","",CONCATENATE('Sample information'!B$16,"-",Table1[[#This Row],[LIBRARY ID]]))</f>
        <v/>
      </c>
      <c r="C945" s="228"/>
      <c r="D945" s="98"/>
      <c r="E945" s="228"/>
      <c r="F945" s="113" t="s">
        <v>1711</v>
      </c>
      <c r="G945" s="98"/>
      <c r="H945" s="113"/>
      <c r="I945" s="98"/>
      <c r="J945" s="98"/>
      <c r="K945" s="98"/>
      <c r="L945" s="112" t="str">
        <f>IF((I945=Index!C$2),VLOOKUP(J945,Index!B$3:S$228,2),IF((I945=Index!D$2),VLOOKUP(J945,Index!B$3:S$228,3),IF((I945=Index!E$2),VLOOKUP(J945,Index!B$3:S$228,4),IF((I945=Index!F$2),VLOOKUP(J945,Index!B$3:S$228,5),IF((I945=Index!G$2),VLOOKUP(J945,Index!B$3:S$228,6),IF((I945=Index!H$2),VLOOKUP(J945,Index!B$3:S$228,7),IF((I945=Index!I$2),VLOOKUP(J945,Index!B$3:S$228,8),IF((I945=Index!J$2),VLOOKUP(J945,Index!B$3:S$228,9),IF((I945=Index!K$2),VLOOKUP(J945,Index!B$3:S$228,10),IF((I945=Index!L$2),VLOOKUP(J945,Index!B$3:S$228,11),IF((I945=Index!M$2),VLOOKUP(J945,Index!B$3:S$228,12),IF((I945=Index!N$2),VLOOKUP(J945,Index!B$3:S$228,13),IF((I945=Index!O$2),VLOOKUP(J945,Index!B$3:S$228,14),IF((I945=Index!P$2),VLOOKUP(J945,Index!B$3:S$228,15),IF((I945=Index!Q$2),VLOOKUP(J945,Index!B$3:S$228,16),IF((I945=Index!R$2),VLOOKUP(J945,Index!B$3:S$228,17),IF((I945=Index!S$2),VLOOKUP(J945,Index!B$3:S$228,18),IF((I945=""),CONCATENATE("Custom (",K945,")"),IF((I945="No index"),CONCATENATE("Custom (",Index!T937,")"),"")))))))))))))))))))</f>
        <v>Custom ()</v>
      </c>
      <c r="M945" s="32" t="s">
        <v>5</v>
      </c>
      <c r="N945" s="10" t="s">
        <v>97</v>
      </c>
      <c r="O945" s="136" t="str">
        <f>IF(Table1[[#This Row],[VOLUME]]="","",Table1[[#This Row],[VOLUME]])</f>
        <v/>
      </c>
      <c r="P945" s="110" t="str">
        <f>IF(Table1[[#This Row],[SNP&amp;SEQ SAMPLE ID]]="","",CONCATENATE('Sample information'!$B$16,"_PL1_org_",Table1[[#This Row],[DATE SAMPLE DELIVERY]]))</f>
        <v/>
      </c>
      <c r="Q945" s="32" t="str">
        <f>IF(Table1[[#This Row],[SNP&amp;SEQ SAMPLE ID]]="","",IF('Sample information'!$B$21="","",'Sample information'!$B$21))</f>
        <v/>
      </c>
      <c r="R945" s="10"/>
      <c r="S945" s="32"/>
      <c r="T945" s="55"/>
      <c r="U945" s="25"/>
      <c r="W945" s="30"/>
      <c r="Y945" s="90"/>
      <c r="Z945" s="32"/>
      <c r="AA945" s="28"/>
      <c r="AB945" s="55"/>
      <c r="AC945" s="28" t="str">
        <f>IF(Table1[[#This Row],[DATE SAMPLE DELIVERY]]="","",(CONCATENATE(20,LEFT(Table1[[#This Row],[DATE SAMPLE DELIVERY]],2),"-",(MID(Table1[[#This Row],[DATE SAMPLE DELIVERY]],3,2)),"-",(RIGHT(Table1[[#This Row],[DATE SAMPLE DELIVERY]],2)))))</f>
        <v/>
      </c>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row>
    <row r="946" spans="1:54" s="4" customFormat="1" x14ac:dyDescent="0.2">
      <c r="A946" s="112" t="str">
        <f>IF(D946="","",CONCATENATE('Sample information'!B$16," #1"," ",Table1[[#This Row],[DATE SAMPLE DELIVERY]]))</f>
        <v/>
      </c>
      <c r="B946" s="112" t="str">
        <f>IF(Table1[[#This Row],[LIBRARY ID]]="","",CONCATENATE('Sample information'!B$16,"-",Table1[[#This Row],[LIBRARY ID]]))</f>
        <v/>
      </c>
      <c r="C946" s="228"/>
      <c r="D946" s="98"/>
      <c r="E946" s="228"/>
      <c r="F946" s="113" t="s">
        <v>1711</v>
      </c>
      <c r="G946" s="98"/>
      <c r="H946" s="113"/>
      <c r="I946" s="98"/>
      <c r="J946" s="98"/>
      <c r="K946" s="98"/>
      <c r="L946" s="112" t="str">
        <f>IF((I946=Index!C$2),VLOOKUP(J946,Index!B$3:S$228,2),IF((I946=Index!D$2),VLOOKUP(J946,Index!B$3:S$228,3),IF((I946=Index!E$2),VLOOKUP(J946,Index!B$3:S$228,4),IF((I946=Index!F$2),VLOOKUP(J946,Index!B$3:S$228,5),IF((I946=Index!G$2),VLOOKUP(J946,Index!B$3:S$228,6),IF((I946=Index!H$2),VLOOKUP(J946,Index!B$3:S$228,7),IF((I946=Index!I$2),VLOOKUP(J946,Index!B$3:S$228,8),IF((I946=Index!J$2),VLOOKUP(J946,Index!B$3:S$228,9),IF((I946=Index!K$2),VLOOKUP(J946,Index!B$3:S$228,10),IF((I946=Index!L$2),VLOOKUP(J946,Index!B$3:S$228,11),IF((I946=Index!M$2),VLOOKUP(J946,Index!B$3:S$228,12),IF((I946=Index!N$2),VLOOKUP(J946,Index!B$3:S$228,13),IF((I946=Index!O$2),VLOOKUP(J946,Index!B$3:S$228,14),IF((I946=Index!P$2),VLOOKUP(J946,Index!B$3:S$228,15),IF((I946=Index!Q$2),VLOOKUP(J946,Index!B$3:S$228,16),IF((I946=Index!R$2),VLOOKUP(J946,Index!B$3:S$228,17),IF((I946=Index!S$2),VLOOKUP(J946,Index!B$3:S$228,18),IF((I946=""),CONCATENATE("Custom (",K946,")"),IF((I946="No index"),CONCATENATE("Custom (",Index!T938,")"),"")))))))))))))))))))</f>
        <v>Custom ()</v>
      </c>
      <c r="M946" s="32" t="s">
        <v>5</v>
      </c>
      <c r="N946" s="10" t="s">
        <v>98</v>
      </c>
      <c r="O946" s="136" t="str">
        <f>IF(Table1[[#This Row],[VOLUME]]="","",Table1[[#This Row],[VOLUME]])</f>
        <v/>
      </c>
      <c r="P946" s="110" t="str">
        <f>IF(Table1[[#This Row],[SNP&amp;SEQ SAMPLE ID]]="","",CONCATENATE('Sample information'!$B$16,"_PL1_org_",Table1[[#This Row],[DATE SAMPLE DELIVERY]]))</f>
        <v/>
      </c>
      <c r="Q946" s="32" t="str">
        <f>IF(Table1[[#This Row],[SNP&amp;SEQ SAMPLE ID]]="","",IF('Sample information'!$B$21="","",'Sample information'!$B$21))</f>
        <v/>
      </c>
      <c r="R946" s="10"/>
      <c r="S946" s="32"/>
      <c r="T946" s="55"/>
      <c r="U946" s="25"/>
      <c r="W946" s="30"/>
      <c r="Y946" s="90"/>
      <c r="Z946" s="32"/>
      <c r="AA946" s="28"/>
      <c r="AB946" s="55"/>
      <c r="AC946" s="28" t="str">
        <f>IF(Table1[[#This Row],[DATE SAMPLE DELIVERY]]="","",(CONCATENATE(20,LEFT(Table1[[#This Row],[DATE SAMPLE DELIVERY]],2),"-",(MID(Table1[[#This Row],[DATE SAMPLE DELIVERY]],3,2)),"-",(RIGHT(Table1[[#This Row],[DATE SAMPLE DELIVERY]],2)))))</f>
        <v/>
      </c>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row>
    <row r="947" spans="1:54" s="4" customFormat="1" x14ac:dyDescent="0.2">
      <c r="A947" s="112" t="str">
        <f>IF(D947="","",CONCATENATE('Sample information'!B$16," #1"," ",Table1[[#This Row],[DATE SAMPLE DELIVERY]]))</f>
        <v/>
      </c>
      <c r="B947" s="112" t="str">
        <f>IF(Table1[[#This Row],[LIBRARY ID]]="","",CONCATENATE('Sample information'!B$16,"-",Table1[[#This Row],[LIBRARY ID]]))</f>
        <v/>
      </c>
      <c r="C947" s="228"/>
      <c r="D947" s="98"/>
      <c r="E947" s="228"/>
      <c r="F947" s="113" t="s">
        <v>1711</v>
      </c>
      <c r="G947" s="98"/>
      <c r="H947" s="113"/>
      <c r="I947" s="98"/>
      <c r="J947" s="98"/>
      <c r="K947" s="98"/>
      <c r="L947" s="112" t="str">
        <f>IF((I947=Index!C$2),VLOOKUP(J947,Index!B$3:S$228,2),IF((I947=Index!D$2),VLOOKUP(J947,Index!B$3:S$228,3),IF((I947=Index!E$2),VLOOKUP(J947,Index!B$3:S$228,4),IF((I947=Index!F$2),VLOOKUP(J947,Index!B$3:S$228,5),IF((I947=Index!G$2),VLOOKUP(J947,Index!B$3:S$228,6),IF((I947=Index!H$2),VLOOKUP(J947,Index!B$3:S$228,7),IF((I947=Index!I$2),VLOOKUP(J947,Index!B$3:S$228,8),IF((I947=Index!J$2),VLOOKUP(J947,Index!B$3:S$228,9),IF((I947=Index!K$2),VLOOKUP(J947,Index!B$3:S$228,10),IF((I947=Index!L$2),VLOOKUP(J947,Index!B$3:S$228,11),IF((I947=Index!M$2),VLOOKUP(J947,Index!B$3:S$228,12),IF((I947=Index!N$2),VLOOKUP(J947,Index!B$3:S$228,13),IF((I947=Index!O$2),VLOOKUP(J947,Index!B$3:S$228,14),IF((I947=Index!P$2),VLOOKUP(J947,Index!B$3:S$228,15),IF((I947=Index!Q$2),VLOOKUP(J947,Index!B$3:S$228,16),IF((I947=Index!R$2),VLOOKUP(J947,Index!B$3:S$228,17),IF((I947=Index!S$2),VLOOKUP(J947,Index!B$3:S$228,18),IF((I947=""),CONCATENATE("Custom (",K947,")"),IF((I947="No index"),CONCATENATE("Custom (",Index!T939,")"),"")))))))))))))))))))</f>
        <v>Custom ()</v>
      </c>
      <c r="M947" s="32" t="s">
        <v>5</v>
      </c>
      <c r="N947" s="10" t="s">
        <v>99</v>
      </c>
      <c r="O947" s="136" t="str">
        <f>IF(Table1[[#This Row],[VOLUME]]="","",Table1[[#This Row],[VOLUME]])</f>
        <v/>
      </c>
      <c r="P947" s="110" t="str">
        <f>IF(Table1[[#This Row],[SNP&amp;SEQ SAMPLE ID]]="","",CONCATENATE('Sample information'!$B$16,"_PL1_org_",Table1[[#This Row],[DATE SAMPLE DELIVERY]]))</f>
        <v/>
      </c>
      <c r="Q947" s="32" t="str">
        <f>IF(Table1[[#This Row],[SNP&amp;SEQ SAMPLE ID]]="","",IF('Sample information'!$B$21="","",'Sample information'!$B$21))</f>
        <v/>
      </c>
      <c r="R947" s="10"/>
      <c r="S947" s="32"/>
      <c r="T947" s="55"/>
      <c r="U947" s="25"/>
      <c r="W947" s="30"/>
      <c r="Y947" s="90"/>
      <c r="Z947" s="32"/>
      <c r="AA947" s="28"/>
      <c r="AB947" s="55"/>
      <c r="AC947" s="28" t="str">
        <f>IF(Table1[[#This Row],[DATE SAMPLE DELIVERY]]="","",(CONCATENATE(20,LEFT(Table1[[#This Row],[DATE SAMPLE DELIVERY]],2),"-",(MID(Table1[[#This Row],[DATE SAMPLE DELIVERY]],3,2)),"-",(RIGHT(Table1[[#This Row],[DATE SAMPLE DELIVERY]],2)))))</f>
        <v/>
      </c>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row>
    <row r="948" spans="1:54" s="4" customFormat="1" x14ac:dyDescent="0.2">
      <c r="A948" s="112" t="str">
        <f>IF(D948="","",CONCATENATE('Sample information'!B$16," #1"," ",Table1[[#This Row],[DATE SAMPLE DELIVERY]]))</f>
        <v/>
      </c>
      <c r="B948" s="112" t="str">
        <f>IF(Table1[[#This Row],[LIBRARY ID]]="","",CONCATENATE('Sample information'!B$16,"-",Table1[[#This Row],[LIBRARY ID]]))</f>
        <v/>
      </c>
      <c r="C948" s="228"/>
      <c r="D948" s="98"/>
      <c r="E948" s="228"/>
      <c r="F948" s="113" t="s">
        <v>1711</v>
      </c>
      <c r="G948" s="98"/>
      <c r="H948" s="113"/>
      <c r="I948" s="98"/>
      <c r="J948" s="98"/>
      <c r="K948" s="98"/>
      <c r="L948" s="112" t="str">
        <f>IF((I948=Index!C$2),VLOOKUP(J948,Index!B$3:S$228,2),IF((I948=Index!D$2),VLOOKUP(J948,Index!B$3:S$228,3),IF((I948=Index!E$2),VLOOKUP(J948,Index!B$3:S$228,4),IF((I948=Index!F$2),VLOOKUP(J948,Index!B$3:S$228,5),IF((I948=Index!G$2),VLOOKUP(J948,Index!B$3:S$228,6),IF((I948=Index!H$2),VLOOKUP(J948,Index!B$3:S$228,7),IF((I948=Index!I$2),VLOOKUP(J948,Index!B$3:S$228,8),IF((I948=Index!J$2),VLOOKUP(J948,Index!B$3:S$228,9),IF((I948=Index!K$2),VLOOKUP(J948,Index!B$3:S$228,10),IF((I948=Index!L$2),VLOOKUP(J948,Index!B$3:S$228,11),IF((I948=Index!M$2),VLOOKUP(J948,Index!B$3:S$228,12),IF((I948=Index!N$2),VLOOKUP(J948,Index!B$3:S$228,13),IF((I948=Index!O$2),VLOOKUP(J948,Index!B$3:S$228,14),IF((I948=Index!P$2),VLOOKUP(J948,Index!B$3:S$228,15),IF((I948=Index!Q$2),VLOOKUP(J948,Index!B$3:S$228,16),IF((I948=Index!R$2),VLOOKUP(J948,Index!B$3:S$228,17),IF((I948=Index!S$2),VLOOKUP(J948,Index!B$3:S$228,18),IF((I948=""),CONCATENATE("Custom (",K948,")"),IF((I948="No index"),CONCATENATE("Custom (",Index!T940,")"),"")))))))))))))))))))</f>
        <v>Custom ()</v>
      </c>
      <c r="M948" s="32" t="s">
        <v>5</v>
      </c>
      <c r="N948" s="10" t="s">
        <v>100</v>
      </c>
      <c r="O948" s="136" t="str">
        <f>IF(Table1[[#This Row],[VOLUME]]="","",Table1[[#This Row],[VOLUME]])</f>
        <v/>
      </c>
      <c r="P948" s="110" t="str">
        <f>IF(Table1[[#This Row],[SNP&amp;SEQ SAMPLE ID]]="","",CONCATENATE('Sample information'!$B$16,"_PL1_org_",Table1[[#This Row],[DATE SAMPLE DELIVERY]]))</f>
        <v/>
      </c>
      <c r="Q948" s="32" t="str">
        <f>IF(Table1[[#This Row],[SNP&amp;SEQ SAMPLE ID]]="","",IF('Sample information'!$B$21="","",'Sample information'!$B$21))</f>
        <v/>
      </c>
      <c r="R948" s="10"/>
      <c r="S948" s="32"/>
      <c r="T948" s="55"/>
      <c r="U948" s="25"/>
      <c r="W948" s="30"/>
      <c r="Y948" s="90"/>
      <c r="Z948" s="32"/>
      <c r="AA948" s="28"/>
      <c r="AB948" s="55"/>
      <c r="AC948" s="28" t="str">
        <f>IF(Table1[[#This Row],[DATE SAMPLE DELIVERY]]="","",(CONCATENATE(20,LEFT(Table1[[#This Row],[DATE SAMPLE DELIVERY]],2),"-",(MID(Table1[[#This Row],[DATE SAMPLE DELIVERY]],3,2)),"-",(RIGHT(Table1[[#This Row],[DATE SAMPLE DELIVERY]],2)))))</f>
        <v/>
      </c>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row>
    <row r="949" spans="1:54" s="4" customFormat="1" x14ac:dyDescent="0.2">
      <c r="A949" s="112" t="str">
        <f>IF(D949="","",CONCATENATE('Sample information'!B$16," #1"," ",Table1[[#This Row],[DATE SAMPLE DELIVERY]]))</f>
        <v/>
      </c>
      <c r="B949" s="112" t="str">
        <f>IF(Table1[[#This Row],[LIBRARY ID]]="","",CONCATENATE('Sample information'!B$16,"-",Table1[[#This Row],[LIBRARY ID]]))</f>
        <v/>
      </c>
      <c r="C949" s="228"/>
      <c r="D949" s="98"/>
      <c r="E949" s="98"/>
      <c r="F949" s="113" t="s">
        <v>1711</v>
      </c>
      <c r="G949" s="98"/>
      <c r="H949" s="113"/>
      <c r="I949" s="98"/>
      <c r="J949" s="98"/>
      <c r="K949" s="98"/>
      <c r="L949" s="112" t="str">
        <f>IF((I949=Index!C$2),VLOOKUP(J949,Index!B$3:S$228,2),IF((I949=Index!D$2),VLOOKUP(J949,Index!B$3:S$228,3),IF((I949=Index!E$2),VLOOKUP(J949,Index!B$3:S$228,4),IF((I949=Index!F$2),VLOOKUP(J949,Index!B$3:S$228,5),IF((I949=Index!G$2),VLOOKUP(J949,Index!B$3:S$228,6),IF((I949=Index!H$2),VLOOKUP(J949,Index!B$3:S$228,7),IF((I949=Index!I$2),VLOOKUP(J949,Index!B$3:S$228,8),IF((I949=Index!J$2),VLOOKUP(J949,Index!B$3:S$228,9),IF((I949=Index!K$2),VLOOKUP(J949,Index!B$3:S$228,10),IF((I949=Index!L$2),VLOOKUP(J949,Index!B$3:S$228,11),IF((I949=Index!M$2),VLOOKUP(J949,Index!B$3:S$228,12),IF((I949=Index!N$2),VLOOKUP(J949,Index!B$3:S$228,13),IF((I949=Index!O$2),VLOOKUP(J949,Index!B$3:S$228,14),IF((I949=Index!P$2),VLOOKUP(J949,Index!B$3:S$228,15),IF((I949=Index!Q$2),VLOOKUP(J949,Index!B$3:S$228,16),IF((I949=Index!R$2),VLOOKUP(J949,Index!B$3:S$228,17),IF((I949=Index!S$2),VLOOKUP(J949,Index!B$3:S$228,18),IF((I949=""),CONCATENATE("Custom (",K949,")"),IF((I949="No index"),CONCATENATE("Custom (",Index!T941,")"),"")))))))))))))))))))</f>
        <v>Custom ()</v>
      </c>
      <c r="M949" s="32" t="s">
        <v>5</v>
      </c>
      <c r="N949" s="10" t="s">
        <v>101</v>
      </c>
      <c r="O949" s="136" t="str">
        <f>IF(Table1[[#This Row],[VOLUME]]="","",Table1[[#This Row],[VOLUME]])</f>
        <v/>
      </c>
      <c r="P949" s="110" t="str">
        <f>IF(Table1[[#This Row],[SNP&amp;SEQ SAMPLE ID]]="","",CONCATENATE('Sample information'!$B$16,"_PL1_org_",Table1[[#This Row],[DATE SAMPLE DELIVERY]]))</f>
        <v/>
      </c>
      <c r="Q949" s="32" t="str">
        <f>IF(Table1[[#This Row],[SNP&amp;SEQ SAMPLE ID]]="","",IF('Sample information'!$B$21="","",'Sample information'!$B$21))</f>
        <v/>
      </c>
      <c r="R949" s="10"/>
      <c r="S949" s="32"/>
      <c r="T949" s="55"/>
      <c r="U949" s="25"/>
      <c r="W949" s="30"/>
      <c r="Y949" s="90"/>
      <c r="Z949" s="32"/>
      <c r="AA949" s="28"/>
      <c r="AB949" s="55"/>
      <c r="AC949" s="28" t="str">
        <f>IF(Table1[[#This Row],[DATE SAMPLE DELIVERY]]="","",(CONCATENATE(20,LEFT(Table1[[#This Row],[DATE SAMPLE DELIVERY]],2),"-",(MID(Table1[[#This Row],[DATE SAMPLE DELIVERY]],3,2)),"-",(RIGHT(Table1[[#This Row],[DATE SAMPLE DELIVERY]],2)))))</f>
        <v/>
      </c>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row>
    <row r="950" spans="1:54" s="4" customFormat="1" x14ac:dyDescent="0.2">
      <c r="A950" s="112" t="str">
        <f>IF(D950="","",CONCATENATE('Sample information'!B$16," #1"," ",Table1[[#This Row],[DATE SAMPLE DELIVERY]]))</f>
        <v/>
      </c>
      <c r="B950" s="112" t="str">
        <f>IF(Table1[[#This Row],[LIBRARY ID]]="","",CONCATENATE('Sample information'!B$16,"-",Table1[[#This Row],[LIBRARY ID]]))</f>
        <v/>
      </c>
      <c r="C950" s="113"/>
      <c r="D950" s="98"/>
      <c r="E950" s="98"/>
      <c r="F950" s="113" t="s">
        <v>1711</v>
      </c>
      <c r="G950" s="98"/>
      <c r="H950" s="113"/>
      <c r="I950" s="98"/>
      <c r="J950" s="98"/>
      <c r="K950" s="98"/>
      <c r="L950" s="112" t="str">
        <f>IF((I950=Index!C$2),VLOOKUP(J950,Index!B$3:S$228,2),IF((I950=Index!D$2),VLOOKUP(J950,Index!B$3:S$228,3),IF((I950=Index!E$2),VLOOKUP(J950,Index!B$3:S$228,4),IF((I950=Index!F$2),VLOOKUP(J950,Index!B$3:S$228,5),IF((I950=Index!G$2),VLOOKUP(J950,Index!B$3:S$228,6),IF((I950=Index!H$2),VLOOKUP(J950,Index!B$3:S$228,7),IF((I950=Index!I$2),VLOOKUP(J950,Index!B$3:S$228,8),IF((I950=Index!J$2),VLOOKUP(J950,Index!B$3:S$228,9),IF((I950=Index!K$2),VLOOKUP(J950,Index!B$3:S$228,10),IF((I950=Index!L$2),VLOOKUP(J950,Index!B$3:S$228,11),IF((I950=Index!M$2),VLOOKUP(J950,Index!B$3:S$228,12),IF((I950=Index!N$2),VLOOKUP(J950,Index!B$3:S$228,13),IF((I950=Index!O$2),VLOOKUP(J950,Index!B$3:S$228,14),IF((I950=Index!P$2),VLOOKUP(J950,Index!B$3:S$228,15),IF((I950=Index!Q$2),VLOOKUP(J950,Index!B$3:S$228,16),IF((I950=Index!R$2),VLOOKUP(J950,Index!B$3:S$228,17),IF((I950=Index!S$2),VLOOKUP(J950,Index!B$3:S$228,18),IF((I950=""),CONCATENATE("Custom (",K950,")"),IF((I950="No index"),CONCATENATE("Custom (",Index!T942,")"),"")))))))))))))))))))</f>
        <v>Custom ()</v>
      </c>
      <c r="M950" s="32" t="s">
        <v>5</v>
      </c>
      <c r="N950" s="10" t="s">
        <v>102</v>
      </c>
      <c r="O950" s="136" t="str">
        <f>IF(Table1[[#This Row],[VOLUME]]="","",Table1[[#This Row],[VOLUME]])</f>
        <v/>
      </c>
      <c r="P950" s="110" t="str">
        <f>IF(Table1[[#This Row],[SNP&amp;SEQ SAMPLE ID]]="","",CONCATENATE('Sample information'!$B$16,"_PL1_org_",Table1[[#This Row],[DATE SAMPLE DELIVERY]]))</f>
        <v/>
      </c>
      <c r="Q950" s="32" t="str">
        <f>IF(Table1[[#This Row],[SNP&amp;SEQ SAMPLE ID]]="","",IF('Sample information'!$B$21="","",'Sample information'!$B$21))</f>
        <v/>
      </c>
      <c r="R950" s="10"/>
      <c r="S950" s="32"/>
      <c r="T950" s="55"/>
      <c r="U950" s="25"/>
      <c r="W950" s="30"/>
      <c r="Y950" s="90"/>
      <c r="Z950" s="32"/>
      <c r="AA950" s="28"/>
      <c r="AB950" s="55"/>
      <c r="AC950" s="28" t="str">
        <f>IF(Table1[[#This Row],[DATE SAMPLE DELIVERY]]="","",(CONCATENATE(20,LEFT(Table1[[#This Row],[DATE SAMPLE DELIVERY]],2),"-",(MID(Table1[[#This Row],[DATE SAMPLE DELIVERY]],3,2)),"-",(RIGHT(Table1[[#This Row],[DATE SAMPLE DELIVERY]],2)))))</f>
        <v/>
      </c>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row>
    <row r="951" spans="1:54" s="4" customFormat="1" x14ac:dyDescent="0.2">
      <c r="A951" s="112" t="str">
        <f>IF(D951="","",CONCATENATE('Sample information'!B$16," #1"," ",Table1[[#This Row],[DATE SAMPLE DELIVERY]]))</f>
        <v/>
      </c>
      <c r="B951" s="112" t="str">
        <f>IF(Table1[[#This Row],[LIBRARY ID]]="","",CONCATENATE('Sample information'!B$16,"-",Table1[[#This Row],[LIBRARY ID]]))</f>
        <v/>
      </c>
      <c r="C951" s="113"/>
      <c r="D951" s="98"/>
      <c r="E951" s="98"/>
      <c r="F951" s="113" t="s">
        <v>1711</v>
      </c>
      <c r="G951" s="98"/>
      <c r="H951" s="113"/>
      <c r="I951" s="98"/>
      <c r="J951" s="98"/>
      <c r="K951" s="98"/>
      <c r="L951" s="112" t="str">
        <f>IF((I951=Index!C$2),VLOOKUP(J951,Index!B$3:S$228,2),IF((I951=Index!D$2),VLOOKUP(J951,Index!B$3:S$228,3),IF((I951=Index!E$2),VLOOKUP(J951,Index!B$3:S$228,4),IF((I951=Index!F$2),VLOOKUP(J951,Index!B$3:S$228,5),IF((I951=Index!G$2),VLOOKUP(J951,Index!B$3:S$228,6),IF((I951=Index!H$2),VLOOKUP(J951,Index!B$3:S$228,7),IF((I951=Index!I$2),VLOOKUP(J951,Index!B$3:S$228,8),IF((I951=Index!J$2),VLOOKUP(J951,Index!B$3:S$228,9),IF((I951=Index!K$2),VLOOKUP(J951,Index!B$3:S$228,10),IF((I951=Index!L$2),VLOOKUP(J951,Index!B$3:S$228,11),IF((I951=Index!M$2),VLOOKUP(J951,Index!B$3:S$228,12),IF((I951=Index!N$2),VLOOKUP(J951,Index!B$3:S$228,13),IF((I951=Index!O$2),VLOOKUP(J951,Index!B$3:S$228,14),IF((I951=Index!P$2),VLOOKUP(J951,Index!B$3:S$228,15),IF((I951=Index!Q$2),VLOOKUP(J951,Index!B$3:S$228,16),IF((I951=Index!R$2),VLOOKUP(J951,Index!B$3:S$228,17),IF((I951=Index!S$2),VLOOKUP(J951,Index!B$3:S$228,18),IF((I951=""),CONCATENATE("Custom (",K951,")"),IF((I951="No index"),CONCATENATE("Custom (",Index!T943,")"),"")))))))))))))))))))</f>
        <v>Custom ()</v>
      </c>
      <c r="M951" s="32" t="s">
        <v>5</v>
      </c>
      <c r="N951" s="10" t="s">
        <v>103</v>
      </c>
      <c r="O951" s="136" t="str">
        <f>IF(Table1[[#This Row],[VOLUME]]="","",Table1[[#This Row],[VOLUME]])</f>
        <v/>
      </c>
      <c r="P951" s="110" t="str">
        <f>IF(Table1[[#This Row],[SNP&amp;SEQ SAMPLE ID]]="","",CONCATENATE('Sample information'!$B$16,"_PL1_org_",Table1[[#This Row],[DATE SAMPLE DELIVERY]]))</f>
        <v/>
      </c>
      <c r="Q951" s="32" t="str">
        <f>IF(Table1[[#This Row],[SNP&amp;SEQ SAMPLE ID]]="","",IF('Sample information'!$B$21="","",'Sample information'!$B$21))</f>
        <v/>
      </c>
      <c r="R951" s="10"/>
      <c r="S951" s="32"/>
      <c r="T951" s="55"/>
      <c r="U951" s="25"/>
      <c r="W951" s="30"/>
      <c r="Y951" s="90"/>
      <c r="Z951" s="32"/>
      <c r="AA951" s="28"/>
      <c r="AB951" s="55"/>
      <c r="AC951" s="28" t="str">
        <f>IF(Table1[[#This Row],[DATE SAMPLE DELIVERY]]="","",(CONCATENATE(20,LEFT(Table1[[#This Row],[DATE SAMPLE DELIVERY]],2),"-",(MID(Table1[[#This Row],[DATE SAMPLE DELIVERY]],3,2)),"-",(RIGHT(Table1[[#This Row],[DATE SAMPLE DELIVERY]],2)))))</f>
        <v/>
      </c>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row>
    <row r="952" spans="1:54" s="4" customFormat="1" x14ac:dyDescent="0.2">
      <c r="A952" s="112" t="str">
        <f>IF(D952="","",CONCATENATE('Sample information'!B$16," #1"," ",Table1[[#This Row],[DATE SAMPLE DELIVERY]]))</f>
        <v/>
      </c>
      <c r="B952" s="112" t="str">
        <f>IF(Table1[[#This Row],[LIBRARY ID]]="","",CONCATENATE('Sample information'!B$16,"-",Table1[[#This Row],[LIBRARY ID]]))</f>
        <v/>
      </c>
      <c r="C952" s="113"/>
      <c r="D952" s="98"/>
      <c r="E952" s="98"/>
      <c r="F952" s="113" t="s">
        <v>1711</v>
      </c>
      <c r="G952" s="98"/>
      <c r="H952" s="113"/>
      <c r="I952" s="98"/>
      <c r="J952" s="98"/>
      <c r="K952" s="98"/>
      <c r="L952" s="112" t="str">
        <f>IF((I952=Index!C$2),VLOOKUP(J952,Index!B$3:S$228,2),IF((I952=Index!D$2),VLOOKUP(J952,Index!B$3:S$228,3),IF((I952=Index!E$2),VLOOKUP(J952,Index!B$3:S$228,4),IF((I952=Index!F$2),VLOOKUP(J952,Index!B$3:S$228,5),IF((I952=Index!G$2),VLOOKUP(J952,Index!B$3:S$228,6),IF((I952=Index!H$2),VLOOKUP(J952,Index!B$3:S$228,7),IF((I952=Index!I$2),VLOOKUP(J952,Index!B$3:S$228,8),IF((I952=Index!J$2),VLOOKUP(J952,Index!B$3:S$228,9),IF((I952=Index!K$2),VLOOKUP(J952,Index!B$3:S$228,10),IF((I952=Index!L$2),VLOOKUP(J952,Index!B$3:S$228,11),IF((I952=Index!M$2),VLOOKUP(J952,Index!B$3:S$228,12),IF((I952=Index!N$2),VLOOKUP(J952,Index!B$3:S$228,13),IF((I952=Index!O$2),VLOOKUP(J952,Index!B$3:S$228,14),IF((I952=Index!P$2),VLOOKUP(J952,Index!B$3:S$228,15),IF((I952=Index!Q$2),VLOOKUP(J952,Index!B$3:S$228,16),IF((I952=Index!R$2),VLOOKUP(J952,Index!B$3:S$228,17),IF((I952=Index!S$2),VLOOKUP(J952,Index!B$3:S$228,18),IF((I952=""),CONCATENATE("Custom (",K952,")"),IF((I952="No index"),CONCATENATE("Custom (",Index!T944,")"),"")))))))))))))))))))</f>
        <v>Custom ()</v>
      </c>
      <c r="M952" s="32" t="s">
        <v>5</v>
      </c>
      <c r="N952" s="10" t="s">
        <v>104</v>
      </c>
      <c r="O952" s="136" t="str">
        <f>IF(Table1[[#This Row],[VOLUME]]="","",Table1[[#This Row],[VOLUME]])</f>
        <v/>
      </c>
      <c r="P952" s="110" t="str">
        <f>IF(Table1[[#This Row],[SNP&amp;SEQ SAMPLE ID]]="","",CONCATENATE('Sample information'!$B$16,"_PL1_org_",Table1[[#This Row],[DATE SAMPLE DELIVERY]]))</f>
        <v/>
      </c>
      <c r="Q952" s="32" t="str">
        <f>IF(Table1[[#This Row],[SNP&amp;SEQ SAMPLE ID]]="","",IF('Sample information'!$B$21="","",'Sample information'!$B$21))</f>
        <v/>
      </c>
      <c r="R952" s="10"/>
      <c r="S952" s="32"/>
      <c r="T952" s="55"/>
      <c r="U952" s="25"/>
      <c r="W952" s="30"/>
      <c r="Y952" s="90"/>
      <c r="Z952" s="32"/>
      <c r="AA952" s="28"/>
      <c r="AB952" s="55"/>
      <c r="AC952" s="28" t="str">
        <f>IF(Table1[[#This Row],[DATE SAMPLE DELIVERY]]="","",(CONCATENATE(20,LEFT(Table1[[#This Row],[DATE SAMPLE DELIVERY]],2),"-",(MID(Table1[[#This Row],[DATE SAMPLE DELIVERY]],3,2)),"-",(RIGHT(Table1[[#This Row],[DATE SAMPLE DELIVERY]],2)))))</f>
        <v/>
      </c>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row>
    <row r="953" spans="1:54" s="4" customFormat="1" x14ac:dyDescent="0.2">
      <c r="A953" s="112" t="str">
        <f>IF(D953="","",CONCATENATE('Sample information'!B$16," #1"," ",Table1[[#This Row],[DATE SAMPLE DELIVERY]]))</f>
        <v/>
      </c>
      <c r="B953" s="112" t="str">
        <f>IF(Table1[[#This Row],[LIBRARY ID]]="","",CONCATENATE('Sample information'!B$16,"-",Table1[[#This Row],[LIBRARY ID]]))</f>
        <v/>
      </c>
      <c r="C953" s="113"/>
      <c r="D953" s="98"/>
      <c r="E953" s="98"/>
      <c r="F953" s="113" t="s">
        <v>1711</v>
      </c>
      <c r="G953" s="98"/>
      <c r="H953" s="113"/>
      <c r="I953" s="98"/>
      <c r="J953" s="98"/>
      <c r="K953" s="98"/>
      <c r="L953" s="112" t="str">
        <f>IF((I953=Index!C$2),VLOOKUP(J953,Index!B$3:S$228,2),IF((I953=Index!D$2),VLOOKUP(J953,Index!B$3:S$228,3),IF((I953=Index!E$2),VLOOKUP(J953,Index!B$3:S$228,4),IF((I953=Index!F$2),VLOOKUP(J953,Index!B$3:S$228,5),IF((I953=Index!G$2),VLOOKUP(J953,Index!B$3:S$228,6),IF((I953=Index!H$2),VLOOKUP(J953,Index!B$3:S$228,7),IF((I953=Index!I$2),VLOOKUP(J953,Index!B$3:S$228,8),IF((I953=Index!J$2),VLOOKUP(J953,Index!B$3:S$228,9),IF((I953=Index!K$2),VLOOKUP(J953,Index!B$3:S$228,10),IF((I953=Index!L$2),VLOOKUP(J953,Index!B$3:S$228,11),IF((I953=Index!M$2),VLOOKUP(J953,Index!B$3:S$228,12),IF((I953=Index!N$2),VLOOKUP(J953,Index!B$3:S$228,13),IF((I953=Index!O$2),VLOOKUP(J953,Index!B$3:S$228,14),IF((I953=Index!P$2),VLOOKUP(J953,Index!B$3:S$228,15),IF((I953=Index!Q$2),VLOOKUP(J953,Index!B$3:S$228,16),IF((I953=Index!R$2),VLOOKUP(J953,Index!B$3:S$228,17),IF((I953=Index!S$2),VLOOKUP(J953,Index!B$3:S$228,18),IF((I953=""),CONCATENATE("Custom (",K953,")"),IF((I953="No index"),CONCATENATE("Custom (",Index!T945,")"),"")))))))))))))))))))</f>
        <v>Custom ()</v>
      </c>
      <c r="M953" s="32" t="s">
        <v>5</v>
      </c>
      <c r="N953" s="10" t="s">
        <v>105</v>
      </c>
      <c r="O953" s="136" t="str">
        <f>IF(Table1[[#This Row],[VOLUME]]="","",Table1[[#This Row],[VOLUME]])</f>
        <v/>
      </c>
      <c r="P953" s="110" t="str">
        <f>IF(Table1[[#This Row],[SNP&amp;SEQ SAMPLE ID]]="","",CONCATENATE('Sample information'!$B$16,"_PL1_org_",Table1[[#This Row],[DATE SAMPLE DELIVERY]]))</f>
        <v/>
      </c>
      <c r="Q953" s="32" t="str">
        <f>IF(Table1[[#This Row],[SNP&amp;SEQ SAMPLE ID]]="","",IF('Sample information'!$B$21="","",'Sample information'!$B$21))</f>
        <v/>
      </c>
      <c r="R953" s="10"/>
      <c r="S953" s="32"/>
      <c r="T953" s="55"/>
      <c r="U953" s="25"/>
      <c r="W953" s="30"/>
      <c r="Y953" s="90"/>
      <c r="Z953" s="32"/>
      <c r="AA953" s="28"/>
      <c r="AB953" s="55"/>
      <c r="AC953" s="28" t="str">
        <f>IF(Table1[[#This Row],[DATE SAMPLE DELIVERY]]="","",(CONCATENATE(20,LEFT(Table1[[#This Row],[DATE SAMPLE DELIVERY]],2),"-",(MID(Table1[[#This Row],[DATE SAMPLE DELIVERY]],3,2)),"-",(RIGHT(Table1[[#This Row],[DATE SAMPLE DELIVERY]],2)))))</f>
        <v/>
      </c>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row>
    <row r="954" spans="1:54" s="4" customFormat="1" x14ac:dyDescent="0.2">
      <c r="A954" s="112" t="str">
        <f>IF(D954="","",CONCATENATE('Sample information'!B$16," #1"," ",Table1[[#This Row],[DATE SAMPLE DELIVERY]]))</f>
        <v/>
      </c>
      <c r="B954" s="112" t="str">
        <f>IF(Table1[[#This Row],[LIBRARY ID]]="","",CONCATENATE('Sample information'!B$16,"-",Table1[[#This Row],[LIBRARY ID]]))</f>
        <v/>
      </c>
      <c r="C954" s="113"/>
      <c r="D954" s="98"/>
      <c r="E954" s="98"/>
      <c r="F954" s="113" t="s">
        <v>1711</v>
      </c>
      <c r="G954" s="98"/>
      <c r="H954" s="113"/>
      <c r="I954" s="98"/>
      <c r="J954" s="98"/>
      <c r="K954" s="98"/>
      <c r="L954" s="112" t="str">
        <f>IF((I954=Index!C$2),VLOOKUP(J954,Index!B$3:S$228,2),IF((I954=Index!D$2),VLOOKUP(J954,Index!B$3:S$228,3),IF((I954=Index!E$2),VLOOKUP(J954,Index!B$3:S$228,4),IF((I954=Index!F$2),VLOOKUP(J954,Index!B$3:S$228,5),IF((I954=Index!G$2),VLOOKUP(J954,Index!B$3:S$228,6),IF((I954=Index!H$2),VLOOKUP(J954,Index!B$3:S$228,7),IF((I954=Index!I$2),VLOOKUP(J954,Index!B$3:S$228,8),IF((I954=Index!J$2),VLOOKUP(J954,Index!B$3:S$228,9),IF((I954=Index!K$2),VLOOKUP(J954,Index!B$3:S$228,10),IF((I954=Index!L$2),VLOOKUP(J954,Index!B$3:S$228,11),IF((I954=Index!M$2),VLOOKUP(J954,Index!B$3:S$228,12),IF((I954=Index!N$2),VLOOKUP(J954,Index!B$3:S$228,13),IF((I954=Index!O$2),VLOOKUP(J954,Index!B$3:S$228,14),IF((I954=Index!P$2),VLOOKUP(J954,Index!B$3:S$228,15),IF((I954=Index!Q$2),VLOOKUP(J954,Index!B$3:S$228,16),IF((I954=Index!R$2),VLOOKUP(J954,Index!B$3:S$228,17),IF((I954=Index!S$2),VLOOKUP(J954,Index!B$3:S$228,18),IF((I954=""),CONCATENATE("Custom (",K954,")"),IF((I954="No index"),CONCATENATE("Custom (",Index!T946,")"),"")))))))))))))))))))</f>
        <v>Custom ()</v>
      </c>
      <c r="M954" s="32" t="s">
        <v>5</v>
      </c>
      <c r="N954" s="10" t="s">
        <v>106</v>
      </c>
      <c r="O954" s="136" t="str">
        <f>IF(Table1[[#This Row],[VOLUME]]="","",Table1[[#This Row],[VOLUME]])</f>
        <v/>
      </c>
      <c r="P954" s="110" t="str">
        <f>IF(Table1[[#This Row],[SNP&amp;SEQ SAMPLE ID]]="","",CONCATENATE('Sample information'!$B$16,"_PL1_org_",Table1[[#This Row],[DATE SAMPLE DELIVERY]]))</f>
        <v/>
      </c>
      <c r="Q954" s="32" t="str">
        <f>IF(Table1[[#This Row],[SNP&amp;SEQ SAMPLE ID]]="","",IF('Sample information'!$B$21="","",'Sample information'!$B$21))</f>
        <v/>
      </c>
      <c r="R954" s="10"/>
      <c r="S954" s="32"/>
      <c r="T954" s="55"/>
      <c r="U954" s="25"/>
      <c r="W954" s="30"/>
      <c r="Y954" s="90"/>
      <c r="Z954" s="32"/>
      <c r="AA954" s="28"/>
      <c r="AB954" s="55"/>
      <c r="AC954" s="28" t="str">
        <f>IF(Table1[[#This Row],[DATE SAMPLE DELIVERY]]="","",(CONCATENATE(20,LEFT(Table1[[#This Row],[DATE SAMPLE DELIVERY]],2),"-",(MID(Table1[[#This Row],[DATE SAMPLE DELIVERY]],3,2)),"-",(RIGHT(Table1[[#This Row],[DATE SAMPLE DELIVERY]],2)))))</f>
        <v/>
      </c>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row>
    <row r="955" spans="1:54" s="4" customFormat="1" x14ac:dyDescent="0.2">
      <c r="A955" s="112" t="str">
        <f>IF(D955="","",CONCATENATE('Sample information'!B$16," #1"," ",Table1[[#This Row],[DATE SAMPLE DELIVERY]]))</f>
        <v/>
      </c>
      <c r="B955" s="112" t="str">
        <f>IF(Table1[[#This Row],[LIBRARY ID]]="","",CONCATENATE('Sample information'!B$16,"-",Table1[[#This Row],[LIBRARY ID]]))</f>
        <v/>
      </c>
      <c r="C955" s="113"/>
      <c r="D955" s="98"/>
      <c r="E955" s="98"/>
      <c r="F955" s="113" t="s">
        <v>1711</v>
      </c>
      <c r="G955" s="98"/>
      <c r="H955" s="113"/>
      <c r="I955" s="98"/>
      <c r="J955" s="98"/>
      <c r="K955" s="98"/>
      <c r="L955" s="112" t="str">
        <f>IF((I955=Index!C$2),VLOOKUP(J955,Index!B$3:S$228,2),IF((I955=Index!D$2),VLOOKUP(J955,Index!B$3:S$228,3),IF((I955=Index!E$2),VLOOKUP(J955,Index!B$3:S$228,4),IF((I955=Index!F$2),VLOOKUP(J955,Index!B$3:S$228,5),IF((I955=Index!G$2),VLOOKUP(J955,Index!B$3:S$228,6),IF((I955=Index!H$2),VLOOKUP(J955,Index!B$3:S$228,7),IF((I955=Index!I$2),VLOOKUP(J955,Index!B$3:S$228,8),IF((I955=Index!J$2),VLOOKUP(J955,Index!B$3:S$228,9),IF((I955=Index!K$2),VLOOKUP(J955,Index!B$3:S$228,10),IF((I955=Index!L$2),VLOOKUP(J955,Index!B$3:S$228,11),IF((I955=Index!M$2),VLOOKUP(J955,Index!B$3:S$228,12),IF((I955=Index!N$2),VLOOKUP(J955,Index!B$3:S$228,13),IF((I955=Index!O$2),VLOOKUP(J955,Index!B$3:S$228,14),IF((I955=Index!P$2),VLOOKUP(J955,Index!B$3:S$228,15),IF((I955=Index!Q$2),VLOOKUP(J955,Index!B$3:S$228,16),IF((I955=Index!R$2),VLOOKUP(J955,Index!B$3:S$228,17),IF((I955=Index!S$2),VLOOKUP(J955,Index!B$3:S$228,18),IF((I955=""),CONCATENATE("Custom (",K955,")"),IF((I955="No index"),CONCATENATE("Custom (",Index!T947,")"),"")))))))))))))))))))</f>
        <v>Custom ()</v>
      </c>
      <c r="M955" s="32" t="s">
        <v>5</v>
      </c>
      <c r="N955" s="10" t="s">
        <v>107</v>
      </c>
      <c r="O955" s="136" t="str">
        <f>IF(Table1[[#This Row],[VOLUME]]="","",Table1[[#This Row],[VOLUME]])</f>
        <v/>
      </c>
      <c r="P955" s="110" t="str">
        <f>IF(Table1[[#This Row],[SNP&amp;SEQ SAMPLE ID]]="","",CONCATENATE('Sample information'!$B$16,"_PL1_org_",Table1[[#This Row],[DATE SAMPLE DELIVERY]]))</f>
        <v/>
      </c>
      <c r="Q955" s="32" t="str">
        <f>IF(Table1[[#This Row],[SNP&amp;SEQ SAMPLE ID]]="","",IF('Sample information'!$B$21="","",'Sample information'!$B$21))</f>
        <v/>
      </c>
      <c r="R955" s="10"/>
      <c r="S955" s="32"/>
      <c r="T955" s="55"/>
      <c r="U955" s="25"/>
      <c r="W955" s="30"/>
      <c r="Y955" s="90"/>
      <c r="Z955" s="32"/>
      <c r="AA955" s="28"/>
      <c r="AB955" s="55"/>
      <c r="AC955" s="28" t="str">
        <f>IF(Table1[[#This Row],[DATE SAMPLE DELIVERY]]="","",(CONCATENATE(20,LEFT(Table1[[#This Row],[DATE SAMPLE DELIVERY]],2),"-",(MID(Table1[[#This Row],[DATE SAMPLE DELIVERY]],3,2)),"-",(RIGHT(Table1[[#This Row],[DATE SAMPLE DELIVERY]],2)))))</f>
        <v/>
      </c>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row>
    <row r="956" spans="1:54" s="4" customFormat="1" x14ac:dyDescent="0.2">
      <c r="A956" s="112" t="str">
        <f>IF(D956="","",CONCATENATE('Sample information'!B$16," #1"," ",Table1[[#This Row],[DATE SAMPLE DELIVERY]]))</f>
        <v/>
      </c>
      <c r="B956" s="112" t="str">
        <f>IF(Table1[[#This Row],[LIBRARY ID]]="","",CONCATENATE('Sample information'!B$16,"-",Table1[[#This Row],[LIBRARY ID]]))</f>
        <v/>
      </c>
      <c r="C956" s="113"/>
      <c r="D956" s="98"/>
      <c r="E956" s="98"/>
      <c r="F956" s="113" t="s">
        <v>1711</v>
      </c>
      <c r="G956" s="98"/>
      <c r="H956" s="113"/>
      <c r="I956" s="98"/>
      <c r="J956" s="98"/>
      <c r="K956" s="98"/>
      <c r="L956" s="112" t="str">
        <f>IF((I956=Index!C$2),VLOOKUP(J956,Index!B$3:S$228,2),IF((I956=Index!D$2),VLOOKUP(J956,Index!B$3:S$228,3),IF((I956=Index!E$2),VLOOKUP(J956,Index!B$3:S$228,4),IF((I956=Index!F$2),VLOOKUP(J956,Index!B$3:S$228,5),IF((I956=Index!G$2),VLOOKUP(J956,Index!B$3:S$228,6),IF((I956=Index!H$2),VLOOKUP(J956,Index!B$3:S$228,7),IF((I956=Index!I$2),VLOOKUP(J956,Index!B$3:S$228,8),IF((I956=Index!J$2),VLOOKUP(J956,Index!B$3:S$228,9),IF((I956=Index!K$2),VLOOKUP(J956,Index!B$3:S$228,10),IF((I956=Index!L$2),VLOOKUP(J956,Index!B$3:S$228,11),IF((I956=Index!M$2),VLOOKUP(J956,Index!B$3:S$228,12),IF((I956=Index!N$2),VLOOKUP(J956,Index!B$3:S$228,13),IF((I956=Index!O$2),VLOOKUP(J956,Index!B$3:S$228,14),IF((I956=Index!P$2),VLOOKUP(J956,Index!B$3:S$228,15),IF((I956=Index!Q$2),VLOOKUP(J956,Index!B$3:S$228,16),IF((I956=Index!R$2),VLOOKUP(J956,Index!B$3:S$228,17),IF((I956=Index!S$2),VLOOKUP(J956,Index!B$3:S$228,18),IF((I956=""),CONCATENATE("Custom (",K956,")"),IF((I956="No index"),CONCATENATE("Custom (",Index!T948,")"),"")))))))))))))))))))</f>
        <v>Custom ()</v>
      </c>
      <c r="M956" s="32" t="s">
        <v>5</v>
      </c>
      <c r="N956" s="10" t="s">
        <v>108</v>
      </c>
      <c r="O956" s="136" t="str">
        <f>IF(Table1[[#This Row],[VOLUME]]="","",Table1[[#This Row],[VOLUME]])</f>
        <v/>
      </c>
      <c r="P956" s="110" t="str">
        <f>IF(Table1[[#This Row],[SNP&amp;SEQ SAMPLE ID]]="","",CONCATENATE('Sample information'!$B$16,"_PL1_org_",Table1[[#This Row],[DATE SAMPLE DELIVERY]]))</f>
        <v/>
      </c>
      <c r="Q956" s="32" t="str">
        <f>IF(Table1[[#This Row],[SNP&amp;SEQ SAMPLE ID]]="","",IF('Sample information'!$B$21="","",'Sample information'!$B$21))</f>
        <v/>
      </c>
      <c r="R956" s="10"/>
      <c r="S956" s="32"/>
      <c r="T956" s="55"/>
      <c r="U956" s="25"/>
      <c r="W956" s="30"/>
      <c r="Y956" s="90"/>
      <c r="Z956" s="32"/>
      <c r="AA956" s="28"/>
      <c r="AB956" s="55"/>
      <c r="AC956" s="28" t="str">
        <f>IF(Table1[[#This Row],[DATE SAMPLE DELIVERY]]="","",(CONCATENATE(20,LEFT(Table1[[#This Row],[DATE SAMPLE DELIVERY]],2),"-",(MID(Table1[[#This Row],[DATE SAMPLE DELIVERY]],3,2)),"-",(RIGHT(Table1[[#This Row],[DATE SAMPLE DELIVERY]],2)))))</f>
        <v/>
      </c>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row>
    <row r="957" spans="1:54" s="4" customFormat="1" x14ac:dyDescent="0.2">
      <c r="A957" s="112" t="str">
        <f>IF(D957="","",CONCATENATE('Sample information'!B$16," #1"," ",Table1[[#This Row],[DATE SAMPLE DELIVERY]]))</f>
        <v/>
      </c>
      <c r="B957" s="112" t="str">
        <f>IF(Table1[[#This Row],[LIBRARY ID]]="","",CONCATENATE('Sample information'!B$16,"-",Table1[[#This Row],[LIBRARY ID]]))</f>
        <v/>
      </c>
      <c r="C957" s="113"/>
      <c r="D957" s="98"/>
      <c r="E957" s="98"/>
      <c r="F957" s="113" t="s">
        <v>1711</v>
      </c>
      <c r="G957" s="98"/>
      <c r="H957" s="113"/>
      <c r="I957" s="98"/>
      <c r="J957" s="98"/>
      <c r="K957" s="98"/>
      <c r="L957" s="112" t="str">
        <f>IF((I957=Index!C$2),VLOOKUP(J957,Index!B$3:S$228,2),IF((I957=Index!D$2),VLOOKUP(J957,Index!B$3:S$228,3),IF((I957=Index!E$2),VLOOKUP(J957,Index!B$3:S$228,4),IF((I957=Index!F$2),VLOOKUP(J957,Index!B$3:S$228,5),IF((I957=Index!G$2),VLOOKUP(J957,Index!B$3:S$228,6),IF((I957=Index!H$2),VLOOKUP(J957,Index!B$3:S$228,7),IF((I957=Index!I$2),VLOOKUP(J957,Index!B$3:S$228,8),IF((I957=Index!J$2),VLOOKUP(J957,Index!B$3:S$228,9),IF((I957=Index!K$2),VLOOKUP(J957,Index!B$3:S$228,10),IF((I957=Index!L$2),VLOOKUP(J957,Index!B$3:S$228,11),IF((I957=Index!M$2),VLOOKUP(J957,Index!B$3:S$228,12),IF((I957=Index!N$2),VLOOKUP(J957,Index!B$3:S$228,13),IF((I957=Index!O$2),VLOOKUP(J957,Index!B$3:S$228,14),IF((I957=Index!P$2),VLOOKUP(J957,Index!B$3:S$228,15),IF((I957=Index!Q$2),VLOOKUP(J957,Index!B$3:S$228,16),IF((I957=Index!R$2),VLOOKUP(J957,Index!B$3:S$228,17),IF((I957=Index!S$2),VLOOKUP(J957,Index!B$3:S$228,18),IF((I957=""),CONCATENATE("Custom (",K957,")"),IF((I957="No index"),CONCATENATE("Custom (",Index!T949,")"),"")))))))))))))))))))</f>
        <v>Custom ()</v>
      </c>
      <c r="M957" s="32" t="s">
        <v>5</v>
      </c>
      <c r="N957" s="10" t="s">
        <v>109</v>
      </c>
      <c r="O957" s="136" t="str">
        <f>IF(Table1[[#This Row],[VOLUME]]="","",Table1[[#This Row],[VOLUME]])</f>
        <v/>
      </c>
      <c r="P957" s="110" t="str">
        <f>IF(Table1[[#This Row],[SNP&amp;SEQ SAMPLE ID]]="","",CONCATENATE('Sample information'!$B$16,"_PL1_org_",Table1[[#This Row],[DATE SAMPLE DELIVERY]]))</f>
        <v/>
      </c>
      <c r="Q957" s="32" t="str">
        <f>IF(Table1[[#This Row],[SNP&amp;SEQ SAMPLE ID]]="","",IF('Sample information'!$B$21="","",'Sample information'!$B$21))</f>
        <v/>
      </c>
      <c r="R957" s="10"/>
      <c r="S957" s="32"/>
      <c r="T957" s="55"/>
      <c r="U957" s="25"/>
      <c r="W957" s="30"/>
      <c r="Y957" s="90"/>
      <c r="Z957" s="32"/>
      <c r="AA957" s="28"/>
      <c r="AB957" s="55"/>
      <c r="AC957" s="28" t="str">
        <f>IF(Table1[[#This Row],[DATE SAMPLE DELIVERY]]="","",(CONCATENATE(20,LEFT(Table1[[#This Row],[DATE SAMPLE DELIVERY]],2),"-",(MID(Table1[[#This Row],[DATE SAMPLE DELIVERY]],3,2)),"-",(RIGHT(Table1[[#This Row],[DATE SAMPLE DELIVERY]],2)))))</f>
        <v/>
      </c>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row>
    <row r="958" spans="1:54" s="4" customFormat="1" x14ac:dyDescent="0.2">
      <c r="A958" s="112" t="str">
        <f>IF(D958="","",CONCATENATE('Sample information'!B$16," #1"," ",Table1[[#This Row],[DATE SAMPLE DELIVERY]]))</f>
        <v/>
      </c>
      <c r="B958" s="112" t="str">
        <f>IF(Table1[[#This Row],[LIBRARY ID]]="","",CONCATENATE('Sample information'!B$16,"-",Table1[[#This Row],[LIBRARY ID]]))</f>
        <v/>
      </c>
      <c r="C958" s="113"/>
      <c r="D958" s="98"/>
      <c r="E958" s="98"/>
      <c r="F958" s="113" t="s">
        <v>1711</v>
      </c>
      <c r="G958" s="98"/>
      <c r="H958" s="113"/>
      <c r="I958" s="98"/>
      <c r="J958" s="98"/>
      <c r="K958" s="98"/>
      <c r="L958" s="112" t="str">
        <f>IF((I958=Index!C$2),VLOOKUP(J958,Index!B$3:S$228,2),IF((I958=Index!D$2),VLOOKUP(J958,Index!B$3:S$228,3),IF((I958=Index!E$2),VLOOKUP(J958,Index!B$3:S$228,4),IF((I958=Index!F$2),VLOOKUP(J958,Index!B$3:S$228,5),IF((I958=Index!G$2),VLOOKUP(J958,Index!B$3:S$228,6),IF((I958=Index!H$2),VLOOKUP(J958,Index!B$3:S$228,7),IF((I958=Index!I$2),VLOOKUP(J958,Index!B$3:S$228,8),IF((I958=Index!J$2),VLOOKUP(J958,Index!B$3:S$228,9),IF((I958=Index!K$2),VLOOKUP(J958,Index!B$3:S$228,10),IF((I958=Index!L$2),VLOOKUP(J958,Index!B$3:S$228,11),IF((I958=Index!M$2),VLOOKUP(J958,Index!B$3:S$228,12),IF((I958=Index!N$2),VLOOKUP(J958,Index!B$3:S$228,13),IF((I958=Index!O$2),VLOOKUP(J958,Index!B$3:S$228,14),IF((I958=Index!P$2),VLOOKUP(J958,Index!B$3:S$228,15),IF((I958=Index!Q$2),VLOOKUP(J958,Index!B$3:S$228,16),IF((I958=Index!R$2),VLOOKUP(J958,Index!B$3:S$228,17),IF((I958=Index!S$2),VLOOKUP(J958,Index!B$3:S$228,18),IF((I958=""),CONCATENATE("Custom (",K958,")"),IF((I958="No index"),CONCATENATE("Custom (",Index!T950,")"),"")))))))))))))))))))</f>
        <v>Custom ()</v>
      </c>
      <c r="M958" s="32" t="s">
        <v>5</v>
      </c>
      <c r="N958" s="10" t="s">
        <v>110</v>
      </c>
      <c r="O958" s="136" t="str">
        <f>IF(Table1[[#This Row],[VOLUME]]="","",Table1[[#This Row],[VOLUME]])</f>
        <v/>
      </c>
      <c r="P958" s="110" t="str">
        <f>IF(Table1[[#This Row],[SNP&amp;SEQ SAMPLE ID]]="","",CONCATENATE('Sample information'!$B$16,"_PL1_org_",Table1[[#This Row],[DATE SAMPLE DELIVERY]]))</f>
        <v/>
      </c>
      <c r="Q958" s="32" t="str">
        <f>IF(Table1[[#This Row],[SNP&amp;SEQ SAMPLE ID]]="","",IF('Sample information'!$B$21="","",'Sample information'!$B$21))</f>
        <v/>
      </c>
      <c r="R958" s="10"/>
      <c r="S958" s="32"/>
      <c r="T958" s="55"/>
      <c r="U958" s="25"/>
      <c r="W958" s="30"/>
      <c r="Y958" s="90"/>
      <c r="Z958" s="32"/>
      <c r="AA958" s="28"/>
      <c r="AB958" s="55"/>
      <c r="AC958" s="28" t="str">
        <f>IF(Table1[[#This Row],[DATE SAMPLE DELIVERY]]="","",(CONCATENATE(20,LEFT(Table1[[#This Row],[DATE SAMPLE DELIVERY]],2),"-",(MID(Table1[[#This Row],[DATE SAMPLE DELIVERY]],3,2)),"-",(RIGHT(Table1[[#This Row],[DATE SAMPLE DELIVERY]],2)))))</f>
        <v/>
      </c>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row>
    <row r="959" spans="1:54" s="4" customFormat="1" x14ac:dyDescent="0.2">
      <c r="A959" s="112" t="str">
        <f>IF(D959="","",CONCATENATE('Sample information'!B$16," #1"," ",Table1[[#This Row],[DATE SAMPLE DELIVERY]]))</f>
        <v/>
      </c>
      <c r="B959" s="112" t="str">
        <f>IF(Table1[[#This Row],[LIBRARY ID]]="","",CONCATENATE('Sample information'!B$16,"-",Table1[[#This Row],[LIBRARY ID]]))</f>
        <v/>
      </c>
      <c r="C959" s="113"/>
      <c r="D959" s="98"/>
      <c r="E959" s="98"/>
      <c r="F959" s="113" t="s">
        <v>1711</v>
      </c>
      <c r="G959" s="98"/>
      <c r="H959" s="113"/>
      <c r="I959" s="98"/>
      <c r="J959" s="98"/>
      <c r="K959" s="98"/>
      <c r="L959" s="112" t="str">
        <f>IF((I959=Index!C$2),VLOOKUP(J959,Index!B$3:S$228,2),IF((I959=Index!D$2),VLOOKUP(J959,Index!B$3:S$228,3),IF((I959=Index!E$2),VLOOKUP(J959,Index!B$3:S$228,4),IF((I959=Index!F$2),VLOOKUP(J959,Index!B$3:S$228,5),IF((I959=Index!G$2),VLOOKUP(J959,Index!B$3:S$228,6),IF((I959=Index!H$2),VLOOKUP(J959,Index!B$3:S$228,7),IF((I959=Index!I$2),VLOOKUP(J959,Index!B$3:S$228,8),IF((I959=Index!J$2),VLOOKUP(J959,Index!B$3:S$228,9),IF((I959=Index!K$2),VLOOKUP(J959,Index!B$3:S$228,10),IF((I959=Index!L$2),VLOOKUP(J959,Index!B$3:S$228,11),IF((I959=Index!M$2),VLOOKUP(J959,Index!B$3:S$228,12),IF((I959=Index!N$2),VLOOKUP(J959,Index!B$3:S$228,13),IF((I959=Index!O$2),VLOOKUP(J959,Index!B$3:S$228,14),IF((I959=Index!P$2),VLOOKUP(J959,Index!B$3:S$228,15),IF((I959=Index!Q$2),VLOOKUP(J959,Index!B$3:S$228,16),IF((I959=Index!R$2),VLOOKUP(J959,Index!B$3:S$228,17),IF((I959=Index!S$2),VLOOKUP(J959,Index!B$3:S$228,18),IF((I959=""),CONCATENATE("Custom (",K959,")"),IF((I959="No index"),CONCATENATE("Custom (",Index!T951,")"),"")))))))))))))))))))</f>
        <v>Custom ()</v>
      </c>
      <c r="M959" s="32" t="s">
        <v>5</v>
      </c>
      <c r="N959" s="10" t="s">
        <v>111</v>
      </c>
      <c r="O959" s="136" t="str">
        <f>IF(Table1[[#This Row],[VOLUME]]="","",Table1[[#This Row],[VOLUME]])</f>
        <v/>
      </c>
      <c r="P959" s="110" t="str">
        <f>IF(Table1[[#This Row],[SNP&amp;SEQ SAMPLE ID]]="","",CONCATENATE('Sample information'!$B$16,"_PL1_org_",Table1[[#This Row],[DATE SAMPLE DELIVERY]]))</f>
        <v/>
      </c>
      <c r="Q959" s="32" t="str">
        <f>IF(Table1[[#This Row],[SNP&amp;SEQ SAMPLE ID]]="","",IF('Sample information'!$B$21="","",'Sample information'!$B$21))</f>
        <v/>
      </c>
      <c r="R959" s="10"/>
      <c r="S959" s="32"/>
      <c r="T959" s="55"/>
      <c r="U959" s="25"/>
      <c r="W959" s="30"/>
      <c r="Y959" s="90"/>
      <c r="Z959" s="32"/>
      <c r="AA959" s="28"/>
      <c r="AB959" s="55"/>
      <c r="AC959" s="28" t="str">
        <f>IF(Table1[[#This Row],[DATE SAMPLE DELIVERY]]="","",(CONCATENATE(20,LEFT(Table1[[#This Row],[DATE SAMPLE DELIVERY]],2),"-",(MID(Table1[[#This Row],[DATE SAMPLE DELIVERY]],3,2)),"-",(RIGHT(Table1[[#This Row],[DATE SAMPLE DELIVERY]],2)))))</f>
        <v/>
      </c>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row>
    <row r="960" spans="1:54" s="4" customFormat="1" x14ac:dyDescent="0.2">
      <c r="A960" s="112" t="str">
        <f>IF(D960="","",CONCATENATE('Sample information'!B$16," #1"," ",Table1[[#This Row],[DATE SAMPLE DELIVERY]]))</f>
        <v/>
      </c>
      <c r="B960" s="112" t="str">
        <f>IF(Table1[[#This Row],[LIBRARY ID]]="","",CONCATENATE('Sample information'!B$16,"-",Table1[[#This Row],[LIBRARY ID]]))</f>
        <v/>
      </c>
      <c r="C960" s="113"/>
      <c r="D960" s="98"/>
      <c r="E960" s="98"/>
      <c r="F960" s="113" t="s">
        <v>1711</v>
      </c>
      <c r="G960" s="98"/>
      <c r="H960" s="113"/>
      <c r="I960" s="98"/>
      <c r="J960" s="98"/>
      <c r="K960" s="98"/>
      <c r="L960" s="112" t="str">
        <f>IF((I960=Index!C$2),VLOOKUP(J960,Index!B$3:S$228,2),IF((I960=Index!D$2),VLOOKUP(J960,Index!B$3:S$228,3),IF((I960=Index!E$2),VLOOKUP(J960,Index!B$3:S$228,4),IF((I960=Index!F$2),VLOOKUP(J960,Index!B$3:S$228,5),IF((I960=Index!G$2),VLOOKUP(J960,Index!B$3:S$228,6),IF((I960=Index!H$2),VLOOKUP(J960,Index!B$3:S$228,7),IF((I960=Index!I$2),VLOOKUP(J960,Index!B$3:S$228,8),IF((I960=Index!J$2),VLOOKUP(J960,Index!B$3:S$228,9),IF((I960=Index!K$2),VLOOKUP(J960,Index!B$3:S$228,10),IF((I960=Index!L$2),VLOOKUP(J960,Index!B$3:S$228,11),IF((I960=Index!M$2),VLOOKUP(J960,Index!B$3:S$228,12),IF((I960=Index!N$2),VLOOKUP(J960,Index!B$3:S$228,13),IF((I960=Index!O$2),VLOOKUP(J960,Index!B$3:S$228,14),IF((I960=Index!P$2),VLOOKUP(J960,Index!B$3:S$228,15),IF((I960=Index!Q$2),VLOOKUP(J960,Index!B$3:S$228,16),IF((I960=Index!R$2),VLOOKUP(J960,Index!B$3:S$228,17),IF((I960=Index!S$2),VLOOKUP(J960,Index!B$3:S$228,18),IF((I960=""),CONCATENATE("Custom (",K960,")"),IF((I960="No index"),CONCATENATE("Custom (",Index!T952,")"),"")))))))))))))))))))</f>
        <v>Custom ()</v>
      </c>
      <c r="M960" s="32" t="s">
        <v>5</v>
      </c>
      <c r="N960" s="10" t="s">
        <v>112</v>
      </c>
      <c r="O960" s="136" t="str">
        <f>IF(Table1[[#This Row],[VOLUME]]="","",Table1[[#This Row],[VOLUME]])</f>
        <v/>
      </c>
      <c r="P960" s="110" t="str">
        <f>IF(Table1[[#This Row],[SNP&amp;SEQ SAMPLE ID]]="","",CONCATENATE('Sample information'!$B$16,"_PL1_org_",Table1[[#This Row],[DATE SAMPLE DELIVERY]]))</f>
        <v/>
      </c>
      <c r="Q960" s="32" t="str">
        <f>IF(Table1[[#This Row],[SNP&amp;SEQ SAMPLE ID]]="","",IF('Sample information'!$B$21="","",'Sample information'!$B$21))</f>
        <v/>
      </c>
      <c r="R960" s="10"/>
      <c r="S960" s="32"/>
      <c r="T960" s="55"/>
      <c r="U960" s="25"/>
      <c r="W960" s="30"/>
      <c r="Y960" s="90"/>
      <c r="Z960" s="32"/>
      <c r="AA960" s="28"/>
      <c r="AB960" s="55"/>
      <c r="AC960" s="28" t="str">
        <f>IF(Table1[[#This Row],[DATE SAMPLE DELIVERY]]="","",(CONCATENATE(20,LEFT(Table1[[#This Row],[DATE SAMPLE DELIVERY]],2),"-",(MID(Table1[[#This Row],[DATE SAMPLE DELIVERY]],3,2)),"-",(RIGHT(Table1[[#This Row],[DATE SAMPLE DELIVERY]],2)))))</f>
        <v/>
      </c>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row>
    <row r="961" spans="1:54" s="4" customFormat="1" x14ac:dyDescent="0.2">
      <c r="A961" s="112" t="str">
        <f>IF(D961="","",CONCATENATE('Sample information'!B$16," #1"," ",Table1[[#This Row],[DATE SAMPLE DELIVERY]]))</f>
        <v/>
      </c>
      <c r="B961" s="112" t="str">
        <f>IF(Table1[[#This Row],[LIBRARY ID]]="","",CONCATENATE('Sample information'!B$16,"-",Table1[[#This Row],[LIBRARY ID]]))</f>
        <v/>
      </c>
      <c r="C961" s="113"/>
      <c r="D961" s="98"/>
      <c r="E961" s="98"/>
      <c r="F961" s="113" t="s">
        <v>1711</v>
      </c>
      <c r="G961" s="98"/>
      <c r="H961" s="113"/>
      <c r="I961" s="98"/>
      <c r="J961" s="98"/>
      <c r="K961" s="98"/>
      <c r="L961" s="112" t="str">
        <f>IF((I961=Index!C$2),VLOOKUP(J961,Index!B$3:S$228,2),IF((I961=Index!D$2),VLOOKUP(J961,Index!B$3:S$228,3),IF((I961=Index!E$2),VLOOKUP(J961,Index!B$3:S$228,4),IF((I961=Index!F$2),VLOOKUP(J961,Index!B$3:S$228,5),IF((I961=Index!G$2),VLOOKUP(J961,Index!B$3:S$228,6),IF((I961=Index!H$2),VLOOKUP(J961,Index!B$3:S$228,7),IF((I961=Index!I$2),VLOOKUP(J961,Index!B$3:S$228,8),IF((I961=Index!J$2),VLOOKUP(J961,Index!B$3:S$228,9),IF((I961=Index!K$2),VLOOKUP(J961,Index!B$3:S$228,10),IF((I961=Index!L$2),VLOOKUP(J961,Index!B$3:S$228,11),IF((I961=Index!M$2),VLOOKUP(J961,Index!B$3:S$228,12),IF((I961=Index!N$2),VLOOKUP(J961,Index!B$3:S$228,13),IF((I961=Index!O$2),VLOOKUP(J961,Index!B$3:S$228,14),IF((I961=Index!P$2),VLOOKUP(J961,Index!B$3:S$228,15),IF((I961=Index!Q$2),VLOOKUP(J961,Index!B$3:S$228,16),IF((I961=Index!R$2),VLOOKUP(J961,Index!B$3:S$228,17),IF((I961=Index!S$2),VLOOKUP(J961,Index!B$3:S$228,18),IF((I961=""),CONCATENATE("Custom (",K961,")"),IF((I961="No index"),CONCATENATE("Custom (",Index!T953,")"),"")))))))))))))))))))</f>
        <v>Custom ()</v>
      </c>
      <c r="M961" s="32" t="s">
        <v>5</v>
      </c>
      <c r="N961" s="10" t="s">
        <v>113</v>
      </c>
      <c r="O961" s="136" t="str">
        <f>IF(Table1[[#This Row],[VOLUME]]="","",Table1[[#This Row],[VOLUME]])</f>
        <v/>
      </c>
      <c r="P961" s="110" t="str">
        <f>IF(Table1[[#This Row],[SNP&amp;SEQ SAMPLE ID]]="","",CONCATENATE('Sample information'!$B$16,"_PL1_org_",Table1[[#This Row],[DATE SAMPLE DELIVERY]]))</f>
        <v/>
      </c>
      <c r="Q961" s="32" t="str">
        <f>IF(Table1[[#This Row],[SNP&amp;SEQ SAMPLE ID]]="","",IF('Sample information'!$B$21="","",'Sample information'!$B$21))</f>
        <v/>
      </c>
      <c r="R961" s="10"/>
      <c r="S961" s="32"/>
      <c r="T961" s="55"/>
      <c r="U961" s="25"/>
      <c r="W961" s="30"/>
      <c r="Y961" s="90"/>
      <c r="Z961" s="32"/>
      <c r="AA961" s="28"/>
      <c r="AB961" s="55"/>
      <c r="AC961" s="28" t="str">
        <f>IF(Table1[[#This Row],[DATE SAMPLE DELIVERY]]="","",(CONCATENATE(20,LEFT(Table1[[#This Row],[DATE SAMPLE DELIVERY]],2),"-",(MID(Table1[[#This Row],[DATE SAMPLE DELIVERY]],3,2)),"-",(RIGHT(Table1[[#This Row],[DATE SAMPLE DELIVERY]],2)))))</f>
        <v/>
      </c>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row>
    <row r="962" spans="1:54" s="4" customFormat="1" x14ac:dyDescent="0.2">
      <c r="A962" s="112" t="str">
        <f>IF(D962="","",CONCATENATE('Sample information'!B$16," #1"," ",Table1[[#This Row],[DATE SAMPLE DELIVERY]]))</f>
        <v/>
      </c>
      <c r="B962" s="112" t="str">
        <f>IF(Table1[[#This Row],[LIBRARY ID]]="","",CONCATENATE('Sample information'!B$16,"-",Table1[[#This Row],[LIBRARY ID]]))</f>
        <v/>
      </c>
      <c r="C962" s="113"/>
      <c r="D962" s="98"/>
      <c r="E962" s="98"/>
      <c r="F962" s="113" t="s">
        <v>1711</v>
      </c>
      <c r="G962" s="98"/>
      <c r="H962" s="113"/>
      <c r="I962" s="98"/>
      <c r="J962" s="98"/>
      <c r="K962" s="98"/>
      <c r="L962" s="112" t="str">
        <f>IF((I962=Index!C$2),VLOOKUP(J962,Index!B$3:S$228,2),IF((I962=Index!D$2),VLOOKUP(J962,Index!B$3:S$228,3),IF((I962=Index!E$2),VLOOKUP(J962,Index!B$3:S$228,4),IF((I962=Index!F$2),VLOOKUP(J962,Index!B$3:S$228,5),IF((I962=Index!G$2),VLOOKUP(J962,Index!B$3:S$228,6),IF((I962=Index!H$2),VLOOKUP(J962,Index!B$3:S$228,7),IF((I962=Index!I$2),VLOOKUP(J962,Index!B$3:S$228,8),IF((I962=Index!J$2),VLOOKUP(J962,Index!B$3:S$228,9),IF((I962=Index!K$2),VLOOKUP(J962,Index!B$3:S$228,10),IF((I962=Index!L$2),VLOOKUP(J962,Index!B$3:S$228,11),IF((I962=Index!M$2),VLOOKUP(J962,Index!B$3:S$228,12),IF((I962=Index!N$2),VLOOKUP(J962,Index!B$3:S$228,13),IF((I962=Index!O$2),VLOOKUP(J962,Index!B$3:S$228,14),IF((I962=Index!P$2),VLOOKUP(J962,Index!B$3:S$228,15),IF((I962=Index!Q$2),VLOOKUP(J962,Index!B$3:S$228,16),IF((I962=Index!R$2),VLOOKUP(J962,Index!B$3:S$228,17),IF((I962=Index!S$2),VLOOKUP(J962,Index!B$3:S$228,18),IF((I962=""),CONCATENATE("Custom (",K962,")"),IF((I962="No index"),CONCATENATE("Custom (",Index!T954,")"),"")))))))))))))))))))</f>
        <v>Custom ()</v>
      </c>
      <c r="M962" s="32" t="s">
        <v>5</v>
      </c>
      <c r="N962" s="10" t="s">
        <v>114</v>
      </c>
      <c r="O962" s="136" t="str">
        <f>IF(Table1[[#This Row],[VOLUME]]="","",Table1[[#This Row],[VOLUME]])</f>
        <v/>
      </c>
      <c r="P962" s="110" t="str">
        <f>IF(Table1[[#This Row],[SNP&amp;SEQ SAMPLE ID]]="","",CONCATENATE('Sample information'!$B$16,"_PL1_org_",Table1[[#This Row],[DATE SAMPLE DELIVERY]]))</f>
        <v/>
      </c>
      <c r="Q962" s="32" t="str">
        <f>IF(Table1[[#This Row],[SNP&amp;SEQ SAMPLE ID]]="","",IF('Sample information'!$B$21="","",'Sample information'!$B$21))</f>
        <v/>
      </c>
      <c r="R962" s="10"/>
      <c r="S962" s="32"/>
      <c r="T962" s="55"/>
      <c r="U962" s="25"/>
      <c r="W962" s="30"/>
      <c r="Y962" s="90"/>
      <c r="Z962" s="32"/>
      <c r="AA962" s="28"/>
      <c r="AB962" s="55"/>
      <c r="AC962" s="28" t="str">
        <f>IF(Table1[[#This Row],[DATE SAMPLE DELIVERY]]="","",(CONCATENATE(20,LEFT(Table1[[#This Row],[DATE SAMPLE DELIVERY]],2),"-",(MID(Table1[[#This Row],[DATE SAMPLE DELIVERY]],3,2)),"-",(RIGHT(Table1[[#This Row],[DATE SAMPLE DELIVERY]],2)))))</f>
        <v/>
      </c>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row>
    <row r="963" spans="1:54" s="4" customFormat="1" x14ac:dyDescent="0.2">
      <c r="A963" s="112" t="str">
        <f>IF(D963="","",CONCATENATE('Sample information'!B$16," #1"," ",Table1[[#This Row],[DATE SAMPLE DELIVERY]]))</f>
        <v/>
      </c>
      <c r="B963" s="112" t="str">
        <f>IF(Table1[[#This Row],[LIBRARY ID]]="","",CONCATENATE('Sample information'!B$16,"-",Table1[[#This Row],[LIBRARY ID]]))</f>
        <v/>
      </c>
      <c r="C963" s="113"/>
      <c r="D963" s="98"/>
      <c r="E963" s="98"/>
      <c r="F963" s="113" t="s">
        <v>1711</v>
      </c>
      <c r="G963" s="98"/>
      <c r="H963" s="113"/>
      <c r="I963" s="98"/>
      <c r="J963" s="98"/>
      <c r="K963" s="98"/>
      <c r="L963" s="112" t="str">
        <f>IF((I963=Index!C$2),VLOOKUP(J963,Index!B$3:S$228,2),IF((I963=Index!D$2),VLOOKUP(J963,Index!B$3:S$228,3),IF((I963=Index!E$2),VLOOKUP(J963,Index!B$3:S$228,4),IF((I963=Index!F$2),VLOOKUP(J963,Index!B$3:S$228,5),IF((I963=Index!G$2),VLOOKUP(J963,Index!B$3:S$228,6),IF((I963=Index!H$2),VLOOKUP(J963,Index!B$3:S$228,7),IF((I963=Index!I$2),VLOOKUP(J963,Index!B$3:S$228,8),IF((I963=Index!J$2),VLOOKUP(J963,Index!B$3:S$228,9),IF((I963=Index!K$2),VLOOKUP(J963,Index!B$3:S$228,10),IF((I963=Index!L$2),VLOOKUP(J963,Index!B$3:S$228,11),IF((I963=Index!M$2),VLOOKUP(J963,Index!B$3:S$228,12),IF((I963=Index!N$2),VLOOKUP(J963,Index!B$3:S$228,13),IF((I963=Index!O$2),VLOOKUP(J963,Index!B$3:S$228,14),IF((I963=Index!P$2),VLOOKUP(J963,Index!B$3:S$228,15),IF((I963=Index!Q$2),VLOOKUP(J963,Index!B$3:S$228,16),IF((I963=Index!R$2),VLOOKUP(J963,Index!B$3:S$228,17),IF((I963=Index!S$2),VLOOKUP(J963,Index!B$3:S$228,18),IF((I963=""),CONCATENATE("Custom (",K963,")"),IF((I963="No index"),CONCATENATE("Custom (",Index!T955,")"),"")))))))))))))))))))</f>
        <v>Custom ()</v>
      </c>
      <c r="M963" s="32" t="s">
        <v>5</v>
      </c>
      <c r="N963" s="10" t="s">
        <v>115</v>
      </c>
      <c r="O963" s="136" t="str">
        <f>IF(Table1[[#This Row],[VOLUME]]="","",Table1[[#This Row],[VOLUME]])</f>
        <v/>
      </c>
      <c r="P963" s="110" t="str">
        <f>IF(Table1[[#This Row],[SNP&amp;SEQ SAMPLE ID]]="","",CONCATENATE('Sample information'!$B$16,"_PL1_org_",Table1[[#This Row],[DATE SAMPLE DELIVERY]]))</f>
        <v/>
      </c>
      <c r="Q963" s="32" t="str">
        <f>IF(Table1[[#This Row],[SNP&amp;SEQ SAMPLE ID]]="","",IF('Sample information'!$B$21="","",'Sample information'!$B$21))</f>
        <v/>
      </c>
      <c r="R963" s="10"/>
      <c r="S963" s="32"/>
      <c r="T963" s="55"/>
      <c r="U963" s="25"/>
      <c r="W963" s="30"/>
      <c r="Y963" s="90"/>
      <c r="Z963" s="32"/>
      <c r="AA963" s="28"/>
      <c r="AB963" s="55"/>
      <c r="AC963" s="28" t="str">
        <f>IF(Table1[[#This Row],[DATE SAMPLE DELIVERY]]="","",(CONCATENATE(20,LEFT(Table1[[#This Row],[DATE SAMPLE DELIVERY]],2),"-",(MID(Table1[[#This Row],[DATE SAMPLE DELIVERY]],3,2)),"-",(RIGHT(Table1[[#This Row],[DATE SAMPLE DELIVERY]],2)))))</f>
        <v/>
      </c>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row>
    <row r="964" spans="1:54" s="4" customFormat="1" x14ac:dyDescent="0.2">
      <c r="A964" s="112" t="str">
        <f>IF(D964="","",CONCATENATE('Sample information'!B$16," #1"," ",Table1[[#This Row],[DATE SAMPLE DELIVERY]]))</f>
        <v/>
      </c>
      <c r="B964" s="112" t="str">
        <f>IF(Table1[[#This Row],[LIBRARY ID]]="","",CONCATENATE('Sample information'!B$16,"-",Table1[[#This Row],[LIBRARY ID]]))</f>
        <v/>
      </c>
      <c r="C964" s="113"/>
      <c r="D964" s="98"/>
      <c r="E964" s="98"/>
      <c r="F964" s="113" t="s">
        <v>1711</v>
      </c>
      <c r="G964" s="98"/>
      <c r="H964" s="113"/>
      <c r="I964" s="98"/>
      <c r="J964" s="98"/>
      <c r="K964" s="98"/>
      <c r="L964" s="112" t="str">
        <f>IF((I964=Index!C$2),VLOOKUP(J964,Index!B$3:S$228,2),IF((I964=Index!D$2),VLOOKUP(J964,Index!B$3:S$228,3),IF((I964=Index!E$2),VLOOKUP(J964,Index!B$3:S$228,4),IF((I964=Index!F$2),VLOOKUP(J964,Index!B$3:S$228,5),IF((I964=Index!G$2),VLOOKUP(J964,Index!B$3:S$228,6),IF((I964=Index!H$2),VLOOKUP(J964,Index!B$3:S$228,7),IF((I964=Index!I$2),VLOOKUP(J964,Index!B$3:S$228,8),IF((I964=Index!J$2),VLOOKUP(J964,Index!B$3:S$228,9),IF((I964=Index!K$2),VLOOKUP(J964,Index!B$3:S$228,10),IF((I964=Index!L$2),VLOOKUP(J964,Index!B$3:S$228,11),IF((I964=Index!M$2),VLOOKUP(J964,Index!B$3:S$228,12),IF((I964=Index!N$2),VLOOKUP(J964,Index!B$3:S$228,13),IF((I964=Index!O$2),VLOOKUP(J964,Index!B$3:S$228,14),IF((I964=Index!P$2),VLOOKUP(J964,Index!B$3:S$228,15),IF((I964=Index!Q$2),VLOOKUP(J964,Index!B$3:S$228,16),IF((I964=Index!R$2),VLOOKUP(J964,Index!B$3:S$228,17),IF((I964=Index!S$2),VLOOKUP(J964,Index!B$3:S$228,18),IF((I964=""),CONCATENATE("Custom (",K964,")"),IF((I964="No index"),CONCATENATE("Custom (",Index!T956,")"),"")))))))))))))))))))</f>
        <v>Custom ()</v>
      </c>
      <c r="M964" s="32" t="s">
        <v>5</v>
      </c>
      <c r="N964" s="10" t="s">
        <v>116</v>
      </c>
      <c r="O964" s="136" t="str">
        <f>IF(Table1[[#This Row],[VOLUME]]="","",Table1[[#This Row],[VOLUME]])</f>
        <v/>
      </c>
      <c r="P964" s="110" t="str">
        <f>IF(Table1[[#This Row],[SNP&amp;SEQ SAMPLE ID]]="","",CONCATENATE('Sample information'!$B$16,"_PL1_org_",Table1[[#This Row],[DATE SAMPLE DELIVERY]]))</f>
        <v/>
      </c>
      <c r="Q964" s="32" t="str">
        <f>IF(Table1[[#This Row],[SNP&amp;SEQ SAMPLE ID]]="","",IF('Sample information'!$B$21="","",'Sample information'!$B$21))</f>
        <v/>
      </c>
      <c r="R964" s="10"/>
      <c r="S964" s="32"/>
      <c r="T964" s="55"/>
      <c r="U964" s="25"/>
      <c r="W964" s="30"/>
      <c r="Y964" s="90"/>
      <c r="Z964" s="32"/>
      <c r="AA964" s="28"/>
      <c r="AB964" s="55"/>
      <c r="AC964" s="28" t="str">
        <f>IF(Table1[[#This Row],[DATE SAMPLE DELIVERY]]="","",(CONCATENATE(20,LEFT(Table1[[#This Row],[DATE SAMPLE DELIVERY]],2),"-",(MID(Table1[[#This Row],[DATE SAMPLE DELIVERY]],3,2)),"-",(RIGHT(Table1[[#This Row],[DATE SAMPLE DELIVERY]],2)))))</f>
        <v/>
      </c>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row>
    <row r="965" spans="1:54" s="4" customFormat="1" x14ac:dyDescent="0.2">
      <c r="A965" s="112" t="str">
        <f>IF(D965="","",CONCATENATE('Sample information'!B$16," #1"," ",Table1[[#This Row],[DATE SAMPLE DELIVERY]]))</f>
        <v/>
      </c>
      <c r="B965" s="112" t="str">
        <f>IF(Table1[[#This Row],[LIBRARY ID]]="","",CONCATENATE('Sample information'!B$16,"-",Table1[[#This Row],[LIBRARY ID]]))</f>
        <v/>
      </c>
      <c r="C965" s="113"/>
      <c r="D965" s="98"/>
      <c r="E965" s="98"/>
      <c r="F965" s="113" t="s">
        <v>1711</v>
      </c>
      <c r="G965" s="98"/>
      <c r="H965" s="113"/>
      <c r="I965" s="98"/>
      <c r="J965" s="98"/>
      <c r="K965" s="98"/>
      <c r="L965" s="112" t="str">
        <f>IF((I965=Index!C$2),VLOOKUP(J965,Index!B$3:S$228,2),IF((I965=Index!D$2),VLOOKUP(J965,Index!B$3:S$228,3),IF((I965=Index!E$2),VLOOKUP(J965,Index!B$3:S$228,4),IF((I965=Index!F$2),VLOOKUP(J965,Index!B$3:S$228,5),IF((I965=Index!G$2),VLOOKUP(J965,Index!B$3:S$228,6),IF((I965=Index!H$2),VLOOKUP(J965,Index!B$3:S$228,7),IF((I965=Index!I$2),VLOOKUP(J965,Index!B$3:S$228,8),IF((I965=Index!J$2),VLOOKUP(J965,Index!B$3:S$228,9),IF((I965=Index!K$2),VLOOKUP(J965,Index!B$3:S$228,10),IF((I965=Index!L$2),VLOOKUP(J965,Index!B$3:S$228,11),IF((I965=Index!M$2),VLOOKUP(J965,Index!B$3:S$228,12),IF((I965=Index!N$2),VLOOKUP(J965,Index!B$3:S$228,13),IF((I965=Index!O$2),VLOOKUP(J965,Index!B$3:S$228,14),IF((I965=Index!P$2),VLOOKUP(J965,Index!B$3:S$228,15),IF((I965=Index!Q$2),VLOOKUP(J965,Index!B$3:S$228,16),IF((I965=Index!R$2),VLOOKUP(J965,Index!B$3:S$228,17),IF((I965=Index!S$2),VLOOKUP(J965,Index!B$3:S$228,18),IF((I965=""),CONCATENATE("Custom (",K965,")"),IF((I965="No index"),CONCATENATE("Custom (",Index!T957,")"),"")))))))))))))))))))</f>
        <v>Custom ()</v>
      </c>
      <c r="M965" s="32" t="s">
        <v>5</v>
      </c>
      <c r="N965" s="10" t="s">
        <v>117</v>
      </c>
      <c r="O965" s="136" t="str">
        <f>IF(Table1[[#This Row],[VOLUME]]="","",Table1[[#This Row],[VOLUME]])</f>
        <v/>
      </c>
      <c r="P965" s="110" t="str">
        <f>IF(Table1[[#This Row],[SNP&amp;SEQ SAMPLE ID]]="","",CONCATENATE('Sample information'!$B$16,"_PL1_org_",Table1[[#This Row],[DATE SAMPLE DELIVERY]]))</f>
        <v/>
      </c>
      <c r="Q965" s="32" t="str">
        <f>IF(Table1[[#This Row],[SNP&amp;SEQ SAMPLE ID]]="","",IF('Sample information'!$B$21="","",'Sample information'!$B$21))</f>
        <v/>
      </c>
      <c r="R965" s="10"/>
      <c r="S965" s="32"/>
      <c r="T965" s="55"/>
      <c r="U965" s="25"/>
      <c r="W965" s="30"/>
      <c r="Y965" s="90"/>
      <c r="Z965" s="32"/>
      <c r="AA965" s="28"/>
      <c r="AB965" s="55"/>
      <c r="AC965" s="28" t="str">
        <f>IF(Table1[[#This Row],[DATE SAMPLE DELIVERY]]="","",(CONCATENATE(20,LEFT(Table1[[#This Row],[DATE SAMPLE DELIVERY]],2),"-",(MID(Table1[[#This Row],[DATE SAMPLE DELIVERY]],3,2)),"-",(RIGHT(Table1[[#This Row],[DATE SAMPLE DELIVERY]],2)))))</f>
        <v/>
      </c>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row>
    <row r="966" spans="1:54" s="4" customFormat="1" x14ac:dyDescent="0.2">
      <c r="A966" s="112" t="str">
        <f>IF(D966="","",CONCATENATE('Sample information'!B$16," #1"," ",Table1[[#This Row],[DATE SAMPLE DELIVERY]]))</f>
        <v/>
      </c>
      <c r="B966" s="112" t="str">
        <f>IF(Table1[[#This Row],[LIBRARY ID]]="","",CONCATENATE('Sample information'!B$16,"-",Table1[[#This Row],[LIBRARY ID]]))</f>
        <v/>
      </c>
      <c r="C966" s="113"/>
      <c r="D966" s="98"/>
      <c r="E966" s="98"/>
      <c r="F966" s="113" t="s">
        <v>1711</v>
      </c>
      <c r="G966" s="98"/>
      <c r="H966" s="113"/>
      <c r="I966" s="98"/>
      <c r="J966" s="98"/>
      <c r="K966" s="98"/>
      <c r="L966" s="112" t="str">
        <f>IF((I966=Index!C$2),VLOOKUP(J966,Index!B$3:S$228,2),IF((I966=Index!D$2),VLOOKUP(J966,Index!B$3:S$228,3),IF((I966=Index!E$2),VLOOKUP(J966,Index!B$3:S$228,4),IF((I966=Index!F$2),VLOOKUP(J966,Index!B$3:S$228,5),IF((I966=Index!G$2),VLOOKUP(J966,Index!B$3:S$228,6),IF((I966=Index!H$2),VLOOKUP(J966,Index!B$3:S$228,7),IF((I966=Index!I$2),VLOOKUP(J966,Index!B$3:S$228,8),IF((I966=Index!J$2),VLOOKUP(J966,Index!B$3:S$228,9),IF((I966=Index!K$2),VLOOKUP(J966,Index!B$3:S$228,10),IF((I966=Index!L$2),VLOOKUP(J966,Index!B$3:S$228,11),IF((I966=Index!M$2),VLOOKUP(J966,Index!B$3:S$228,12),IF((I966=Index!N$2),VLOOKUP(J966,Index!B$3:S$228,13),IF((I966=Index!O$2),VLOOKUP(J966,Index!B$3:S$228,14),IF((I966=Index!P$2),VLOOKUP(J966,Index!B$3:S$228,15),IF((I966=Index!Q$2),VLOOKUP(J966,Index!B$3:S$228,16),IF((I966=Index!R$2),VLOOKUP(J966,Index!B$3:S$228,17),IF((I966=Index!S$2),VLOOKUP(J966,Index!B$3:S$228,18),IF((I966=""),CONCATENATE("Custom (",K966,")"),IF((I966="No index"),CONCATENATE("Custom (",Index!T958,")"),"")))))))))))))))))))</f>
        <v>Custom ()</v>
      </c>
      <c r="M966" s="32" t="s">
        <v>5</v>
      </c>
      <c r="N966" s="10" t="s">
        <v>118</v>
      </c>
      <c r="O966" s="136" t="str">
        <f>IF(Table1[[#This Row],[VOLUME]]="","",Table1[[#This Row],[VOLUME]])</f>
        <v/>
      </c>
      <c r="P966" s="110" t="str">
        <f>IF(Table1[[#This Row],[SNP&amp;SEQ SAMPLE ID]]="","",CONCATENATE('Sample information'!$B$16,"_PL1_org_",Table1[[#This Row],[DATE SAMPLE DELIVERY]]))</f>
        <v/>
      </c>
      <c r="Q966" s="32" t="str">
        <f>IF(Table1[[#This Row],[SNP&amp;SEQ SAMPLE ID]]="","",IF('Sample information'!$B$21="","",'Sample information'!$B$21))</f>
        <v/>
      </c>
      <c r="R966" s="10"/>
      <c r="S966" s="32"/>
      <c r="T966" s="55"/>
      <c r="U966" s="25"/>
      <c r="W966" s="30"/>
      <c r="Y966" s="90"/>
      <c r="Z966" s="32"/>
      <c r="AA966" s="28"/>
      <c r="AB966" s="55"/>
      <c r="AC966" s="28" t="str">
        <f>IF(Table1[[#This Row],[DATE SAMPLE DELIVERY]]="","",(CONCATENATE(20,LEFT(Table1[[#This Row],[DATE SAMPLE DELIVERY]],2),"-",(MID(Table1[[#This Row],[DATE SAMPLE DELIVERY]],3,2)),"-",(RIGHT(Table1[[#This Row],[DATE SAMPLE DELIVERY]],2)))))</f>
        <v/>
      </c>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row>
    <row r="967" spans="1:54" s="4" customFormat="1" x14ac:dyDescent="0.2">
      <c r="A967" s="112" t="str">
        <f>IF(D967="","",CONCATENATE('Sample information'!B$16," #1"," ",Table1[[#This Row],[DATE SAMPLE DELIVERY]]))</f>
        <v/>
      </c>
      <c r="B967" s="112" t="str">
        <f>IF(Table1[[#This Row],[LIBRARY ID]]="","",CONCATENATE('Sample information'!B$16,"-",Table1[[#This Row],[LIBRARY ID]]))</f>
        <v/>
      </c>
      <c r="C967" s="113"/>
      <c r="D967" s="98"/>
      <c r="E967" s="98"/>
      <c r="F967" s="113" t="s">
        <v>1711</v>
      </c>
      <c r="G967" s="98"/>
      <c r="H967" s="113"/>
      <c r="I967" s="98"/>
      <c r="J967" s="98"/>
      <c r="K967" s="98"/>
      <c r="L967" s="112" t="str">
        <f>IF((I967=Index!C$2),VLOOKUP(J967,Index!B$3:S$228,2),IF((I967=Index!D$2),VLOOKUP(J967,Index!B$3:S$228,3),IF((I967=Index!E$2),VLOOKUP(J967,Index!B$3:S$228,4),IF((I967=Index!F$2),VLOOKUP(J967,Index!B$3:S$228,5),IF((I967=Index!G$2),VLOOKUP(J967,Index!B$3:S$228,6),IF((I967=Index!H$2),VLOOKUP(J967,Index!B$3:S$228,7),IF((I967=Index!I$2),VLOOKUP(J967,Index!B$3:S$228,8),IF((I967=Index!J$2),VLOOKUP(J967,Index!B$3:S$228,9),IF((I967=Index!K$2),VLOOKUP(J967,Index!B$3:S$228,10),IF((I967=Index!L$2),VLOOKUP(J967,Index!B$3:S$228,11),IF((I967=Index!M$2),VLOOKUP(J967,Index!B$3:S$228,12),IF((I967=Index!N$2),VLOOKUP(J967,Index!B$3:S$228,13),IF((I967=Index!O$2),VLOOKUP(J967,Index!B$3:S$228,14),IF((I967=Index!P$2),VLOOKUP(J967,Index!B$3:S$228,15),IF((I967=Index!Q$2),VLOOKUP(J967,Index!B$3:S$228,16),IF((I967=Index!R$2),VLOOKUP(J967,Index!B$3:S$228,17),IF((I967=Index!S$2),VLOOKUP(J967,Index!B$3:S$228,18),IF((I967=""),CONCATENATE("Custom (",K967,")"),IF((I967="No index"),CONCATENATE("Custom (",Index!T959,")"),"")))))))))))))))))))</f>
        <v>Custom ()</v>
      </c>
      <c r="M967" s="32" t="s">
        <v>5</v>
      </c>
      <c r="N967" s="10" t="s">
        <v>119</v>
      </c>
      <c r="O967" s="136" t="str">
        <f>IF(Table1[[#This Row],[VOLUME]]="","",Table1[[#This Row],[VOLUME]])</f>
        <v/>
      </c>
      <c r="P967" s="110" t="str">
        <f>IF(Table1[[#This Row],[SNP&amp;SEQ SAMPLE ID]]="","",CONCATENATE('Sample information'!$B$16,"_PL1_org_",Table1[[#This Row],[DATE SAMPLE DELIVERY]]))</f>
        <v/>
      </c>
      <c r="Q967" s="32" t="str">
        <f>IF(Table1[[#This Row],[SNP&amp;SEQ SAMPLE ID]]="","",IF('Sample information'!$B$21="","",'Sample information'!$B$21))</f>
        <v/>
      </c>
      <c r="R967" s="10"/>
      <c r="S967" s="32"/>
      <c r="T967" s="55"/>
      <c r="U967" s="25"/>
      <c r="W967" s="30"/>
      <c r="Y967" s="90"/>
      <c r="Z967" s="32"/>
      <c r="AA967" s="28"/>
      <c r="AB967" s="55"/>
      <c r="AC967" s="28" t="str">
        <f>IF(Table1[[#This Row],[DATE SAMPLE DELIVERY]]="","",(CONCATENATE(20,LEFT(Table1[[#This Row],[DATE SAMPLE DELIVERY]],2),"-",(MID(Table1[[#This Row],[DATE SAMPLE DELIVERY]],3,2)),"-",(RIGHT(Table1[[#This Row],[DATE SAMPLE DELIVERY]],2)))))</f>
        <v/>
      </c>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row>
    <row r="968" spans="1:54" s="4" customFormat="1" x14ac:dyDescent="0.2">
      <c r="A968" s="112" t="str">
        <f>IF(D968="","",CONCATENATE('Sample information'!B$16," #1"," ",Table1[[#This Row],[DATE SAMPLE DELIVERY]]))</f>
        <v/>
      </c>
      <c r="B968" s="112" t="str">
        <f>IF(Table1[[#This Row],[LIBRARY ID]]="","",CONCATENATE('Sample information'!B$16,"-",Table1[[#This Row],[LIBRARY ID]]))</f>
        <v/>
      </c>
      <c r="C968" s="113"/>
      <c r="D968" s="98"/>
      <c r="E968" s="98"/>
      <c r="F968" s="113" t="s">
        <v>1711</v>
      </c>
      <c r="G968" s="98"/>
      <c r="H968" s="113"/>
      <c r="I968" s="98"/>
      <c r="J968" s="98"/>
      <c r="K968" s="98"/>
      <c r="L968" s="112" t="str">
        <f>IF((I968=Index!C$2),VLOOKUP(J968,Index!B$3:S$228,2),IF((I968=Index!D$2),VLOOKUP(J968,Index!B$3:S$228,3),IF((I968=Index!E$2),VLOOKUP(J968,Index!B$3:S$228,4),IF((I968=Index!F$2),VLOOKUP(J968,Index!B$3:S$228,5),IF((I968=Index!G$2),VLOOKUP(J968,Index!B$3:S$228,6),IF((I968=Index!H$2),VLOOKUP(J968,Index!B$3:S$228,7),IF((I968=Index!I$2),VLOOKUP(J968,Index!B$3:S$228,8),IF((I968=Index!J$2),VLOOKUP(J968,Index!B$3:S$228,9),IF((I968=Index!K$2),VLOOKUP(J968,Index!B$3:S$228,10),IF((I968=Index!L$2),VLOOKUP(J968,Index!B$3:S$228,11),IF((I968=Index!M$2),VLOOKUP(J968,Index!B$3:S$228,12),IF((I968=Index!N$2),VLOOKUP(J968,Index!B$3:S$228,13),IF((I968=Index!O$2),VLOOKUP(J968,Index!B$3:S$228,14),IF((I968=Index!P$2),VLOOKUP(J968,Index!B$3:S$228,15),IF((I968=Index!Q$2),VLOOKUP(J968,Index!B$3:S$228,16),IF((I968=Index!R$2),VLOOKUP(J968,Index!B$3:S$228,17),IF((I968=Index!S$2),VLOOKUP(J968,Index!B$3:S$228,18),IF((I968=""),CONCATENATE("Custom (",K968,")"),IF((I968="No index"),CONCATENATE("Custom (",Index!T960,")"),"")))))))))))))))))))</f>
        <v>Custom ()</v>
      </c>
      <c r="M968" s="32" t="s">
        <v>5</v>
      </c>
      <c r="N968" s="10" t="s">
        <v>120</v>
      </c>
      <c r="O968" s="136" t="str">
        <f>IF(Table1[[#This Row],[VOLUME]]="","",Table1[[#This Row],[VOLUME]])</f>
        <v/>
      </c>
      <c r="P968" s="110" t="str">
        <f>IF(Table1[[#This Row],[SNP&amp;SEQ SAMPLE ID]]="","",CONCATENATE('Sample information'!$B$16,"_PL1_org_",Table1[[#This Row],[DATE SAMPLE DELIVERY]]))</f>
        <v/>
      </c>
      <c r="Q968" s="32" t="str">
        <f>IF(Table1[[#This Row],[SNP&amp;SEQ SAMPLE ID]]="","",IF('Sample information'!$B$21="","",'Sample information'!$B$21))</f>
        <v/>
      </c>
      <c r="R968" s="10"/>
      <c r="S968" s="32"/>
      <c r="T968" s="55"/>
      <c r="U968" s="25"/>
      <c r="W968" s="30"/>
      <c r="Y968" s="90"/>
      <c r="Z968" s="32"/>
      <c r="AA968" s="28"/>
      <c r="AB968" s="55"/>
      <c r="AC968" s="28" t="str">
        <f>IF(Table1[[#This Row],[DATE SAMPLE DELIVERY]]="","",(CONCATENATE(20,LEFT(Table1[[#This Row],[DATE SAMPLE DELIVERY]],2),"-",(MID(Table1[[#This Row],[DATE SAMPLE DELIVERY]],3,2)),"-",(RIGHT(Table1[[#This Row],[DATE SAMPLE DELIVERY]],2)))))</f>
        <v/>
      </c>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row>
    <row r="969" spans="1:54" s="4" customFormat="1" x14ac:dyDescent="0.2">
      <c r="A969" s="112" t="str">
        <f>IF(D969="","",CONCATENATE('Sample information'!B$16," #1"," ",Table1[[#This Row],[DATE SAMPLE DELIVERY]]))</f>
        <v/>
      </c>
      <c r="B969" s="112" t="str">
        <f>IF(Table1[[#This Row],[LIBRARY ID]]="","",CONCATENATE('Sample information'!B$16,"-",Table1[[#This Row],[LIBRARY ID]]))</f>
        <v/>
      </c>
      <c r="C969" s="113"/>
      <c r="D969" s="98"/>
      <c r="E969" s="98"/>
      <c r="F969" s="113" t="s">
        <v>1711</v>
      </c>
      <c r="G969" s="98"/>
      <c r="H969" s="113"/>
      <c r="I969" s="98"/>
      <c r="J969" s="98"/>
      <c r="K969" s="98"/>
      <c r="L969" s="112" t="str">
        <f>IF((I969=Index!C$2),VLOOKUP(J969,Index!B$3:S$228,2),IF((I969=Index!D$2),VLOOKUP(J969,Index!B$3:S$228,3),IF((I969=Index!E$2),VLOOKUP(J969,Index!B$3:S$228,4),IF((I969=Index!F$2),VLOOKUP(J969,Index!B$3:S$228,5),IF((I969=Index!G$2),VLOOKUP(J969,Index!B$3:S$228,6),IF((I969=Index!H$2),VLOOKUP(J969,Index!B$3:S$228,7),IF((I969=Index!I$2),VLOOKUP(J969,Index!B$3:S$228,8),IF((I969=Index!J$2),VLOOKUP(J969,Index!B$3:S$228,9),IF((I969=Index!K$2),VLOOKUP(J969,Index!B$3:S$228,10),IF((I969=Index!L$2),VLOOKUP(J969,Index!B$3:S$228,11),IF((I969=Index!M$2),VLOOKUP(J969,Index!B$3:S$228,12),IF((I969=Index!N$2),VLOOKUP(J969,Index!B$3:S$228,13),IF((I969=Index!O$2),VLOOKUP(J969,Index!B$3:S$228,14),IF((I969=Index!P$2),VLOOKUP(J969,Index!B$3:S$228,15),IF((I969=Index!Q$2),VLOOKUP(J969,Index!B$3:S$228,16),IF((I969=Index!R$2),VLOOKUP(J969,Index!B$3:S$228,17),IF((I969=Index!S$2),VLOOKUP(J969,Index!B$3:S$228,18),IF((I969=""),CONCATENATE("Custom (",K969,")"),IF((I969="No index"),CONCATENATE("Custom (",Index!T961,")"),"")))))))))))))))))))</f>
        <v>Custom ()</v>
      </c>
      <c r="M969" s="32" t="s">
        <v>5</v>
      </c>
      <c r="N969" s="10" t="s">
        <v>121</v>
      </c>
      <c r="O969" s="136" t="str">
        <f>IF(Table1[[#This Row],[VOLUME]]="","",Table1[[#This Row],[VOLUME]])</f>
        <v/>
      </c>
      <c r="P969" s="110" t="str">
        <f>IF(Table1[[#This Row],[SNP&amp;SEQ SAMPLE ID]]="","",CONCATENATE('Sample information'!$B$16,"_PL1_org_",Table1[[#This Row],[DATE SAMPLE DELIVERY]]))</f>
        <v/>
      </c>
      <c r="Q969" s="32" t="str">
        <f>IF(Table1[[#This Row],[SNP&amp;SEQ SAMPLE ID]]="","",IF('Sample information'!$B$21="","",'Sample information'!$B$21))</f>
        <v/>
      </c>
      <c r="R969" s="10"/>
      <c r="S969" s="32"/>
      <c r="T969" s="55"/>
      <c r="U969" s="25"/>
      <c r="W969" s="30"/>
      <c r="Y969" s="90"/>
      <c r="Z969" s="32"/>
      <c r="AA969" s="28"/>
      <c r="AB969" s="55"/>
      <c r="AC969" s="28" t="str">
        <f>IF(Table1[[#This Row],[DATE SAMPLE DELIVERY]]="","",(CONCATENATE(20,LEFT(Table1[[#This Row],[DATE SAMPLE DELIVERY]],2),"-",(MID(Table1[[#This Row],[DATE SAMPLE DELIVERY]],3,2)),"-",(RIGHT(Table1[[#This Row],[DATE SAMPLE DELIVERY]],2)))))</f>
        <v/>
      </c>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row>
    <row r="970" spans="1:54" s="73" customFormat="1" ht="16" thickBot="1" x14ac:dyDescent="0.25">
      <c r="A970" s="181" t="str">
        <f>IF(D970="","",CONCATENATE('Sample information'!B$16," #1"," ",Table1[[#This Row],[DATE SAMPLE DELIVERY]]))</f>
        <v/>
      </c>
      <c r="B970" s="181" t="str">
        <f>IF(Table1[[#This Row],[LIBRARY ID]]="","",CONCATENATE('Sample information'!B$16,"-",Table1[[#This Row],[LIBRARY ID]]))</f>
        <v/>
      </c>
      <c r="C970" s="114"/>
      <c r="D970" s="114"/>
      <c r="E970" s="114"/>
      <c r="F970" s="114" t="s">
        <v>1711</v>
      </c>
      <c r="G970" s="114"/>
      <c r="H970" s="114"/>
      <c r="I970" s="114"/>
      <c r="J970" s="114"/>
      <c r="K970" s="114"/>
      <c r="L970" s="181" t="str">
        <f>IF((I970=Index!C$2),VLOOKUP(J970,Index!B$3:S$228,2),IF((I970=Index!D$2),VLOOKUP(J970,Index!B$3:S$228,3),IF((I970=Index!E$2),VLOOKUP(J970,Index!B$3:S$228,4),IF((I970=Index!F$2),VLOOKUP(J970,Index!B$3:S$228,5),IF((I970=Index!G$2),VLOOKUP(J970,Index!B$3:S$228,6),IF((I970=Index!H$2),VLOOKUP(J970,Index!B$3:S$228,7),IF((I970=Index!I$2),VLOOKUP(J970,Index!B$3:S$228,8),IF((I970=Index!J$2),VLOOKUP(J970,Index!B$3:S$228,9),IF((I970=Index!K$2),VLOOKUP(J970,Index!B$3:S$228,10),IF((I970=Index!L$2),VLOOKUP(J970,Index!B$3:S$228,11),IF((I970=Index!M$2),VLOOKUP(J970,Index!B$3:S$228,12),IF((I970=Index!N$2),VLOOKUP(J970,Index!B$3:S$228,13),IF((I970=Index!O$2),VLOOKUP(J970,Index!B$3:S$228,14),IF((I970=Index!P$2),VLOOKUP(J970,Index!B$3:S$228,15),IF((I970=Index!Q$2),VLOOKUP(J970,Index!B$3:S$228,16),IF((I970=Index!R$2),VLOOKUP(J970,Index!B$3:S$228,17),IF((I970=Index!S$2),VLOOKUP(J970,Index!B$3:S$228,18),IF((I970=""),CONCATENATE("Custom (",K970,")"),IF((I970="No index"),CONCATENATE("Custom (",Index!T962,")"),"")))))))))))))))))))</f>
        <v>Custom ()</v>
      </c>
      <c r="M970" s="79" t="s">
        <v>5</v>
      </c>
      <c r="N970" s="78" t="s">
        <v>122</v>
      </c>
      <c r="O970" s="184" t="str">
        <f>IF(Table1[[#This Row],[VOLUME]]="","",Table1[[#This Row],[VOLUME]])</f>
        <v/>
      </c>
      <c r="P970" s="183" t="str">
        <f>IF(Table1[[#This Row],[SNP&amp;SEQ SAMPLE ID]]="","",CONCATENATE('Sample information'!$B$16,"_PL1_org_",Table1[[#This Row],[DATE SAMPLE DELIVERY]]))</f>
        <v/>
      </c>
      <c r="Q970" s="79" t="str">
        <f>IF(Table1[[#This Row],[SNP&amp;SEQ SAMPLE ID]]="","",IF('Sample information'!$B$21="","",'Sample information'!$B$21))</f>
        <v/>
      </c>
      <c r="R970" s="78"/>
      <c r="S970" s="32"/>
      <c r="U970" s="185"/>
      <c r="Y970" s="89"/>
      <c r="Z970" s="79"/>
      <c r="AA970" s="80"/>
      <c r="AC970" s="80" t="str">
        <f>IF(Table1[[#This Row],[DATE SAMPLE DELIVERY]]="","",(CONCATENATE(20,LEFT(Table1[[#This Row],[DATE SAMPLE DELIVERY]],2),"-",(MID(Table1[[#This Row],[DATE SAMPLE DELIVERY]],3,2)),"-",(RIGHT(Table1[[#This Row],[DATE SAMPLE DELIVERY]],2)))))</f>
        <v/>
      </c>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row>
    <row r="971" spans="1:54" s="73" customFormat="1" ht="15" hidden="1" customHeight="1" thickBot="1" x14ac:dyDescent="0.25">
      <c r="A971" s="181" t="str">
        <f>IF(D971="","",CONCATENATE('Sample information'!B$16," #1"," ",R971))</f>
        <v/>
      </c>
      <c r="B971" s="181" t="s">
        <v>902</v>
      </c>
      <c r="C971" s="181"/>
      <c r="D971" s="114"/>
      <c r="E971" s="182" t="s">
        <v>903</v>
      </c>
      <c r="F971" s="183"/>
      <c r="G971" s="182"/>
      <c r="H971" s="182"/>
      <c r="I971" s="182"/>
      <c r="J971" s="183"/>
      <c r="K971" s="183"/>
      <c r="L971" s="181"/>
      <c r="N971" s="79"/>
      <c r="O971" s="79"/>
      <c r="R971" s="79"/>
      <c r="S971" s="79"/>
      <c r="T971" s="79"/>
      <c r="U971" s="79"/>
      <c r="V971" s="79"/>
      <c r="AA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row>
    <row r="972" spans="1:54" s="179" customFormat="1" ht="27" customHeight="1" thickBot="1" x14ac:dyDescent="0.25">
      <c r="A972" s="204" t="s">
        <v>906</v>
      </c>
      <c r="B972" s="205"/>
      <c r="C972" s="205"/>
      <c r="D972" s="205"/>
      <c r="E972" s="205"/>
      <c r="F972" s="205"/>
      <c r="G972" s="205"/>
      <c r="H972" s="205"/>
      <c r="I972" s="205"/>
      <c r="J972" s="205"/>
      <c r="S972" s="188"/>
    </row>
    <row r="973" spans="1:54" s="4" customFormat="1" x14ac:dyDescent="0.2">
      <c r="A973" s="88"/>
      <c r="B973" s="88"/>
      <c r="C973" s="110"/>
      <c r="D973" s="88"/>
      <c r="E973" s="88"/>
      <c r="F973" s="88"/>
      <c r="G973" s="88"/>
      <c r="H973" s="88"/>
      <c r="I973" s="88"/>
      <c r="J973" s="88"/>
      <c r="K973" s="88"/>
      <c r="L973" s="88"/>
      <c r="N973" s="10"/>
      <c r="O973" s="10"/>
      <c r="Q973" s="55"/>
      <c r="R973" s="10"/>
      <c r="S973" s="10"/>
      <c r="T973" s="10"/>
      <c r="U973" s="10"/>
      <c r="V973" s="10"/>
      <c r="W973" s="30"/>
      <c r="Y973" s="55"/>
      <c r="Z973" s="55"/>
      <c r="AA973" s="27"/>
      <c r="AB973" s="55"/>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row>
    <row r="974" spans="1:54" s="4" customFormat="1" x14ac:dyDescent="0.2">
      <c r="A974" s="88"/>
      <c r="B974" s="88"/>
      <c r="C974" s="110"/>
      <c r="D974" s="88"/>
      <c r="E974" s="88"/>
      <c r="F974" s="88"/>
      <c r="G974" s="88"/>
      <c r="H974" s="88"/>
      <c r="I974" s="88"/>
      <c r="J974" s="88"/>
      <c r="K974" s="88"/>
      <c r="L974" s="88"/>
      <c r="N974" s="10"/>
      <c r="O974" s="10"/>
      <c r="Q974" s="55"/>
      <c r="R974" s="10"/>
      <c r="S974" s="10"/>
      <c r="T974" s="10"/>
      <c r="U974" s="10"/>
      <c r="V974" s="10"/>
      <c r="W974" s="30"/>
      <c r="Y974" s="55"/>
      <c r="Z974" s="55"/>
      <c r="AA974" s="27"/>
      <c r="AB974" s="55"/>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row>
    <row r="975" spans="1:54" s="4" customFormat="1" x14ac:dyDescent="0.2">
      <c r="A975" s="88"/>
      <c r="B975" s="88"/>
      <c r="C975" s="110"/>
      <c r="D975" s="88"/>
      <c r="E975" s="88"/>
      <c r="F975" s="88"/>
      <c r="G975" s="88"/>
      <c r="H975" s="88"/>
      <c r="I975" s="88"/>
      <c r="J975" s="88"/>
      <c r="K975" s="88"/>
      <c r="L975" s="88"/>
      <c r="N975" s="10"/>
      <c r="O975" s="10"/>
      <c r="Q975" s="55"/>
      <c r="R975" s="10"/>
      <c r="S975" s="10"/>
      <c r="T975" s="10"/>
      <c r="U975" s="10"/>
      <c r="V975" s="10"/>
      <c r="W975" s="30"/>
      <c r="Y975" s="55"/>
      <c r="Z975" s="55"/>
      <c r="AA975" s="27"/>
      <c r="AB975" s="55"/>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row>
    <row r="976" spans="1:54" s="4" customFormat="1" x14ac:dyDescent="0.2">
      <c r="A976" s="88"/>
      <c r="B976" s="88"/>
      <c r="C976" s="110"/>
      <c r="D976" s="88"/>
      <c r="E976" s="88"/>
      <c r="F976" s="88"/>
      <c r="G976" s="88"/>
      <c r="H976" s="88"/>
      <c r="I976" s="88"/>
      <c r="J976" s="88"/>
      <c r="K976" s="88"/>
      <c r="L976" s="88"/>
      <c r="N976" s="10"/>
      <c r="O976" s="10"/>
      <c r="Q976" s="55"/>
      <c r="R976" s="10"/>
      <c r="S976" s="10"/>
      <c r="T976" s="10"/>
      <c r="U976" s="10"/>
      <c r="V976" s="10"/>
      <c r="W976" s="30"/>
      <c r="Y976" s="55"/>
      <c r="Z976" s="55"/>
      <c r="AA976" s="27"/>
      <c r="AB976" s="55"/>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row>
    <row r="977" spans="1:54" s="4" customFormat="1" x14ac:dyDescent="0.2">
      <c r="A977" s="88"/>
      <c r="B977" s="88"/>
      <c r="C977" s="110"/>
      <c r="D977" s="88"/>
      <c r="E977" s="88"/>
      <c r="F977" s="88"/>
      <c r="G977" s="88"/>
      <c r="H977" s="88"/>
      <c r="I977" s="88"/>
      <c r="J977" s="88"/>
      <c r="K977" s="88"/>
      <c r="L977" s="88"/>
      <c r="N977" s="10"/>
      <c r="O977" s="10"/>
      <c r="Q977" s="55"/>
      <c r="R977" s="10"/>
      <c r="S977" s="10"/>
      <c r="T977" s="10"/>
      <c r="U977" s="10"/>
      <c r="V977" s="10"/>
      <c r="W977" s="30"/>
      <c r="Y977" s="55"/>
      <c r="Z977" s="55"/>
      <c r="AA977" s="27"/>
      <c r="AB977" s="55"/>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row>
    <row r="978" spans="1:54" s="4" customFormat="1" x14ac:dyDescent="0.2">
      <c r="A978" s="88"/>
      <c r="B978" s="88"/>
      <c r="C978" s="110"/>
      <c r="D978" s="88"/>
      <c r="E978" s="88"/>
      <c r="F978" s="88"/>
      <c r="G978" s="88"/>
      <c r="H978" s="88"/>
      <c r="I978" s="88"/>
      <c r="J978" s="88"/>
      <c r="K978" s="88"/>
      <c r="L978" s="88"/>
      <c r="N978" s="10"/>
      <c r="O978" s="10"/>
      <c r="Q978" s="55"/>
      <c r="R978" s="10"/>
      <c r="S978" s="10"/>
      <c r="T978" s="10"/>
      <c r="U978" s="10"/>
      <c r="V978" s="10"/>
      <c r="W978" s="30"/>
      <c r="Y978" s="55"/>
      <c r="Z978" s="55"/>
      <c r="AA978" s="27"/>
      <c r="AB978" s="55"/>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row>
    <row r="979" spans="1:54" s="4" customFormat="1" x14ac:dyDescent="0.2">
      <c r="A979" s="88"/>
      <c r="B979" s="88"/>
      <c r="C979" s="110"/>
      <c r="D979" s="88"/>
      <c r="E979" s="88"/>
      <c r="F979" s="88"/>
      <c r="G979" s="88"/>
      <c r="H979" s="88"/>
      <c r="I979" s="88"/>
      <c r="J979" s="88"/>
      <c r="K979" s="88"/>
      <c r="L979" s="88"/>
      <c r="N979" s="10"/>
      <c r="O979" s="10"/>
      <c r="Q979" s="55"/>
      <c r="R979" s="10"/>
      <c r="S979" s="10"/>
      <c r="T979" s="10"/>
      <c r="U979" s="10"/>
      <c r="V979" s="10"/>
      <c r="W979" s="30"/>
      <c r="Y979" s="55"/>
      <c r="Z979" s="55"/>
      <c r="AA979" s="27"/>
      <c r="AB979" s="55"/>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row>
    <row r="980" spans="1:54" s="4" customFormat="1" x14ac:dyDescent="0.2">
      <c r="A980" s="88"/>
      <c r="B980" s="88"/>
      <c r="C980" s="110"/>
      <c r="D980" s="88"/>
      <c r="E980" s="88"/>
      <c r="F980" s="88"/>
      <c r="G980" s="88"/>
      <c r="H980" s="88"/>
      <c r="I980" s="88"/>
      <c r="J980" s="88"/>
      <c r="K980" s="88"/>
      <c r="L980" s="88"/>
      <c r="N980" s="10"/>
      <c r="O980" s="10"/>
      <c r="Q980" s="55"/>
      <c r="R980" s="10"/>
      <c r="S980" s="10"/>
      <c r="T980" s="10"/>
      <c r="U980" s="10"/>
      <c r="V980" s="10"/>
      <c r="W980" s="30"/>
      <c r="Y980" s="55"/>
      <c r="Z980" s="55"/>
      <c r="AA980" s="27"/>
      <c r="AB980" s="55"/>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row>
    <row r="981" spans="1:54" s="4" customFormat="1" x14ac:dyDescent="0.2">
      <c r="A981" s="88"/>
      <c r="B981" s="88"/>
      <c r="C981" s="110"/>
      <c r="D981" s="88"/>
      <c r="E981" s="88"/>
      <c r="F981" s="88"/>
      <c r="G981" s="88"/>
      <c r="H981" s="88"/>
      <c r="I981" s="88"/>
      <c r="J981" s="88"/>
      <c r="K981" s="88"/>
      <c r="L981" s="88"/>
      <c r="N981" s="10"/>
      <c r="O981" s="10"/>
      <c r="Q981" s="55"/>
      <c r="R981" s="10"/>
      <c r="S981" s="10"/>
      <c r="T981" s="10"/>
      <c r="U981" s="10"/>
      <c r="V981" s="10"/>
      <c r="W981" s="30"/>
      <c r="Y981" s="55"/>
      <c r="Z981" s="55"/>
      <c r="AA981" s="27"/>
      <c r="AB981" s="55"/>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row>
    <row r="982" spans="1:54" s="4" customFormat="1" x14ac:dyDescent="0.2">
      <c r="A982" s="88"/>
      <c r="B982" s="88"/>
      <c r="C982" s="110"/>
      <c r="D982" s="88"/>
      <c r="E982" s="88"/>
      <c r="F982" s="88"/>
      <c r="G982" s="88"/>
      <c r="H982" s="88"/>
      <c r="I982" s="88"/>
      <c r="J982" s="88"/>
      <c r="K982" s="88"/>
      <c r="L982" s="88"/>
      <c r="N982" s="10"/>
      <c r="O982" s="10"/>
      <c r="Q982" s="55"/>
      <c r="R982" s="10"/>
      <c r="S982" s="10"/>
      <c r="T982" s="10"/>
      <c r="U982" s="10"/>
      <c r="V982" s="10"/>
      <c r="W982" s="30"/>
      <c r="Y982" s="55"/>
      <c r="Z982" s="55"/>
      <c r="AA982" s="27"/>
      <c r="AB982" s="55"/>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row>
    <row r="983" spans="1:54" x14ac:dyDescent="0.2">
      <c r="F983" s="88"/>
      <c r="P983"/>
      <c r="Q983" s="117"/>
    </row>
    <row r="984" spans="1:54" x14ac:dyDescent="0.2">
      <c r="F984" s="88"/>
      <c r="P984"/>
      <c r="Q984" s="117"/>
    </row>
    <row r="985" spans="1:54" x14ac:dyDescent="0.2">
      <c r="F985" s="88"/>
      <c r="P985"/>
      <c r="Q985" s="117"/>
    </row>
    <row r="986" spans="1:54" x14ac:dyDescent="0.2">
      <c r="F986" s="88"/>
      <c r="P986"/>
      <c r="Q986" s="117"/>
    </row>
    <row r="987" spans="1:54" x14ac:dyDescent="0.2">
      <c r="F987" s="88"/>
      <c r="P987"/>
      <c r="Q987" s="117"/>
    </row>
    <row r="988" spans="1:54" x14ac:dyDescent="0.2">
      <c r="F988" s="88"/>
      <c r="P988"/>
      <c r="Q988" s="117"/>
    </row>
    <row r="989" spans="1:54" x14ac:dyDescent="0.2">
      <c r="F989" s="88"/>
      <c r="P989"/>
      <c r="Q989" s="117"/>
    </row>
    <row r="990" spans="1:54" x14ac:dyDescent="0.2">
      <c r="F990" s="88"/>
      <c r="P990"/>
      <c r="Q990" s="117"/>
    </row>
    <row r="991" spans="1:54" x14ac:dyDescent="0.2">
      <c r="F991" s="88"/>
      <c r="P991"/>
      <c r="Q991" s="117"/>
    </row>
    <row r="992" spans="1:54" x14ac:dyDescent="0.2">
      <c r="F992" s="88"/>
      <c r="P992"/>
      <c r="Q992" s="117"/>
    </row>
    <row r="993" spans="6:17" x14ac:dyDescent="0.2">
      <c r="F993" s="88"/>
      <c r="P993"/>
      <c r="Q993" s="117"/>
    </row>
    <row r="994" spans="6:17" x14ac:dyDescent="0.2">
      <c r="F994" s="88"/>
      <c r="P994"/>
      <c r="Q994" s="117"/>
    </row>
    <row r="995" spans="6:17" x14ac:dyDescent="0.2">
      <c r="F995" s="88"/>
      <c r="P995"/>
      <c r="Q995" s="117"/>
    </row>
    <row r="996" spans="6:17" x14ac:dyDescent="0.2">
      <c r="F996" s="88"/>
      <c r="P996"/>
      <c r="Q996" s="117"/>
    </row>
    <row r="997" spans="6:17" x14ac:dyDescent="0.2">
      <c r="F997" s="88"/>
      <c r="P997"/>
      <c r="Q997" s="117"/>
    </row>
    <row r="998" spans="6:17" x14ac:dyDescent="0.2">
      <c r="F998" s="88"/>
      <c r="P998"/>
      <c r="Q998" s="117"/>
    </row>
    <row r="999" spans="6:17" x14ac:dyDescent="0.2">
      <c r="F999" s="88"/>
      <c r="P999"/>
      <c r="Q999" s="117"/>
    </row>
    <row r="1000" spans="6:17" x14ac:dyDescent="0.2">
      <c r="F1000" s="88"/>
      <c r="P1000"/>
      <c r="Q1000" s="117"/>
    </row>
    <row r="1001" spans="6:17" x14ac:dyDescent="0.2">
      <c r="F1001" s="88"/>
      <c r="P1001"/>
      <c r="Q1001" s="117"/>
    </row>
    <row r="1002" spans="6:17" x14ac:dyDescent="0.2">
      <c r="F1002" s="88"/>
      <c r="P1002"/>
      <c r="Q1002" s="117"/>
    </row>
    <row r="1003" spans="6:17" x14ac:dyDescent="0.2">
      <c r="F1003" s="88"/>
      <c r="P1003"/>
      <c r="Q1003" s="117"/>
    </row>
    <row r="1004" spans="6:17" x14ac:dyDescent="0.2">
      <c r="F1004" s="88"/>
      <c r="P1004"/>
      <c r="Q1004" s="117"/>
    </row>
    <row r="1005" spans="6:17" x14ac:dyDescent="0.2">
      <c r="F1005" s="88"/>
      <c r="P1005"/>
      <c r="Q1005" s="117"/>
    </row>
    <row r="1006" spans="6:17" x14ac:dyDescent="0.2">
      <c r="F1006" s="88"/>
      <c r="P1006"/>
      <c r="Q1006" s="117"/>
    </row>
    <row r="1007" spans="6:17" x14ac:dyDescent="0.2">
      <c r="F1007" s="88"/>
      <c r="P1007"/>
      <c r="Q1007" s="117"/>
    </row>
    <row r="1008" spans="6:17" x14ac:dyDescent="0.2">
      <c r="F1008" s="88"/>
      <c r="P1008"/>
      <c r="Q1008" s="117"/>
    </row>
    <row r="1009" spans="6:17" x14ac:dyDescent="0.2">
      <c r="F1009" s="88"/>
      <c r="P1009"/>
      <c r="Q1009" s="117"/>
    </row>
    <row r="1010" spans="6:17" x14ac:dyDescent="0.2">
      <c r="F1010" s="88"/>
      <c r="P1010"/>
      <c r="Q1010" s="117"/>
    </row>
    <row r="1011" spans="6:17" x14ac:dyDescent="0.2">
      <c r="F1011" s="88"/>
      <c r="P1011"/>
      <c r="Q1011" s="117"/>
    </row>
    <row r="1012" spans="6:17" x14ac:dyDescent="0.2">
      <c r="F1012" s="88"/>
      <c r="P1012"/>
      <c r="Q1012" s="117"/>
    </row>
    <row r="1013" spans="6:17" x14ac:dyDescent="0.2">
      <c r="F1013" s="88"/>
      <c r="P1013"/>
      <c r="Q1013" s="117"/>
    </row>
    <row r="1014" spans="6:17" x14ac:dyDescent="0.2">
      <c r="F1014" s="88"/>
      <c r="P1014"/>
      <c r="Q1014" s="117"/>
    </row>
    <row r="1015" spans="6:17" x14ac:dyDescent="0.2">
      <c r="F1015" s="88"/>
      <c r="P1015"/>
      <c r="Q1015" s="117"/>
    </row>
    <row r="1016" spans="6:17" x14ac:dyDescent="0.2">
      <c r="F1016" s="88"/>
      <c r="P1016"/>
      <c r="Q1016" s="117"/>
    </row>
    <row r="1017" spans="6:17" x14ac:dyDescent="0.2">
      <c r="F1017" s="88"/>
      <c r="P1017"/>
      <c r="Q1017" s="117"/>
    </row>
    <row r="1018" spans="6:17" x14ac:dyDescent="0.2">
      <c r="F1018" s="88"/>
      <c r="P1018"/>
      <c r="Q1018" s="117"/>
    </row>
    <row r="1019" spans="6:17" x14ac:dyDescent="0.2">
      <c r="F1019" s="88"/>
      <c r="P1019"/>
      <c r="Q1019" s="117"/>
    </row>
    <row r="1020" spans="6:17" x14ac:dyDescent="0.2">
      <c r="F1020" s="88"/>
      <c r="P1020"/>
      <c r="Q1020" s="117"/>
    </row>
    <row r="1021" spans="6:17" x14ac:dyDescent="0.2">
      <c r="F1021" s="88"/>
      <c r="P1021"/>
      <c r="Q1021" s="117"/>
    </row>
    <row r="1022" spans="6:17" x14ac:dyDescent="0.2">
      <c r="F1022" s="88"/>
      <c r="P1022"/>
      <c r="Q1022" s="117"/>
    </row>
    <row r="1023" spans="6:17" x14ac:dyDescent="0.2">
      <c r="F1023" s="88"/>
      <c r="P1023"/>
      <c r="Q1023" s="117"/>
    </row>
    <row r="1024" spans="6:17" x14ac:dyDescent="0.2">
      <c r="F1024" s="88"/>
      <c r="P1024"/>
      <c r="Q1024" s="117"/>
    </row>
    <row r="1025" spans="6:17" x14ac:dyDescent="0.2">
      <c r="F1025" s="88"/>
      <c r="P1025"/>
      <c r="Q1025" s="117"/>
    </row>
    <row r="1026" spans="6:17" x14ac:dyDescent="0.2">
      <c r="F1026" s="88"/>
      <c r="P1026"/>
      <c r="Q1026" s="117"/>
    </row>
    <row r="1027" spans="6:17" x14ac:dyDescent="0.2">
      <c r="F1027" s="88"/>
      <c r="P1027"/>
      <c r="Q1027" s="117"/>
    </row>
    <row r="1028" spans="6:17" x14ac:dyDescent="0.2">
      <c r="F1028" s="88"/>
      <c r="P1028"/>
      <c r="Q1028" s="117"/>
    </row>
    <row r="1029" spans="6:17" x14ac:dyDescent="0.2">
      <c r="F1029" s="88"/>
      <c r="P1029"/>
      <c r="Q1029" s="117"/>
    </row>
    <row r="1030" spans="6:17" x14ac:dyDescent="0.2">
      <c r="F1030" s="88"/>
      <c r="P1030"/>
      <c r="Q1030" s="117"/>
    </row>
    <row r="1031" spans="6:17" x14ac:dyDescent="0.2">
      <c r="F1031" s="88"/>
      <c r="P1031"/>
      <c r="Q1031" s="117"/>
    </row>
    <row r="1032" spans="6:17" x14ac:dyDescent="0.2">
      <c r="F1032" s="88"/>
      <c r="P1032"/>
      <c r="Q1032" s="117"/>
    </row>
    <row r="1033" spans="6:17" x14ac:dyDescent="0.2">
      <c r="F1033" s="88"/>
      <c r="P1033"/>
      <c r="Q1033" s="117"/>
    </row>
    <row r="1034" spans="6:17" x14ac:dyDescent="0.2">
      <c r="F1034" s="88"/>
      <c r="P1034"/>
      <c r="Q1034" s="117"/>
    </row>
    <row r="1035" spans="6:17" x14ac:dyDescent="0.2">
      <c r="F1035" s="88"/>
      <c r="P1035"/>
      <c r="Q1035" s="117"/>
    </row>
    <row r="1036" spans="6:17" x14ac:dyDescent="0.2">
      <c r="F1036" s="88"/>
      <c r="P1036"/>
      <c r="Q1036" s="117"/>
    </row>
    <row r="1037" spans="6:17" x14ac:dyDescent="0.2">
      <c r="F1037" s="88"/>
      <c r="P1037"/>
      <c r="Q1037" s="117"/>
    </row>
    <row r="1038" spans="6:17" x14ac:dyDescent="0.2">
      <c r="F1038" s="88"/>
      <c r="P1038"/>
      <c r="Q1038" s="117"/>
    </row>
    <row r="1039" spans="6:17" x14ac:dyDescent="0.2">
      <c r="F1039" s="88"/>
      <c r="P1039"/>
      <c r="Q1039" s="117"/>
    </row>
    <row r="1040" spans="6:17" x14ac:dyDescent="0.2">
      <c r="F1040" s="88"/>
      <c r="P1040"/>
      <c r="Q1040" s="117"/>
    </row>
    <row r="1041" spans="6:17" x14ac:dyDescent="0.2">
      <c r="F1041" s="88"/>
      <c r="P1041"/>
      <c r="Q1041" s="117"/>
    </row>
    <row r="1042" spans="6:17" x14ac:dyDescent="0.2">
      <c r="F1042" s="88"/>
      <c r="P1042"/>
      <c r="Q1042" s="117"/>
    </row>
    <row r="1043" spans="6:17" x14ac:dyDescent="0.2">
      <c r="F1043" s="88"/>
      <c r="P1043"/>
      <c r="Q1043" s="117"/>
    </row>
    <row r="1044" spans="6:17" x14ac:dyDescent="0.2">
      <c r="F1044" s="88"/>
      <c r="P1044"/>
      <c r="Q1044" s="117"/>
    </row>
    <row r="1045" spans="6:17" x14ac:dyDescent="0.2">
      <c r="F1045" s="88"/>
      <c r="P1045"/>
      <c r="Q1045" s="117"/>
    </row>
    <row r="1046" spans="6:17" x14ac:dyDescent="0.2">
      <c r="F1046" s="88"/>
      <c r="P1046"/>
      <c r="Q1046" s="117"/>
    </row>
    <row r="1047" spans="6:17" x14ac:dyDescent="0.2">
      <c r="F1047" s="88"/>
      <c r="P1047"/>
      <c r="Q1047" s="117"/>
    </row>
    <row r="1048" spans="6:17" x14ac:dyDescent="0.2">
      <c r="F1048" s="88"/>
      <c r="P1048"/>
      <c r="Q1048" s="117"/>
    </row>
    <row r="1049" spans="6:17" x14ac:dyDescent="0.2">
      <c r="F1049" s="88"/>
      <c r="P1049"/>
      <c r="Q1049" s="117"/>
    </row>
    <row r="1050" spans="6:17" x14ac:dyDescent="0.2">
      <c r="F1050" s="88"/>
      <c r="P1050"/>
      <c r="Q1050" s="117"/>
    </row>
    <row r="1051" spans="6:17" x14ac:dyDescent="0.2">
      <c r="F1051" s="88"/>
      <c r="P1051"/>
      <c r="Q1051" s="117"/>
    </row>
    <row r="1052" spans="6:17" x14ac:dyDescent="0.2">
      <c r="F1052" s="88"/>
      <c r="P1052"/>
      <c r="Q1052" s="117"/>
    </row>
    <row r="1053" spans="6:17" x14ac:dyDescent="0.2">
      <c r="F1053" s="88"/>
      <c r="P1053"/>
      <c r="Q1053" s="117"/>
    </row>
    <row r="1054" spans="6:17" x14ac:dyDescent="0.2">
      <c r="F1054" s="88"/>
      <c r="P1054"/>
      <c r="Q1054" s="117"/>
    </row>
    <row r="1055" spans="6:17" x14ac:dyDescent="0.2">
      <c r="F1055" s="88"/>
      <c r="P1055"/>
      <c r="Q1055" s="117"/>
    </row>
    <row r="1056" spans="6:17" x14ac:dyDescent="0.2">
      <c r="F1056" s="88"/>
      <c r="P1056"/>
      <c r="Q1056" s="117"/>
    </row>
    <row r="1057" spans="6:17" x14ac:dyDescent="0.2">
      <c r="F1057" s="88"/>
      <c r="P1057"/>
      <c r="Q1057" s="117"/>
    </row>
    <row r="1058" spans="6:17" x14ac:dyDescent="0.2">
      <c r="F1058" s="88"/>
      <c r="P1058"/>
      <c r="Q1058" s="117"/>
    </row>
    <row r="1059" spans="6:17" x14ac:dyDescent="0.2">
      <c r="F1059" s="88"/>
      <c r="P1059"/>
      <c r="Q1059" s="117"/>
    </row>
    <row r="1060" spans="6:17" x14ac:dyDescent="0.2">
      <c r="F1060" s="88"/>
      <c r="P1060"/>
      <c r="Q1060" s="117"/>
    </row>
    <row r="1061" spans="6:17" x14ac:dyDescent="0.2">
      <c r="F1061" s="88"/>
      <c r="P1061"/>
      <c r="Q1061" s="117"/>
    </row>
    <row r="1062" spans="6:17" x14ac:dyDescent="0.2">
      <c r="F1062" s="88"/>
      <c r="P1062"/>
      <c r="Q1062" s="117"/>
    </row>
    <row r="1063" spans="6:17" x14ac:dyDescent="0.2">
      <c r="F1063" s="88"/>
      <c r="P1063"/>
      <c r="Q1063" s="117"/>
    </row>
    <row r="1064" spans="6:17" x14ac:dyDescent="0.2">
      <c r="F1064" s="88"/>
      <c r="P1064"/>
      <c r="Q1064" s="117"/>
    </row>
    <row r="1065" spans="6:17" x14ac:dyDescent="0.2">
      <c r="F1065" s="88"/>
      <c r="P1065"/>
      <c r="Q1065" s="117"/>
    </row>
    <row r="1066" spans="6:17" x14ac:dyDescent="0.2">
      <c r="F1066" s="88"/>
      <c r="P1066"/>
      <c r="Q1066" s="117"/>
    </row>
    <row r="1067" spans="6:17" x14ac:dyDescent="0.2">
      <c r="F1067" s="88"/>
      <c r="P1067"/>
      <c r="Q1067" s="117"/>
    </row>
    <row r="1068" spans="6:17" x14ac:dyDescent="0.2">
      <c r="F1068" s="88"/>
      <c r="P1068"/>
      <c r="Q1068" s="117"/>
    </row>
    <row r="1069" spans="6:17" x14ac:dyDescent="0.2">
      <c r="F1069" s="88"/>
      <c r="P1069"/>
      <c r="Q1069" s="117"/>
    </row>
    <row r="1070" spans="6:17" x14ac:dyDescent="0.2">
      <c r="F1070" s="88"/>
      <c r="P1070"/>
      <c r="Q1070" s="117"/>
    </row>
    <row r="1071" spans="6:17" x14ac:dyDescent="0.2">
      <c r="F1071" s="88"/>
      <c r="P1071"/>
      <c r="Q1071" s="117"/>
    </row>
    <row r="1072" spans="6:17" x14ac:dyDescent="0.2">
      <c r="F1072" s="88"/>
      <c r="P1072"/>
      <c r="Q1072" s="117"/>
    </row>
    <row r="1073" spans="6:17" x14ac:dyDescent="0.2">
      <c r="F1073" s="88"/>
      <c r="P1073"/>
      <c r="Q1073" s="117"/>
    </row>
    <row r="1074" spans="6:17" x14ac:dyDescent="0.2">
      <c r="F1074" s="88"/>
      <c r="P1074"/>
      <c r="Q1074" s="117"/>
    </row>
    <row r="1075" spans="6:17" x14ac:dyDescent="0.2">
      <c r="F1075" s="88"/>
      <c r="P1075"/>
      <c r="Q1075" s="117"/>
    </row>
    <row r="1076" spans="6:17" x14ac:dyDescent="0.2">
      <c r="F1076" s="88"/>
      <c r="P1076"/>
      <c r="Q1076" s="117"/>
    </row>
    <row r="1077" spans="6:17" x14ac:dyDescent="0.2">
      <c r="F1077" s="88"/>
      <c r="P1077"/>
      <c r="Q1077" s="117"/>
    </row>
    <row r="1078" spans="6:17" x14ac:dyDescent="0.2">
      <c r="F1078" s="88"/>
      <c r="P1078"/>
      <c r="Q1078" s="117"/>
    </row>
    <row r="1079" spans="6:17" x14ac:dyDescent="0.2">
      <c r="F1079" s="88"/>
      <c r="P1079"/>
      <c r="Q1079" s="117"/>
    </row>
    <row r="1080" spans="6:17" x14ac:dyDescent="0.2">
      <c r="F1080" s="88"/>
      <c r="P1080"/>
      <c r="Q1080" s="117"/>
    </row>
    <row r="1081" spans="6:17" x14ac:dyDescent="0.2">
      <c r="F1081" s="88"/>
      <c r="P1081"/>
      <c r="Q1081" s="117"/>
    </row>
    <row r="1082" spans="6:17" x14ac:dyDescent="0.2">
      <c r="F1082" s="88"/>
      <c r="P1082"/>
      <c r="Q1082" s="117"/>
    </row>
    <row r="1083" spans="6:17" x14ac:dyDescent="0.2">
      <c r="F1083" s="88"/>
      <c r="P1083"/>
      <c r="Q1083" s="117"/>
    </row>
    <row r="1084" spans="6:17" x14ac:dyDescent="0.2">
      <c r="F1084" s="88"/>
      <c r="P1084"/>
      <c r="Q1084" s="117"/>
    </row>
    <row r="1085" spans="6:17" x14ac:dyDescent="0.2">
      <c r="F1085" s="88"/>
      <c r="P1085"/>
      <c r="Q1085" s="117"/>
    </row>
    <row r="1086" spans="6:17" x14ac:dyDescent="0.2">
      <c r="F1086" s="88"/>
    </row>
    <row r="1087" spans="6:17" x14ac:dyDescent="0.2">
      <c r="F1087" s="88"/>
    </row>
    <row r="1088" spans="6:17" x14ac:dyDescent="0.2">
      <c r="F1088" s="88"/>
    </row>
    <row r="1089" spans="6:6" x14ac:dyDescent="0.2">
      <c r="F1089" s="88"/>
    </row>
    <row r="1090" spans="6:6" x14ac:dyDescent="0.2">
      <c r="F1090" s="88"/>
    </row>
    <row r="1091" spans="6:6" x14ac:dyDescent="0.2">
      <c r="F1091" s="88"/>
    </row>
    <row r="1092" spans="6:6" x14ac:dyDescent="0.2">
      <c r="F1092" s="88"/>
    </row>
    <row r="1093" spans="6:6" x14ac:dyDescent="0.2">
      <c r="F1093" s="88"/>
    </row>
  </sheetData>
  <sheetProtection algorithmName="SHA-512" hashValue="0TI90pykmusdzOiKX5FpW5vLqRRm0tEGq6Aa5oQAG+DiuITc76uLvkRODfeaY9Xqk6rShJuRJz00mtMOIdIYQw==" saltValue="xXurhTQwFSIO25Y9SDtXRg==" spinCount="100000" sheet="1" objects="1" scenarios="1"/>
  <mergeCells count="7">
    <mergeCell ref="R1:AB4"/>
    <mergeCell ref="M1:N4"/>
    <mergeCell ref="A972:J972"/>
    <mergeCell ref="A5:B5"/>
    <mergeCell ref="A1:B4"/>
    <mergeCell ref="C3:J4"/>
    <mergeCell ref="C1:J2"/>
  </mergeCells>
  <phoneticPr fontId="46" type="noConversion"/>
  <conditionalFormatting sqref="D936:D970">
    <cfRule type="duplicateValues" dxfId="2" priority="3"/>
  </conditionalFormatting>
  <conditionalFormatting sqref="D11:D935">
    <cfRule type="duplicateValues" dxfId="1" priority="1"/>
  </conditionalFormatting>
  <dataValidations count="7">
    <dataValidation type="whole" allowBlank="1" showInputMessage="1" showErrorMessage="1" errorTitle="Sample volume" error="Sample volume must be 25-50 ul" sqref="H11:H970" xr:uid="{00000000-0002-0000-0000-000000000000}">
      <formula1>25</formula1>
      <formula2>50</formula2>
    </dataValidation>
    <dataValidation type="decimal" allowBlank="1" showInputMessage="1" showErrorMessage="1" errorTitle="Concentration" error="Please state your concentration in ng/ul. Do not enter units such as ng/ul or nM in this field" sqref="G11:G970" xr:uid="{00000000-0002-0000-0000-000001000000}">
      <formula1>0</formula1>
      <formula2>3000</formula2>
    </dataValidation>
    <dataValidation showInputMessage="1" showErrorMessage="1" errorTitle="Invalid sample ID" error="Only a-z, 0-9 and - (dash) are allowed characters. No whitespaces!" sqref="B973:C1101 C971 B11:B971" xr:uid="{00000000-0002-0000-0000-000002000000}"/>
    <dataValidation type="custom" showInputMessage="1" showErrorMessage="1" errorTitle="Invalid sample ID" error="Only a-z, 0-9 and - (dash) are allowed characters. No whitespaces!" sqref="D971" xr:uid="{00000000-0002-0000-0000-000003000000}">
      <formula1>ISNUMBER(SUMPRODUCT(SEARCH(MID(D971,ROW(INDIRECT("1:"&amp;LEN(D971))),1),"0123456789abcdefghijklmnopqrstuvwxyzABCDEFGHIJKLMNOPQRSTUVWXYZ(-)")))</formula1>
    </dataValidation>
    <dataValidation type="custom" showInputMessage="1" showErrorMessage="1" errorTitle="Invalid sample ID" error="Only a-z, A-Z,  0-9 and - (dash) are allowed characters. No whitespaces!" sqref="D11:D970" xr:uid="{00000000-0002-0000-0000-000004000000}">
      <formula1>ISNUMBER(SUMPRODUCT(SEARCH(MID(D11,ROW(INDIRECT("1:"&amp;LEN(D11))),1),"0123456789abcdefghijklmnopqrstuvwxyzABCDEFGHIJKLMNOPQRSTUVWXYZ(-)")))</formula1>
    </dataValidation>
    <dataValidation type="list" allowBlank="1" showInputMessage="1" showErrorMessage="1" sqref="F973:F1093" xr:uid="{00000000-0002-0000-0000-000005000000}">
      <formula1>$H$8:$H$9</formula1>
    </dataValidation>
    <dataValidation type="list" allowBlank="1" showInputMessage="1" showErrorMessage="1" sqref="W973:W1085" xr:uid="{00000000-0002-0000-0000-000006000000}">
      <formula1>$J$3:$J$6</formula1>
    </dataValidation>
  </dataValidations>
  <pageMargins left="0.7" right="0.7" top="0.75" bottom="0.75" header="0.3" footer="0.3"/>
  <pageSetup orientation="portrait" horizontalDpi="1200" verticalDpi="1200" r:id="rId1"/>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000-000007000000}">
          <x14:formula1>
            <xm:f>'drop-down-rör ej'!$N$8:$N$9</xm:f>
          </x14:formula1>
          <xm:sqref>F9:F10</xm:sqref>
        </x14:dataValidation>
        <x14:dataValidation type="list" allowBlank="1" showInputMessage="1" showErrorMessage="1" xr:uid="{00000000-0002-0000-0000-000008000000}">
          <x14:formula1>
            <xm:f>'drop-down-rör ej'!$P$8:$P$9</xm:f>
          </x14:formula1>
          <xm:sqref>F971</xm:sqref>
        </x14:dataValidation>
        <x14:dataValidation type="list" allowBlank="1" showInputMessage="1" showErrorMessage="1" xr:uid="{00000000-0002-0000-0000-000009000000}">
          <x14:formula1>
            <xm:f>'drop-down-rör ej'!$R$3:$R$6</xm:f>
          </x14:formula1>
          <xm:sqref>W971</xm:sqref>
        </x14:dataValidation>
        <x14:dataValidation type="list" allowBlank="1" showInputMessage="1" showErrorMessage="1" xr:uid="{00000000-0002-0000-0000-00000A000000}">
          <x14:formula1>
            <xm:f>Index!$B$2:$B$230</xm:f>
          </x14:formula1>
          <xm:sqref>J11:J970</xm:sqref>
        </x14:dataValidation>
        <x14:dataValidation type="list" allowBlank="1" showInputMessage="1" showErrorMessage="1" xr:uid="{00000000-0002-0000-0000-00000C000000}">
          <x14:formula1>
            <xm:f>'drop-down-rör ej'!$D$2:$D$97</xm:f>
          </x14:formula1>
          <xm:sqref>E11:E970</xm:sqref>
        </x14:dataValidation>
        <x14:dataValidation type="list" showInputMessage="1" showErrorMessage="1" xr:uid="{00000000-0002-0000-0000-00000D000000}">
          <x14:formula1>
            <xm:f>'drop-down-rör ej'!$F$2:$F$7</xm:f>
          </x14:formula1>
          <xm:sqref>W11:W970</xm:sqref>
        </x14:dataValidation>
        <x14:dataValidation type="list" allowBlank="1" showInputMessage="1" showErrorMessage="1" xr:uid="{00000000-0002-0000-0000-00000E000000}">
          <x14:formula1>
            <xm:f>'drop-down-rör ej'!$G$2:$G$17</xm:f>
          </x14:formula1>
          <xm:sqref>X11:X970</xm:sqref>
        </x14:dataValidation>
        <x14:dataValidation type="list" allowBlank="1" showInputMessage="1" showErrorMessage="1" xr:uid="{00000000-0002-0000-0000-00000F000000}">
          <x14:formula1>
            <xm:f>'drop-down-rör ej'!$I$2:$I$31</xm:f>
          </x14:formula1>
          <xm:sqref>V11:V970</xm:sqref>
        </x14:dataValidation>
        <x14:dataValidation type="list" allowBlank="1" showInputMessage="1" showErrorMessage="1" xr:uid="{00000000-0002-0000-0000-000010000000}">
          <x14:formula1>
            <xm:f>'drop-down-rör ej'!$K$2:$K$5</xm:f>
          </x14:formula1>
          <xm:sqref>Y11:Y970</xm:sqref>
        </x14:dataValidation>
        <x14:dataValidation type="list" showInputMessage="1" showErrorMessage="1" errorTitle="Invalid sample ID" error="Only a-z, 0-9 and - (dash) are allowed characters. No whitespaces!" xr:uid="{00000000-0002-0000-0000-000011000000}">
          <x14:formula1>
            <xm:f>'drop-down-rör ej'!$C$2:$C$97</xm:f>
          </x14:formula1>
          <xm:sqref>C11:C970</xm:sqref>
        </x14:dataValidation>
        <x14:dataValidation type="list" showInputMessage="1" showErrorMessage="1" xr:uid="{00000000-0002-0000-0000-000012000000}">
          <x14:formula1>
            <xm:f>'drop-down-rör ej'!$J$2:$J$26</xm:f>
          </x14:formula1>
          <xm:sqref>AA11:AA970</xm:sqref>
        </x14:dataValidation>
        <x14:dataValidation type="list" allowBlank="1" showInputMessage="1" showErrorMessage="1" xr:uid="{00000000-0002-0000-0000-000013000000}">
          <x14:formula1>
            <xm:f>'drop-down-rör ej'!$L$2:$L$3</xm:f>
          </x14:formula1>
          <xm:sqref>Z11:Z970</xm:sqref>
        </x14:dataValidation>
        <x14:dataValidation type="list" allowBlank="1" showInputMessage="1" showErrorMessage="1" xr:uid="{00000000-0002-0000-0000-000014000000}">
          <x14:formula1>
            <xm:f>'drop-down-rör ej'!$E$2:$E$3</xm:f>
          </x14:formula1>
          <xm:sqref>F11:F970</xm:sqref>
        </x14:dataValidation>
        <x14:dataValidation type="list" allowBlank="1" showInputMessage="1" showErrorMessage="1" xr:uid="{00000000-0002-0000-0000-000015000000}">
          <x14:formula1>
            <xm:f>'drop-down-rör ej'!$M$2:$M$3</xm:f>
          </x14:formula1>
          <xm:sqref>T11:T970</xm:sqref>
        </x14:dataValidation>
        <x14:dataValidation type="list" allowBlank="1" showInputMessage="1" showErrorMessage="1" xr:uid="{00000000-0002-0000-0000-000016000000}">
          <x14:formula1>
            <xm:f>'drop-down-rör ej'!$H$2:$H$97</xm:f>
          </x14:formula1>
          <xm:sqref>U11:U970</xm:sqref>
        </x14:dataValidation>
        <x14:dataValidation type="list" allowBlank="1" showInputMessage="1" showErrorMessage="1" xr:uid="{00000000-0002-0000-0000-000017000000}">
          <x14:formula1>
            <xm:f>'drop-down-rör ej'!$N$2:$N$20</xm:f>
          </x14:formula1>
          <xm:sqref>S11:S970</xm:sqref>
        </x14:dataValidation>
        <x14:dataValidation type="list" allowBlank="1" showInputMessage="1" showErrorMessage="1" xr:uid="{00000000-0002-0000-0000-00000B000000}">
          <x14:formula1>
            <xm:f>Index!$A$3:$A$20</xm:f>
          </x14:formula1>
          <xm:sqref>I11 I13:I970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47"/>
  <sheetViews>
    <sheetView showGridLines="0" topLeftCell="A3" zoomScale="90" zoomScaleNormal="90" zoomScalePageLayoutView="90" workbookViewId="0">
      <selection activeCell="K7" sqref="K7"/>
    </sheetView>
  </sheetViews>
  <sheetFormatPr baseColWidth="10" defaultColWidth="9.1640625" defaultRowHeight="15" x14ac:dyDescent="0.2"/>
  <cols>
    <col min="1" max="1" width="48.1640625" style="29" customWidth="1"/>
    <col min="2" max="2" width="33.5" style="29" customWidth="1"/>
    <col min="3" max="3" width="6.33203125" style="3" customWidth="1"/>
    <col min="4" max="4" width="9.1640625" style="3"/>
    <col min="5" max="5" width="12.5" style="3" customWidth="1"/>
    <col min="6" max="7" width="9.1640625" style="3"/>
    <col min="8" max="8" width="4.1640625" style="3" customWidth="1"/>
    <col min="9" max="15" width="9.1640625" style="3"/>
    <col min="16" max="16384" width="9.1640625" style="29"/>
  </cols>
  <sheetData>
    <row r="1" spans="1:15" s="47" customFormat="1" ht="19" x14ac:dyDescent="0.25">
      <c r="A1" s="51" t="s">
        <v>133</v>
      </c>
      <c r="C1" s="48"/>
      <c r="D1" s="48"/>
      <c r="E1" s="48"/>
      <c r="F1" s="48"/>
      <c r="G1" s="48"/>
      <c r="H1" s="48"/>
      <c r="I1" s="48"/>
      <c r="J1" s="48"/>
      <c r="K1" s="48"/>
      <c r="L1" s="48"/>
      <c r="M1" s="48"/>
      <c r="N1" s="48"/>
      <c r="O1" s="48"/>
    </row>
    <row r="2" spans="1:15" s="47" customFormat="1" x14ac:dyDescent="0.2">
      <c r="A2" s="47" t="s">
        <v>240</v>
      </c>
      <c r="C2" s="48"/>
      <c r="D2" s="48"/>
      <c r="E2" s="48"/>
      <c r="F2" s="48"/>
      <c r="G2" s="48"/>
      <c r="H2" s="48"/>
      <c r="I2" s="48"/>
      <c r="J2" s="48"/>
      <c r="K2" s="48"/>
      <c r="L2" s="48"/>
      <c r="M2" s="48"/>
      <c r="N2" s="48"/>
      <c r="O2" s="48"/>
    </row>
    <row r="3" spans="1:15" s="47" customFormat="1" x14ac:dyDescent="0.2">
      <c r="A3" s="47" t="s">
        <v>241</v>
      </c>
      <c r="C3" s="48"/>
      <c r="D3" s="48"/>
      <c r="E3" s="48"/>
      <c r="F3" s="48"/>
      <c r="G3" s="48"/>
      <c r="H3" s="48"/>
      <c r="I3" s="48"/>
      <c r="J3" s="48"/>
      <c r="K3" s="48"/>
      <c r="L3" s="48"/>
      <c r="M3" s="48"/>
      <c r="N3" s="48"/>
      <c r="O3" s="48"/>
    </row>
    <row r="4" spans="1:15" s="47" customFormat="1" x14ac:dyDescent="0.2">
      <c r="A4" s="47" t="s">
        <v>1726</v>
      </c>
      <c r="C4" s="48"/>
      <c r="D4" s="48"/>
      <c r="E4" s="48"/>
      <c r="F4" s="48"/>
      <c r="G4" s="48"/>
      <c r="H4" s="48"/>
      <c r="I4" s="48"/>
      <c r="J4" s="48"/>
      <c r="K4" s="48"/>
      <c r="L4" s="48"/>
      <c r="M4" s="48"/>
      <c r="N4" s="48"/>
      <c r="O4" s="48"/>
    </row>
    <row r="5" spans="1:15" s="117" customFormat="1" ht="16" thickBot="1" x14ac:dyDescent="0.25">
      <c r="C5" s="48"/>
      <c r="D5" s="48"/>
      <c r="E5" s="48"/>
      <c r="F5" s="48"/>
      <c r="G5" s="48"/>
      <c r="H5" s="48"/>
      <c r="I5" s="48"/>
      <c r="J5" s="48"/>
      <c r="K5" s="48"/>
      <c r="L5" s="48"/>
      <c r="M5" s="48"/>
      <c r="N5" s="48"/>
      <c r="O5" s="48"/>
    </row>
    <row r="6" spans="1:15" s="47" customFormat="1" ht="16" thickBot="1" x14ac:dyDescent="0.25">
      <c r="A6" s="121" t="s">
        <v>1423</v>
      </c>
      <c r="B6" s="122"/>
      <c r="C6" s="122"/>
      <c r="D6" s="122"/>
      <c r="E6" s="123"/>
      <c r="F6" s="48"/>
      <c r="G6" s="48"/>
      <c r="H6" s="48"/>
      <c r="I6" s="48"/>
      <c r="J6" s="48"/>
      <c r="K6" s="48"/>
      <c r="L6" s="48"/>
      <c r="M6" s="48"/>
      <c r="N6" s="48"/>
      <c r="O6" s="48"/>
    </row>
    <row r="7" spans="1:15" s="117" customFormat="1" x14ac:dyDescent="0.2">
      <c r="C7" s="48"/>
      <c r="D7" s="48"/>
      <c r="E7" s="48"/>
      <c r="F7" s="48"/>
      <c r="G7" s="48"/>
      <c r="H7" s="48"/>
      <c r="I7" s="48"/>
      <c r="J7" s="48"/>
      <c r="K7" s="48"/>
      <c r="L7" s="48"/>
      <c r="M7" s="48"/>
      <c r="N7" s="48"/>
      <c r="O7" s="48"/>
    </row>
    <row r="8" spans="1:15" x14ac:dyDescent="0.2">
      <c r="A8" s="60" t="s">
        <v>912</v>
      </c>
      <c r="B8" s="49"/>
      <c r="C8" s="52"/>
      <c r="D8" s="52"/>
      <c r="E8" s="52"/>
      <c r="F8" s="52"/>
      <c r="G8" s="52"/>
    </row>
    <row r="9" spans="1:15" x14ac:dyDescent="0.2">
      <c r="A9" s="53" t="s">
        <v>913</v>
      </c>
      <c r="B9" s="30"/>
      <c r="C9" s="37"/>
      <c r="D9" s="37"/>
      <c r="E9" s="37"/>
    </row>
    <row r="10" spans="1:15" x14ac:dyDescent="0.2">
      <c r="A10" s="50" t="s">
        <v>242</v>
      </c>
      <c r="B10" s="30"/>
      <c r="C10" s="37"/>
      <c r="D10" s="37"/>
      <c r="E10" s="37"/>
    </row>
    <row r="11" spans="1:15" x14ac:dyDescent="0.2">
      <c r="B11" s="30"/>
      <c r="C11" s="37"/>
      <c r="D11" s="37"/>
      <c r="E11" s="37"/>
    </row>
    <row r="12" spans="1:15" x14ac:dyDescent="0.2">
      <c r="A12" s="30" t="s">
        <v>911</v>
      </c>
      <c r="B12" s="30"/>
      <c r="C12" s="37"/>
      <c r="D12" s="37"/>
      <c r="E12" s="37"/>
    </row>
    <row r="13" spans="1:15" ht="16" thickBot="1" x14ac:dyDescent="0.25"/>
    <row r="14" spans="1:15" ht="20" thickBot="1" x14ac:dyDescent="0.3">
      <c r="A14" s="39" t="s">
        <v>2</v>
      </c>
      <c r="B14" s="40" t="s">
        <v>1447</v>
      </c>
      <c r="D14" s="124" t="s">
        <v>239</v>
      </c>
      <c r="E14" s="125"/>
      <c r="F14" s="125"/>
      <c r="G14" s="125"/>
      <c r="H14" s="126"/>
    </row>
    <row r="15" spans="1:15" ht="16.5" customHeight="1" x14ac:dyDescent="0.2">
      <c r="A15" s="1"/>
      <c r="B15" s="2"/>
      <c r="D15" s="101" t="s">
        <v>1424</v>
      </c>
      <c r="E15" s="102"/>
      <c r="F15" s="102"/>
      <c r="G15" s="102"/>
      <c r="H15" s="103"/>
    </row>
    <row r="16" spans="1:15" ht="18" customHeight="1" x14ac:dyDescent="0.2">
      <c r="A16" s="57" t="s">
        <v>4</v>
      </c>
      <c r="B16" s="100" t="s">
        <v>1746</v>
      </c>
      <c r="D16" s="101" t="s">
        <v>1425</v>
      </c>
      <c r="E16" s="102"/>
      <c r="F16" s="102"/>
      <c r="G16" s="102"/>
      <c r="H16" s="103"/>
    </row>
    <row r="17" spans="1:8" x14ac:dyDescent="0.2">
      <c r="A17" s="57"/>
      <c r="B17" s="138"/>
      <c r="D17" s="101"/>
      <c r="E17" s="102"/>
      <c r="F17" s="102"/>
      <c r="G17" s="102"/>
      <c r="H17" s="103"/>
    </row>
    <row r="18" spans="1:8" ht="16" x14ac:dyDescent="0.2">
      <c r="A18" s="57" t="s">
        <v>135</v>
      </c>
      <c r="B18" s="100" t="s">
        <v>2832</v>
      </c>
      <c r="D18" s="101" t="s">
        <v>1597</v>
      </c>
      <c r="E18" s="102"/>
      <c r="F18" s="102"/>
      <c r="G18" s="102"/>
      <c r="H18" s="103"/>
    </row>
    <row r="19" spans="1:8" ht="16" x14ac:dyDescent="0.2">
      <c r="A19" s="57" t="s">
        <v>136</v>
      </c>
      <c r="B19" s="100" t="s">
        <v>2833</v>
      </c>
      <c r="D19" s="101" t="s">
        <v>134</v>
      </c>
      <c r="E19" s="102"/>
      <c r="F19" s="102"/>
      <c r="G19" s="102"/>
      <c r="H19" s="103"/>
    </row>
    <row r="20" spans="1:8" x14ac:dyDescent="0.2">
      <c r="A20" s="57"/>
      <c r="B20" s="138"/>
      <c r="D20" s="101" t="s">
        <v>137</v>
      </c>
      <c r="E20" s="102"/>
      <c r="F20" s="102"/>
      <c r="G20" s="102"/>
      <c r="H20" s="103"/>
    </row>
    <row r="21" spans="1:8" ht="16" x14ac:dyDescent="0.2">
      <c r="A21" s="57" t="s">
        <v>244</v>
      </c>
      <c r="B21" s="100" t="s">
        <v>2829</v>
      </c>
      <c r="D21" s="127" t="s">
        <v>138</v>
      </c>
      <c r="E21" s="102"/>
      <c r="F21" s="102"/>
      <c r="G21" s="102"/>
      <c r="H21" s="103"/>
    </row>
    <row r="22" spans="1:8" ht="32" x14ac:dyDescent="0.2">
      <c r="A22" s="57" t="s">
        <v>243</v>
      </c>
      <c r="B22" s="100" t="s">
        <v>2830</v>
      </c>
      <c r="D22" s="127" t="s">
        <v>139</v>
      </c>
      <c r="E22" s="102"/>
      <c r="F22" s="102"/>
      <c r="G22" s="102"/>
      <c r="H22" s="103"/>
    </row>
    <row r="23" spans="1:8" ht="17" thickBot="1" x14ac:dyDescent="0.25">
      <c r="A23" s="57" t="s">
        <v>0</v>
      </c>
      <c r="B23" s="100" t="s">
        <v>2831</v>
      </c>
      <c r="D23" s="128" t="s">
        <v>140</v>
      </c>
      <c r="E23" s="104"/>
      <c r="F23" s="104"/>
      <c r="G23" s="104"/>
      <c r="H23" s="105"/>
    </row>
    <row r="24" spans="1:8" ht="16" x14ac:dyDescent="0.2">
      <c r="A24" s="57" t="s">
        <v>1</v>
      </c>
      <c r="B24" s="100" t="s">
        <v>12</v>
      </c>
    </row>
    <row r="25" spans="1:8" ht="16" thickBot="1" x14ac:dyDescent="0.25">
      <c r="A25" s="131" t="s">
        <v>904</v>
      </c>
      <c r="B25" s="132"/>
      <c r="D25" s="81"/>
      <c r="E25" s="81"/>
      <c r="F25" s="81"/>
      <c r="G25" s="81"/>
      <c r="H25" s="81"/>
    </row>
    <row r="26" spans="1:8" x14ac:dyDescent="0.2">
      <c r="A26" s="58"/>
      <c r="B26" s="139"/>
      <c r="D26" s="81"/>
      <c r="E26" s="81"/>
      <c r="F26" s="81"/>
      <c r="G26" s="81"/>
      <c r="H26" s="81"/>
    </row>
    <row r="27" spans="1:8" ht="19" x14ac:dyDescent="0.25">
      <c r="A27" s="129" t="s">
        <v>1428</v>
      </c>
      <c r="B27" s="130"/>
      <c r="D27" s="81"/>
      <c r="E27" s="81"/>
      <c r="F27" s="81"/>
      <c r="G27" s="81"/>
      <c r="H27" s="81"/>
    </row>
    <row r="28" spans="1:8" x14ac:dyDescent="0.2">
      <c r="A28" s="81" t="s">
        <v>1427</v>
      </c>
      <c r="B28" s="81"/>
      <c r="D28" s="81"/>
      <c r="E28" s="81"/>
      <c r="F28" s="81"/>
      <c r="G28" s="81"/>
      <c r="H28" s="81"/>
    </row>
    <row r="29" spans="1:8" x14ac:dyDescent="0.2">
      <c r="A29" s="81" t="s">
        <v>1448</v>
      </c>
      <c r="B29" s="81"/>
      <c r="D29" s="81"/>
      <c r="E29" s="81"/>
      <c r="F29" s="81"/>
      <c r="G29" s="81"/>
      <c r="H29" s="81"/>
    </row>
    <row r="30" spans="1:8" x14ac:dyDescent="0.2">
      <c r="A30" s="55"/>
      <c r="B30" s="137"/>
      <c r="C30" s="130"/>
      <c r="D30" s="81"/>
      <c r="E30" s="81"/>
      <c r="F30" s="81"/>
      <c r="G30" s="81"/>
      <c r="H30" s="81"/>
    </row>
    <row r="31" spans="1:8" x14ac:dyDescent="0.2">
      <c r="A31" s="55"/>
      <c r="B31" s="137"/>
      <c r="C31" s="81"/>
      <c r="D31" s="81"/>
      <c r="E31" s="81"/>
      <c r="F31" s="81"/>
      <c r="G31" s="81"/>
      <c r="H31" s="81"/>
    </row>
    <row r="32" spans="1:8" x14ac:dyDescent="0.2">
      <c r="A32" s="55"/>
      <c r="B32" s="137"/>
      <c r="C32" s="81"/>
      <c r="D32" s="81"/>
      <c r="E32" s="81"/>
      <c r="F32" s="81"/>
      <c r="G32" s="81"/>
      <c r="H32" s="81"/>
    </row>
    <row r="33" spans="1:15" x14ac:dyDescent="0.2">
      <c r="B33" s="3"/>
    </row>
    <row r="34" spans="1:15" x14ac:dyDescent="0.2">
      <c r="B34" s="117"/>
    </row>
    <row r="35" spans="1:15" s="54" customFormat="1" x14ac:dyDescent="0.2">
      <c r="B35" s="117"/>
      <c r="C35" s="5"/>
      <c r="D35" s="5"/>
      <c r="E35" s="5"/>
      <c r="F35" s="6"/>
      <c r="G35" s="6"/>
      <c r="H35" s="6"/>
      <c r="I35" s="6"/>
      <c r="J35" s="5"/>
      <c r="K35" s="5"/>
      <c r="L35" s="5"/>
      <c r="M35" s="3"/>
      <c r="N35" s="48"/>
      <c r="O35" s="48"/>
    </row>
    <row r="36" spans="1:15" x14ac:dyDescent="0.2">
      <c r="C36" s="48"/>
      <c r="D36" s="48"/>
      <c r="E36" s="48"/>
      <c r="F36" s="48"/>
      <c r="G36" s="48"/>
      <c r="H36" s="48"/>
      <c r="I36" s="48"/>
      <c r="J36" s="48"/>
      <c r="K36" s="48"/>
      <c r="L36" s="48"/>
    </row>
    <row r="40" spans="1:15" x14ac:dyDescent="0.2">
      <c r="A40" s="56" t="s">
        <v>3</v>
      </c>
    </row>
    <row r="41" spans="1:15" x14ac:dyDescent="0.2">
      <c r="A41" s="55" t="s">
        <v>1426</v>
      </c>
    </row>
    <row r="42" spans="1:15" x14ac:dyDescent="0.2">
      <c r="A42" s="117" t="s">
        <v>1450</v>
      </c>
      <c r="M42" s="7"/>
    </row>
    <row r="43" spans="1:15" x14ac:dyDescent="0.2">
      <c r="O43" s="29"/>
    </row>
    <row r="44" spans="1:15" x14ac:dyDescent="0.2">
      <c r="N44" s="5"/>
      <c r="O44" s="7"/>
    </row>
    <row r="46" spans="1:15" x14ac:dyDescent="0.2">
      <c r="C46" s="5"/>
      <c r="D46" s="5"/>
      <c r="E46" s="5"/>
      <c r="F46" s="6"/>
      <c r="G46" s="6"/>
      <c r="H46" s="6"/>
      <c r="I46" s="6"/>
      <c r="J46" s="5"/>
      <c r="K46" s="5"/>
      <c r="L46" s="5"/>
      <c r="M46" s="7"/>
    </row>
    <row r="47" spans="1:15" x14ac:dyDescent="0.2">
      <c r="C47" s="48"/>
      <c r="D47" s="48"/>
      <c r="E47" s="48"/>
      <c r="F47" s="48"/>
      <c r="G47" s="48"/>
      <c r="H47" s="48"/>
      <c r="I47" s="48"/>
      <c r="J47" s="48"/>
      <c r="K47" s="48"/>
      <c r="L47" s="48"/>
      <c r="M47" s="48"/>
    </row>
  </sheetData>
  <sheetProtection algorithmName="SHA-512" hashValue="3zGHin8x4+leRmi30aNsF3lRP81oma87tL75/JJVF4gWm7RiIsCSRzY/eCHN6WS92MGogpceto8JAkVtuhW8dA==" saltValue="bdPBTFnong6gRnn539yH/A==" spinCount="100000" sheet="1" objects="1" scenarios="1"/>
  <dataValidations count="1">
    <dataValidation type="custom" allowBlank="1" showInputMessage="1" showErrorMessage="1" errorTitle="Invalid project code" error="A project code consists of two letters and four numbers separated by a - (dash) _x000a_Only a-z, 0-9 and 0 (dash) are allowed." sqref="B16" xr:uid="{00000000-0002-0000-0100-000000000000}">
      <formula1>ISNUMBER(SUMPRODUCT(SEARCH(MID(B16,ROW(INDIRECT("1:"&amp;LEN(B16))),1),"0123456789abcdefghijklmnopqrstuvwxyzABCDEFGHIJKLMNOPQRSTUVWXYZ(-)")))</formula1>
    </dataValidation>
  </dataValidations>
  <hyperlinks>
    <hyperlink ref="A14" r:id="rId1" xr:uid="{00000000-0004-0000-0100-000000000000}"/>
    <hyperlink ref="A9" r:id="rId2" xr:uid="{00000000-0004-0000-0100-000001000000}"/>
  </hyperlinks>
  <pageMargins left="0.70866141732283505" right="0.70866141732283505" top="1.9685039370078701" bottom="0.74803149606299202" header="0.31496062992126" footer="0.31496062992126"/>
  <pageSetup paperSize="8" orientation="landscape" horizontalDpi="1200" verticalDpi="1200" r:id="rId3"/>
  <headerFooter>
    <oddHeader xml:space="preserve">&amp;L&amp;G&amp;R&amp;G
</oddHeader>
    <oddFooter xml:space="preserve">&amp;L&amp;Z&amp;F&amp;A&amp;P&amp;N&amp;D
</oddFooter>
  </headerFooter>
  <drawing r:id="rId4"/>
  <legacyDrawingHF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'drop-down-rör ej'!$A$2:$A$6</xm:f>
          </x14:formula1>
          <xm:sqref>B23</xm:sqref>
        </x14:dataValidation>
        <x14:dataValidation type="list" allowBlank="1" showInputMessage="1" showErrorMessage="1" xr:uid="{00000000-0002-0000-0100-000002000000}">
          <x14:formula1>
            <xm:f>'drop-down-rör ej'!$B$2:$B$5</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30"/>
  <sheetViews>
    <sheetView topLeftCell="N1" workbookViewId="0">
      <selection activeCell="O44" sqref="O44"/>
    </sheetView>
  </sheetViews>
  <sheetFormatPr baseColWidth="10" defaultColWidth="8.83203125" defaultRowHeight="15" x14ac:dyDescent="0.2"/>
  <cols>
    <col min="1" max="1" width="42.83203125" style="54" customWidth="1"/>
    <col min="2" max="2" width="15.33203125" customWidth="1"/>
    <col min="3" max="3" width="40.1640625" style="60" customWidth="1"/>
    <col min="4" max="4" width="39.33203125" customWidth="1"/>
    <col min="5" max="5" width="38.5" style="60" customWidth="1"/>
    <col min="6" max="6" width="28.83203125" customWidth="1"/>
    <col min="7" max="7" width="44.1640625" customWidth="1"/>
    <col min="8" max="8" width="19.33203125" customWidth="1"/>
    <col min="9" max="9" width="24.83203125" customWidth="1"/>
    <col min="10" max="10" width="38" style="60" customWidth="1"/>
    <col min="11" max="11" width="23.5" style="26" customWidth="1"/>
    <col min="12" max="12" width="21.5" style="26" customWidth="1"/>
    <col min="13" max="13" width="20.5" style="26" customWidth="1"/>
    <col min="14" max="14" width="24.6640625" style="26" customWidth="1"/>
    <col min="15" max="15" width="44.6640625" customWidth="1"/>
    <col min="16" max="16" width="29.33203125" style="26" customWidth="1"/>
    <col min="17" max="17" width="35.5" style="26" customWidth="1"/>
    <col min="18" max="18" width="28.5" style="26" customWidth="1"/>
    <col min="19" max="19" width="53.83203125" bestFit="1" customWidth="1"/>
  </cols>
  <sheetData>
    <row r="1" spans="1:20" x14ac:dyDescent="0.2">
      <c r="B1" s="56" t="s">
        <v>270</v>
      </c>
      <c r="C1" s="56"/>
    </row>
    <row r="2" spans="1:20" s="62" customFormat="1" x14ac:dyDescent="0.2">
      <c r="A2" s="62" t="s">
        <v>627</v>
      </c>
      <c r="B2" s="115" t="s">
        <v>915</v>
      </c>
      <c r="C2" s="62" t="s">
        <v>630</v>
      </c>
      <c r="D2" s="62" t="s">
        <v>876</v>
      </c>
      <c r="E2" s="62" t="s">
        <v>679</v>
      </c>
      <c r="F2" s="62" t="s">
        <v>680</v>
      </c>
      <c r="G2" s="62" t="s">
        <v>272</v>
      </c>
      <c r="H2" s="62" t="s">
        <v>273</v>
      </c>
      <c r="I2" s="62" t="s">
        <v>131</v>
      </c>
      <c r="J2" s="62" t="s">
        <v>777</v>
      </c>
      <c r="K2" s="62" t="s">
        <v>628</v>
      </c>
      <c r="L2" s="62" t="s">
        <v>629</v>
      </c>
      <c r="M2" s="62" t="s">
        <v>874</v>
      </c>
      <c r="N2" s="62" t="s">
        <v>875</v>
      </c>
      <c r="O2" s="62" t="s">
        <v>271</v>
      </c>
      <c r="P2" s="62" t="s">
        <v>896</v>
      </c>
      <c r="Q2" s="62" t="s">
        <v>897</v>
      </c>
      <c r="R2" s="62" t="s">
        <v>898</v>
      </c>
      <c r="S2" s="62" t="s">
        <v>1499</v>
      </c>
      <c r="T2" s="62" t="s">
        <v>915</v>
      </c>
    </row>
    <row r="3" spans="1:20" x14ac:dyDescent="0.2">
      <c r="A3" s="54" t="s">
        <v>915</v>
      </c>
      <c r="B3">
        <v>1</v>
      </c>
      <c r="C3" s="60" t="s">
        <v>631</v>
      </c>
      <c r="D3" t="s">
        <v>275</v>
      </c>
      <c r="E3" s="60" t="s">
        <v>655</v>
      </c>
      <c r="F3" t="s">
        <v>681</v>
      </c>
      <c r="G3" t="s">
        <v>276</v>
      </c>
      <c r="H3" t="s">
        <v>277</v>
      </c>
      <c r="I3" t="s">
        <v>278</v>
      </c>
      <c r="J3" s="60" t="s">
        <v>778</v>
      </c>
      <c r="K3" s="26" t="s">
        <v>923</v>
      </c>
      <c r="L3" s="26" t="s">
        <v>1019</v>
      </c>
      <c r="M3" s="26" t="s">
        <v>1035</v>
      </c>
      <c r="N3" s="26" t="s">
        <v>1263</v>
      </c>
      <c r="O3" t="s">
        <v>274</v>
      </c>
      <c r="P3" s="26" t="s">
        <v>1311</v>
      </c>
      <c r="Q3" s="26" t="s">
        <v>1263</v>
      </c>
      <c r="R3" s="26" t="s">
        <v>1327</v>
      </c>
      <c r="S3" t="s">
        <v>1500</v>
      </c>
      <c r="T3" t="s">
        <v>1602</v>
      </c>
    </row>
    <row r="4" spans="1:20" x14ac:dyDescent="0.2">
      <c r="A4" s="27" t="s">
        <v>630</v>
      </c>
      <c r="B4">
        <v>2</v>
      </c>
      <c r="C4" s="60" t="s">
        <v>632</v>
      </c>
      <c r="D4" t="s">
        <v>280</v>
      </c>
      <c r="E4" s="60" t="s">
        <v>656</v>
      </c>
      <c r="F4" t="s">
        <v>682</v>
      </c>
      <c r="G4" t="s">
        <v>281</v>
      </c>
      <c r="H4" t="s">
        <v>282</v>
      </c>
      <c r="I4" t="s">
        <v>283</v>
      </c>
      <c r="J4" s="60" t="s">
        <v>779</v>
      </c>
      <c r="K4" s="26" t="s">
        <v>924</v>
      </c>
      <c r="L4" s="26" t="s">
        <v>1020</v>
      </c>
      <c r="M4" s="26" t="s">
        <v>1036</v>
      </c>
      <c r="N4" s="26" t="s">
        <v>1264</v>
      </c>
      <c r="O4" t="s">
        <v>279</v>
      </c>
      <c r="P4" s="26" t="s">
        <v>1312</v>
      </c>
      <c r="Q4" s="26" t="s">
        <v>1264</v>
      </c>
      <c r="R4" s="26" t="s">
        <v>1328</v>
      </c>
      <c r="S4" t="s">
        <v>1501</v>
      </c>
      <c r="T4" s="117" t="s">
        <v>1602</v>
      </c>
    </row>
    <row r="5" spans="1:20" x14ac:dyDescent="0.2">
      <c r="A5" s="26" t="s">
        <v>876</v>
      </c>
      <c r="B5">
        <v>3</v>
      </c>
      <c r="C5" s="60" t="s">
        <v>633</v>
      </c>
      <c r="D5" t="s">
        <v>285</v>
      </c>
      <c r="E5" s="60" t="s">
        <v>657</v>
      </c>
      <c r="F5" t="s">
        <v>683</v>
      </c>
      <c r="G5" t="s">
        <v>286</v>
      </c>
      <c r="H5" t="s">
        <v>287</v>
      </c>
      <c r="I5" t="s">
        <v>288</v>
      </c>
      <c r="J5" s="60" t="s">
        <v>780</v>
      </c>
      <c r="K5" s="26" t="s">
        <v>925</v>
      </c>
      <c r="L5" s="26" t="s">
        <v>1021</v>
      </c>
      <c r="M5" s="26" t="s">
        <v>1037</v>
      </c>
      <c r="N5" s="26" t="s">
        <v>1265</v>
      </c>
      <c r="O5" t="s">
        <v>284</v>
      </c>
      <c r="P5" s="26" t="s">
        <v>1313</v>
      </c>
      <c r="Q5" s="26" t="s">
        <v>1265</v>
      </c>
      <c r="R5" s="26" t="s">
        <v>1329</v>
      </c>
      <c r="S5" t="s">
        <v>1502</v>
      </c>
      <c r="T5" s="117" t="s">
        <v>1602</v>
      </c>
    </row>
    <row r="6" spans="1:20" x14ac:dyDescent="0.2">
      <c r="A6" s="26" t="s">
        <v>679</v>
      </c>
      <c r="B6">
        <v>4</v>
      </c>
      <c r="C6" s="60" t="s">
        <v>634</v>
      </c>
      <c r="D6" t="s">
        <v>290</v>
      </c>
      <c r="E6" s="60" t="s">
        <v>658</v>
      </c>
      <c r="F6" t="s">
        <v>684</v>
      </c>
      <c r="G6" t="s">
        <v>291</v>
      </c>
      <c r="H6" t="s">
        <v>292</v>
      </c>
      <c r="I6" t="s">
        <v>293</v>
      </c>
      <c r="J6" s="60" t="s">
        <v>781</v>
      </c>
      <c r="K6" s="26" t="s">
        <v>926</v>
      </c>
      <c r="L6" s="26" t="s">
        <v>1022</v>
      </c>
      <c r="M6" s="26" t="s">
        <v>1038</v>
      </c>
      <c r="N6" s="26" t="s">
        <v>1266</v>
      </c>
      <c r="O6" t="s">
        <v>289</v>
      </c>
      <c r="P6" s="26" t="s">
        <v>1314</v>
      </c>
      <c r="Q6" s="26" t="s">
        <v>1266</v>
      </c>
      <c r="R6" s="26" t="s">
        <v>1330</v>
      </c>
      <c r="S6" t="s">
        <v>1503</v>
      </c>
      <c r="T6" s="117" t="s">
        <v>1602</v>
      </c>
    </row>
    <row r="7" spans="1:20" x14ac:dyDescent="0.2">
      <c r="A7" s="26" t="s">
        <v>680</v>
      </c>
      <c r="B7">
        <v>5</v>
      </c>
      <c r="C7" s="60" t="s">
        <v>635</v>
      </c>
      <c r="D7" t="s">
        <v>295</v>
      </c>
      <c r="E7" s="60" t="s">
        <v>659</v>
      </c>
      <c r="F7" t="s">
        <v>685</v>
      </c>
      <c r="G7" t="s">
        <v>296</v>
      </c>
      <c r="H7" t="s">
        <v>297</v>
      </c>
      <c r="I7" t="s">
        <v>298</v>
      </c>
      <c r="J7" s="60" t="s">
        <v>782</v>
      </c>
      <c r="K7" s="26" t="s">
        <v>927</v>
      </c>
      <c r="L7" s="26" t="s">
        <v>1023</v>
      </c>
      <c r="M7" s="26" t="s">
        <v>1039</v>
      </c>
      <c r="N7" s="26" t="s">
        <v>1267</v>
      </c>
      <c r="O7" t="s">
        <v>294</v>
      </c>
      <c r="P7" s="26" t="s">
        <v>1315</v>
      </c>
      <c r="Q7" s="26" t="s">
        <v>1267</v>
      </c>
      <c r="R7" s="26" t="s">
        <v>1331</v>
      </c>
      <c r="S7" t="s">
        <v>1504</v>
      </c>
      <c r="T7" s="117" t="s">
        <v>1602</v>
      </c>
    </row>
    <row r="8" spans="1:20" x14ac:dyDescent="0.2">
      <c r="A8" s="26" t="s">
        <v>272</v>
      </c>
      <c r="B8">
        <v>6</v>
      </c>
      <c r="C8" s="60" t="s">
        <v>636</v>
      </c>
      <c r="D8" t="s">
        <v>300</v>
      </c>
      <c r="E8" s="60" t="s">
        <v>660</v>
      </c>
      <c r="F8" t="s">
        <v>686</v>
      </c>
      <c r="G8" t="s">
        <v>301</v>
      </c>
      <c r="H8" t="s">
        <v>302</v>
      </c>
      <c r="I8" t="s">
        <v>303</v>
      </c>
      <c r="J8" s="60" t="s">
        <v>783</v>
      </c>
      <c r="K8" s="26" t="s">
        <v>928</v>
      </c>
      <c r="L8" s="26" t="s">
        <v>1024</v>
      </c>
      <c r="M8" s="26" t="s">
        <v>1040</v>
      </c>
      <c r="N8" s="26" t="s">
        <v>1268</v>
      </c>
      <c r="O8" t="s">
        <v>299</v>
      </c>
      <c r="P8" s="26" t="s">
        <v>1316</v>
      </c>
      <c r="Q8" s="26" t="s">
        <v>1268</v>
      </c>
      <c r="R8" s="26" t="s">
        <v>1332</v>
      </c>
      <c r="S8" t="s">
        <v>1505</v>
      </c>
      <c r="T8" s="117" t="s">
        <v>1602</v>
      </c>
    </row>
    <row r="9" spans="1:20" x14ac:dyDescent="0.2">
      <c r="A9" s="26" t="s">
        <v>273</v>
      </c>
      <c r="B9">
        <v>7</v>
      </c>
      <c r="C9" s="60" t="s">
        <v>637</v>
      </c>
      <c r="D9" t="s">
        <v>305</v>
      </c>
      <c r="E9" s="60" t="s">
        <v>661</v>
      </c>
      <c r="F9" t="s">
        <v>687</v>
      </c>
      <c r="G9" t="s">
        <v>306</v>
      </c>
      <c r="H9" t="s">
        <v>307</v>
      </c>
      <c r="I9" t="s">
        <v>308</v>
      </c>
      <c r="J9" s="60" t="s">
        <v>784</v>
      </c>
      <c r="K9" s="26" t="s">
        <v>929</v>
      </c>
      <c r="L9" s="26" t="s">
        <v>1025</v>
      </c>
      <c r="M9" s="26" t="s">
        <v>1041</v>
      </c>
      <c r="N9" s="26" t="s">
        <v>1269</v>
      </c>
      <c r="O9" t="s">
        <v>304</v>
      </c>
      <c r="P9" s="26" t="s">
        <v>1317</v>
      </c>
      <c r="Q9" s="26" t="s">
        <v>1269</v>
      </c>
      <c r="R9" s="26" t="s">
        <v>1333</v>
      </c>
      <c r="S9" t="s">
        <v>1506</v>
      </c>
      <c r="T9" s="117" t="s">
        <v>1602</v>
      </c>
    </row>
    <row r="10" spans="1:20" x14ac:dyDescent="0.2">
      <c r="A10" s="26" t="s">
        <v>131</v>
      </c>
      <c r="B10">
        <v>8</v>
      </c>
      <c r="C10" s="60" t="s">
        <v>638</v>
      </c>
      <c r="D10" t="s">
        <v>310</v>
      </c>
      <c r="E10" s="60" t="s">
        <v>662</v>
      </c>
      <c r="F10" t="s">
        <v>688</v>
      </c>
      <c r="G10" t="s">
        <v>311</v>
      </c>
      <c r="H10" t="s">
        <v>312</v>
      </c>
      <c r="I10" t="s">
        <v>313</v>
      </c>
      <c r="J10" s="60" t="s">
        <v>785</v>
      </c>
      <c r="K10" s="26" t="s">
        <v>930</v>
      </c>
      <c r="L10" s="26" t="s">
        <v>1026</v>
      </c>
      <c r="M10" s="26" t="s">
        <v>1042</v>
      </c>
      <c r="N10" s="26" t="s">
        <v>1270</v>
      </c>
      <c r="O10" t="s">
        <v>309</v>
      </c>
      <c r="P10" s="26" t="s">
        <v>1318</v>
      </c>
      <c r="Q10" s="26" t="s">
        <v>1270</v>
      </c>
      <c r="R10" s="26" t="s">
        <v>1334</v>
      </c>
      <c r="S10" t="s">
        <v>1507</v>
      </c>
      <c r="T10" s="117" t="s">
        <v>1602</v>
      </c>
    </row>
    <row r="11" spans="1:20" x14ac:dyDescent="0.2">
      <c r="A11" s="26" t="s">
        <v>777</v>
      </c>
      <c r="B11">
        <v>9</v>
      </c>
      <c r="C11" s="60" t="s">
        <v>639</v>
      </c>
      <c r="D11" t="s">
        <v>315</v>
      </c>
      <c r="E11" s="60" t="s">
        <v>663</v>
      </c>
      <c r="F11" t="s">
        <v>689</v>
      </c>
      <c r="G11" t="s">
        <v>320</v>
      </c>
      <c r="H11" t="s">
        <v>316</v>
      </c>
      <c r="I11" t="s">
        <v>317</v>
      </c>
      <c r="J11" s="60" t="s">
        <v>786</v>
      </c>
      <c r="K11" s="26" t="s">
        <v>931</v>
      </c>
      <c r="L11" s="26" t="s">
        <v>1027</v>
      </c>
      <c r="M11" s="26" t="s">
        <v>1043</v>
      </c>
      <c r="N11" s="26" t="s">
        <v>1271</v>
      </c>
      <c r="O11" t="s">
        <v>314</v>
      </c>
      <c r="P11" s="26" t="s">
        <v>1319</v>
      </c>
      <c r="Q11" s="26" t="s">
        <v>1271</v>
      </c>
      <c r="R11" s="26" t="s">
        <v>1335</v>
      </c>
      <c r="S11" t="s">
        <v>1508</v>
      </c>
      <c r="T11" s="117" t="s">
        <v>1602</v>
      </c>
    </row>
    <row r="12" spans="1:20" x14ac:dyDescent="0.2">
      <c r="A12" s="26" t="s">
        <v>628</v>
      </c>
      <c r="B12">
        <v>10</v>
      </c>
      <c r="C12" s="60" t="s">
        <v>640</v>
      </c>
      <c r="D12" t="s">
        <v>319</v>
      </c>
      <c r="E12" s="60" t="s">
        <v>664</v>
      </c>
      <c r="F12" t="s">
        <v>690</v>
      </c>
      <c r="G12" t="s">
        <v>325</v>
      </c>
      <c r="H12" t="s">
        <v>321</v>
      </c>
      <c r="I12" t="s">
        <v>322</v>
      </c>
      <c r="J12" s="60" t="s">
        <v>787</v>
      </c>
      <c r="K12" s="26" t="s">
        <v>932</v>
      </c>
      <c r="L12" s="26" t="s">
        <v>1028</v>
      </c>
      <c r="M12" s="26" t="s">
        <v>1044</v>
      </c>
      <c r="N12" s="26" t="s">
        <v>1272</v>
      </c>
      <c r="O12" t="s">
        <v>318</v>
      </c>
      <c r="P12" s="26" t="s">
        <v>1320</v>
      </c>
      <c r="Q12" s="26" t="s">
        <v>1272</v>
      </c>
      <c r="R12" s="26" t="s">
        <v>1336</v>
      </c>
      <c r="S12" t="s">
        <v>1509</v>
      </c>
      <c r="T12" s="117" t="s">
        <v>1602</v>
      </c>
    </row>
    <row r="13" spans="1:20" x14ac:dyDescent="0.2">
      <c r="A13" s="26" t="s">
        <v>629</v>
      </c>
      <c r="B13">
        <v>11</v>
      </c>
      <c r="C13" s="60" t="s">
        <v>641</v>
      </c>
      <c r="D13" t="s">
        <v>324</v>
      </c>
      <c r="E13" s="60" t="s">
        <v>665</v>
      </c>
      <c r="F13" t="s">
        <v>691</v>
      </c>
      <c r="G13" t="s">
        <v>330</v>
      </c>
      <c r="H13" t="s">
        <v>326</v>
      </c>
      <c r="I13" t="s">
        <v>327</v>
      </c>
      <c r="J13" s="60" t="s">
        <v>788</v>
      </c>
      <c r="K13" s="26" t="s">
        <v>933</v>
      </c>
      <c r="L13" s="26" t="s">
        <v>1029</v>
      </c>
      <c r="M13" s="26" t="s">
        <v>1045</v>
      </c>
      <c r="N13" s="26" t="s">
        <v>1273</v>
      </c>
      <c r="O13" t="s">
        <v>323</v>
      </c>
      <c r="P13" s="26" t="s">
        <v>1321</v>
      </c>
      <c r="Q13" s="26" t="s">
        <v>1273</v>
      </c>
      <c r="R13" s="26" t="s">
        <v>1337</v>
      </c>
      <c r="S13" t="s">
        <v>1510</v>
      </c>
      <c r="T13" s="117" t="s">
        <v>1602</v>
      </c>
    </row>
    <row r="14" spans="1:20" x14ac:dyDescent="0.2">
      <c r="A14" s="26" t="s">
        <v>874</v>
      </c>
      <c r="B14">
        <v>12</v>
      </c>
      <c r="C14" s="60" t="s">
        <v>642</v>
      </c>
      <c r="D14" t="s">
        <v>329</v>
      </c>
      <c r="E14" s="60" t="s">
        <v>666</v>
      </c>
      <c r="F14" t="s">
        <v>692</v>
      </c>
      <c r="G14" t="s">
        <v>335</v>
      </c>
      <c r="H14" t="s">
        <v>331</v>
      </c>
      <c r="I14" t="s">
        <v>332</v>
      </c>
      <c r="J14" s="60" t="s">
        <v>789</v>
      </c>
      <c r="K14" s="26" t="s">
        <v>934</v>
      </c>
      <c r="L14" s="26" t="s">
        <v>1030</v>
      </c>
      <c r="M14" s="26" t="s">
        <v>1046</v>
      </c>
      <c r="N14" s="26" t="s">
        <v>1274</v>
      </c>
      <c r="O14" t="s">
        <v>328</v>
      </c>
      <c r="P14" s="26" t="s">
        <v>1322</v>
      </c>
      <c r="Q14" s="26" t="s">
        <v>1274</v>
      </c>
      <c r="R14" s="26" t="s">
        <v>1338</v>
      </c>
      <c r="S14" t="s">
        <v>1511</v>
      </c>
      <c r="T14" s="117" t="s">
        <v>1602</v>
      </c>
    </row>
    <row r="15" spans="1:20" x14ac:dyDescent="0.2">
      <c r="A15" s="26" t="s">
        <v>875</v>
      </c>
      <c r="B15">
        <v>13</v>
      </c>
      <c r="C15" s="60" t="s">
        <v>643</v>
      </c>
      <c r="D15" t="s">
        <v>334</v>
      </c>
      <c r="E15" s="60" t="s">
        <v>667</v>
      </c>
      <c r="F15" t="s">
        <v>693</v>
      </c>
      <c r="G15" t="s">
        <v>340</v>
      </c>
      <c r="H15" t="s">
        <v>336</v>
      </c>
      <c r="I15" t="s">
        <v>337</v>
      </c>
      <c r="J15" s="60" t="s">
        <v>790</v>
      </c>
      <c r="K15" s="26" t="s">
        <v>935</v>
      </c>
      <c r="L15" s="26" t="s">
        <v>1031</v>
      </c>
      <c r="M15" s="26" t="s">
        <v>1047</v>
      </c>
      <c r="N15" s="26" t="s">
        <v>1275</v>
      </c>
      <c r="O15" t="s">
        <v>333</v>
      </c>
      <c r="P15" s="26" t="s">
        <v>1323</v>
      </c>
      <c r="Q15" s="26" t="s">
        <v>1275</v>
      </c>
      <c r="R15" s="26" t="s">
        <v>1339</v>
      </c>
      <c r="S15" t="s">
        <v>1512</v>
      </c>
      <c r="T15" s="117" t="s">
        <v>1602</v>
      </c>
    </row>
    <row r="16" spans="1:20" x14ac:dyDescent="0.2">
      <c r="A16" s="26" t="s">
        <v>271</v>
      </c>
      <c r="B16">
        <v>14</v>
      </c>
      <c r="C16" s="60" t="s">
        <v>644</v>
      </c>
      <c r="D16" t="s">
        <v>339</v>
      </c>
      <c r="E16" s="60" t="s">
        <v>668</v>
      </c>
      <c r="F16" t="s">
        <v>694</v>
      </c>
      <c r="G16" t="s">
        <v>345</v>
      </c>
      <c r="H16" t="s">
        <v>341</v>
      </c>
      <c r="I16" t="s">
        <v>342</v>
      </c>
      <c r="J16" s="60" t="s">
        <v>791</v>
      </c>
      <c r="K16" s="26" t="s">
        <v>936</v>
      </c>
      <c r="L16" s="26" t="s">
        <v>1032</v>
      </c>
      <c r="M16" s="26" t="s">
        <v>1048</v>
      </c>
      <c r="N16" s="26" t="s">
        <v>1276</v>
      </c>
      <c r="O16" t="s">
        <v>338</v>
      </c>
      <c r="P16" s="26" t="s">
        <v>1324</v>
      </c>
      <c r="Q16" s="26" t="s">
        <v>1276</v>
      </c>
      <c r="R16" s="26" t="s">
        <v>1340</v>
      </c>
      <c r="S16" t="s">
        <v>1513</v>
      </c>
      <c r="T16" s="117" t="s">
        <v>1602</v>
      </c>
    </row>
    <row r="17" spans="1:20" x14ac:dyDescent="0.2">
      <c r="A17" s="26" t="s">
        <v>896</v>
      </c>
      <c r="B17">
        <v>15</v>
      </c>
      <c r="C17" s="60" t="s">
        <v>645</v>
      </c>
      <c r="D17" t="s">
        <v>344</v>
      </c>
      <c r="E17" s="60" t="s">
        <v>669</v>
      </c>
      <c r="F17" t="s">
        <v>695</v>
      </c>
      <c r="G17" t="s">
        <v>350</v>
      </c>
      <c r="H17" t="s">
        <v>346</v>
      </c>
      <c r="I17" t="s">
        <v>347</v>
      </c>
      <c r="J17" s="60" t="s">
        <v>792</v>
      </c>
      <c r="K17" s="26" t="s">
        <v>937</v>
      </c>
      <c r="L17" s="26" t="s">
        <v>1033</v>
      </c>
      <c r="M17" s="26" t="s">
        <v>1049</v>
      </c>
      <c r="N17" s="26" t="s">
        <v>1277</v>
      </c>
      <c r="O17" t="s">
        <v>343</v>
      </c>
      <c r="P17" s="26" t="s">
        <v>1325</v>
      </c>
      <c r="Q17" s="26" t="s">
        <v>1277</v>
      </c>
      <c r="R17" s="26" t="s">
        <v>1341</v>
      </c>
      <c r="S17" t="s">
        <v>1514</v>
      </c>
      <c r="T17" s="117" t="s">
        <v>1602</v>
      </c>
    </row>
    <row r="18" spans="1:20" x14ac:dyDescent="0.2">
      <c r="A18" s="26" t="s">
        <v>897</v>
      </c>
      <c r="B18">
        <v>16</v>
      </c>
      <c r="C18" s="60" t="s">
        <v>646</v>
      </c>
      <c r="D18" t="s">
        <v>349</v>
      </c>
      <c r="E18" s="60" t="s">
        <v>670</v>
      </c>
      <c r="F18" t="s">
        <v>696</v>
      </c>
      <c r="G18" t="s">
        <v>355</v>
      </c>
      <c r="H18" t="s">
        <v>351</v>
      </c>
      <c r="I18" t="s">
        <v>352</v>
      </c>
      <c r="J18" s="60" t="s">
        <v>793</v>
      </c>
      <c r="K18" s="26" t="s">
        <v>938</v>
      </c>
      <c r="L18" s="26" t="s">
        <v>1034</v>
      </c>
      <c r="M18" s="26" t="s">
        <v>1050</v>
      </c>
      <c r="N18" s="26" t="s">
        <v>1278</v>
      </c>
      <c r="O18" t="s">
        <v>348</v>
      </c>
      <c r="P18" s="26" t="s">
        <v>1326</v>
      </c>
      <c r="Q18" s="26" t="s">
        <v>1278</v>
      </c>
      <c r="R18" s="26" t="s">
        <v>1342</v>
      </c>
      <c r="S18" t="s">
        <v>1515</v>
      </c>
      <c r="T18" s="117" t="s">
        <v>1602</v>
      </c>
    </row>
    <row r="19" spans="1:20" x14ac:dyDescent="0.2">
      <c r="A19" s="26" t="s">
        <v>898</v>
      </c>
      <c r="B19">
        <v>17</v>
      </c>
      <c r="C19" s="60" t="s">
        <v>647</v>
      </c>
      <c r="D19" t="s">
        <v>354</v>
      </c>
      <c r="E19" s="60" t="s">
        <v>671</v>
      </c>
      <c r="F19" t="s">
        <v>697</v>
      </c>
      <c r="G19" t="s">
        <v>363</v>
      </c>
      <c r="H19" t="s">
        <v>356</v>
      </c>
      <c r="I19" t="s">
        <v>357</v>
      </c>
      <c r="J19" s="60" t="s">
        <v>794</v>
      </c>
      <c r="K19" s="26" t="s">
        <v>939</v>
      </c>
      <c r="L19" s="26" t="s">
        <v>357</v>
      </c>
      <c r="M19" s="26" t="s">
        <v>1051</v>
      </c>
      <c r="N19" s="26" t="s">
        <v>1279</v>
      </c>
      <c r="O19" t="s">
        <v>353</v>
      </c>
      <c r="P19" s="26" t="s">
        <v>357</v>
      </c>
      <c r="Q19" s="26" t="s">
        <v>1279</v>
      </c>
      <c r="R19" s="26" t="s">
        <v>1343</v>
      </c>
      <c r="S19" t="s">
        <v>1516</v>
      </c>
      <c r="T19" s="117" t="s">
        <v>1602</v>
      </c>
    </row>
    <row r="20" spans="1:20" x14ac:dyDescent="0.2">
      <c r="A20" s="26" t="s">
        <v>1499</v>
      </c>
      <c r="B20">
        <v>18</v>
      </c>
      <c r="C20" s="60" t="s">
        <v>648</v>
      </c>
      <c r="D20" t="s">
        <v>359</v>
      </c>
      <c r="E20" s="60" t="s">
        <v>672</v>
      </c>
      <c r="F20" t="s">
        <v>698</v>
      </c>
      <c r="G20" t="s">
        <v>367</v>
      </c>
      <c r="H20" t="s">
        <v>360</v>
      </c>
      <c r="I20" t="s">
        <v>357</v>
      </c>
      <c r="J20" s="60" t="s">
        <v>795</v>
      </c>
      <c r="K20" s="26" t="s">
        <v>940</v>
      </c>
      <c r="L20" s="26" t="s">
        <v>357</v>
      </c>
      <c r="M20" s="26" t="s">
        <v>1052</v>
      </c>
      <c r="N20" s="26" t="s">
        <v>1280</v>
      </c>
      <c r="O20" t="s">
        <v>358</v>
      </c>
      <c r="P20" s="26" t="s">
        <v>357</v>
      </c>
      <c r="Q20" s="26" t="s">
        <v>1280</v>
      </c>
      <c r="R20" s="26" t="s">
        <v>1344</v>
      </c>
      <c r="S20" t="s">
        <v>1517</v>
      </c>
      <c r="T20" s="117" t="s">
        <v>1602</v>
      </c>
    </row>
    <row r="21" spans="1:20" x14ac:dyDescent="0.2">
      <c r="B21">
        <v>19</v>
      </c>
      <c r="C21" s="60" t="s">
        <v>649</v>
      </c>
      <c r="D21" t="s">
        <v>362</v>
      </c>
      <c r="E21" s="60" t="s">
        <v>673</v>
      </c>
      <c r="F21" t="s">
        <v>699</v>
      </c>
      <c r="G21" t="s">
        <v>371</v>
      </c>
      <c r="H21" t="s">
        <v>364</v>
      </c>
      <c r="I21" t="s">
        <v>357</v>
      </c>
      <c r="J21" s="60" t="s">
        <v>796</v>
      </c>
      <c r="K21" s="26" t="s">
        <v>941</v>
      </c>
      <c r="L21" s="26" t="s">
        <v>357</v>
      </c>
      <c r="M21" s="26" t="s">
        <v>1053</v>
      </c>
      <c r="N21" s="26" t="s">
        <v>1281</v>
      </c>
      <c r="O21" t="s">
        <v>361</v>
      </c>
      <c r="P21" s="26" t="s">
        <v>357</v>
      </c>
      <c r="Q21" s="26" t="s">
        <v>1281</v>
      </c>
      <c r="R21" s="26" t="s">
        <v>1345</v>
      </c>
      <c r="S21" t="s">
        <v>1518</v>
      </c>
      <c r="T21" s="117" t="s">
        <v>1602</v>
      </c>
    </row>
    <row r="22" spans="1:20" x14ac:dyDescent="0.2">
      <c r="B22">
        <v>20</v>
      </c>
      <c r="C22" s="60" t="s">
        <v>650</v>
      </c>
      <c r="D22" t="s">
        <v>366</v>
      </c>
      <c r="E22" s="60" t="s">
        <v>674</v>
      </c>
      <c r="F22" t="s">
        <v>700</v>
      </c>
      <c r="G22" t="s">
        <v>375</v>
      </c>
      <c r="H22" t="s">
        <v>368</v>
      </c>
      <c r="I22" t="s">
        <v>357</v>
      </c>
      <c r="J22" s="60" t="s">
        <v>797</v>
      </c>
      <c r="K22" s="26" t="s">
        <v>942</v>
      </c>
      <c r="L22" s="26" t="s">
        <v>357</v>
      </c>
      <c r="M22" s="26" t="s">
        <v>1054</v>
      </c>
      <c r="N22" s="26" t="s">
        <v>1282</v>
      </c>
      <c r="O22" t="s">
        <v>365</v>
      </c>
      <c r="P22" s="26" t="s">
        <v>357</v>
      </c>
      <c r="Q22" s="26" t="s">
        <v>1282</v>
      </c>
      <c r="R22" s="26" t="s">
        <v>1346</v>
      </c>
      <c r="S22" t="s">
        <v>1519</v>
      </c>
      <c r="T22" s="117" t="s">
        <v>1602</v>
      </c>
    </row>
    <row r="23" spans="1:20" x14ac:dyDescent="0.2">
      <c r="B23">
        <v>21</v>
      </c>
      <c r="C23" s="60" t="s">
        <v>651</v>
      </c>
      <c r="D23" t="s">
        <v>370</v>
      </c>
      <c r="E23" s="60" t="s">
        <v>675</v>
      </c>
      <c r="F23" t="s">
        <v>701</v>
      </c>
      <c r="G23" t="s">
        <v>379</v>
      </c>
      <c r="H23" t="s">
        <v>372</v>
      </c>
      <c r="I23" t="s">
        <v>357</v>
      </c>
      <c r="J23" s="60" t="s">
        <v>798</v>
      </c>
      <c r="K23" s="26" t="s">
        <v>943</v>
      </c>
      <c r="L23" s="26" t="s">
        <v>357</v>
      </c>
      <c r="M23" s="26" t="s">
        <v>1055</v>
      </c>
      <c r="N23" s="26" t="s">
        <v>1283</v>
      </c>
      <c r="O23" t="s">
        <v>369</v>
      </c>
      <c r="P23" s="26" t="s">
        <v>357</v>
      </c>
      <c r="Q23" s="26" t="s">
        <v>1283</v>
      </c>
      <c r="R23" s="26" t="s">
        <v>1347</v>
      </c>
      <c r="S23" t="s">
        <v>1520</v>
      </c>
      <c r="T23" s="117" t="s">
        <v>1602</v>
      </c>
    </row>
    <row r="24" spans="1:20" x14ac:dyDescent="0.2">
      <c r="B24">
        <v>22</v>
      </c>
      <c r="C24" s="60" t="s">
        <v>652</v>
      </c>
      <c r="D24" t="s">
        <v>374</v>
      </c>
      <c r="E24" s="60" t="s">
        <v>676</v>
      </c>
      <c r="F24" t="s">
        <v>702</v>
      </c>
      <c r="G24" t="s">
        <v>383</v>
      </c>
      <c r="H24" t="s">
        <v>376</v>
      </c>
      <c r="I24" t="s">
        <v>357</v>
      </c>
      <c r="J24" s="60" t="s">
        <v>799</v>
      </c>
      <c r="K24" s="26" t="s">
        <v>944</v>
      </c>
      <c r="L24" s="26" t="s">
        <v>357</v>
      </c>
      <c r="M24" s="26" t="s">
        <v>1056</v>
      </c>
      <c r="N24" s="26" t="s">
        <v>1284</v>
      </c>
      <c r="O24" t="s">
        <v>373</v>
      </c>
      <c r="P24" s="26" t="s">
        <v>357</v>
      </c>
      <c r="Q24" s="26" t="s">
        <v>1284</v>
      </c>
      <c r="R24" s="26" t="s">
        <v>1348</v>
      </c>
      <c r="S24" t="s">
        <v>1521</v>
      </c>
      <c r="T24" s="117" t="s">
        <v>1602</v>
      </c>
    </row>
    <row r="25" spans="1:20" x14ac:dyDescent="0.2">
      <c r="B25">
        <v>23</v>
      </c>
      <c r="C25" s="60" t="s">
        <v>653</v>
      </c>
      <c r="D25" t="s">
        <v>378</v>
      </c>
      <c r="E25" s="60" t="s">
        <v>677</v>
      </c>
      <c r="F25" t="s">
        <v>703</v>
      </c>
      <c r="G25" t="s">
        <v>387</v>
      </c>
      <c r="H25" t="s">
        <v>380</v>
      </c>
      <c r="I25" t="s">
        <v>357</v>
      </c>
      <c r="J25" s="60" t="s">
        <v>800</v>
      </c>
      <c r="K25" s="26" t="s">
        <v>945</v>
      </c>
      <c r="L25" s="26" t="s">
        <v>357</v>
      </c>
      <c r="M25" s="26" t="s">
        <v>1057</v>
      </c>
      <c r="N25" s="26" t="s">
        <v>1285</v>
      </c>
      <c r="O25" t="s">
        <v>377</v>
      </c>
      <c r="P25" s="26" t="s">
        <v>357</v>
      </c>
      <c r="Q25" s="26" t="s">
        <v>1285</v>
      </c>
      <c r="R25" s="26" t="s">
        <v>1349</v>
      </c>
      <c r="S25" t="s">
        <v>1522</v>
      </c>
      <c r="T25" s="117" t="s">
        <v>1602</v>
      </c>
    </row>
    <row r="26" spans="1:20" x14ac:dyDescent="0.2">
      <c r="B26">
        <v>24</v>
      </c>
      <c r="C26" s="60" t="s">
        <v>654</v>
      </c>
      <c r="D26" t="s">
        <v>382</v>
      </c>
      <c r="E26" s="60" t="s">
        <v>678</v>
      </c>
      <c r="F26" t="s">
        <v>704</v>
      </c>
      <c r="G26" t="s">
        <v>391</v>
      </c>
      <c r="H26" t="s">
        <v>384</v>
      </c>
      <c r="I26" t="s">
        <v>357</v>
      </c>
      <c r="J26" s="60" t="s">
        <v>801</v>
      </c>
      <c r="K26" s="26" t="s">
        <v>946</v>
      </c>
      <c r="L26" s="26" t="s">
        <v>357</v>
      </c>
      <c r="M26" s="26" t="s">
        <v>1058</v>
      </c>
      <c r="N26" s="26" t="s">
        <v>1286</v>
      </c>
      <c r="O26" t="s">
        <v>381</v>
      </c>
      <c r="P26" s="26" t="s">
        <v>357</v>
      </c>
      <c r="Q26" s="26" t="s">
        <v>1286</v>
      </c>
      <c r="R26" s="26" t="s">
        <v>1350</v>
      </c>
      <c r="S26" t="s">
        <v>1523</v>
      </c>
      <c r="T26" s="117" t="s">
        <v>1602</v>
      </c>
    </row>
    <row r="27" spans="1:20" x14ac:dyDescent="0.2">
      <c r="B27">
        <v>25</v>
      </c>
      <c r="C27" s="60" t="s">
        <v>357</v>
      </c>
      <c r="D27" t="s">
        <v>386</v>
      </c>
      <c r="E27" s="60" t="s">
        <v>357</v>
      </c>
      <c r="F27" t="s">
        <v>705</v>
      </c>
      <c r="G27" t="s">
        <v>398</v>
      </c>
      <c r="H27" t="s">
        <v>388</v>
      </c>
      <c r="I27" t="s">
        <v>357</v>
      </c>
      <c r="J27" s="60" t="s">
        <v>802</v>
      </c>
      <c r="K27" s="26" t="s">
        <v>947</v>
      </c>
      <c r="L27" s="26" t="s">
        <v>357</v>
      </c>
      <c r="M27" s="26" t="s">
        <v>1059</v>
      </c>
      <c r="N27" s="26" t="s">
        <v>1287</v>
      </c>
      <c r="O27" t="s">
        <v>385</v>
      </c>
      <c r="P27" s="26" t="s">
        <v>357</v>
      </c>
      <c r="Q27" s="26" t="s">
        <v>1287</v>
      </c>
      <c r="R27" s="26" t="s">
        <v>1351</v>
      </c>
      <c r="S27" t="s">
        <v>1524</v>
      </c>
      <c r="T27" s="117" t="s">
        <v>1602</v>
      </c>
    </row>
    <row r="28" spans="1:20" x14ac:dyDescent="0.2">
      <c r="B28">
        <v>26</v>
      </c>
      <c r="C28" s="60" t="s">
        <v>357</v>
      </c>
      <c r="D28" t="s">
        <v>390</v>
      </c>
      <c r="E28" s="60" t="s">
        <v>357</v>
      </c>
      <c r="F28" t="s">
        <v>706</v>
      </c>
      <c r="G28" t="s">
        <v>402</v>
      </c>
      <c r="H28" t="s">
        <v>392</v>
      </c>
      <c r="I28" t="s">
        <v>357</v>
      </c>
      <c r="J28" s="60" t="s">
        <v>803</v>
      </c>
      <c r="K28" s="26" t="s">
        <v>948</v>
      </c>
      <c r="L28" s="26" t="s">
        <v>357</v>
      </c>
      <c r="M28" s="26" t="s">
        <v>1060</v>
      </c>
      <c r="N28" s="26" t="s">
        <v>1288</v>
      </c>
      <c r="O28" t="s">
        <v>389</v>
      </c>
      <c r="P28" s="26" t="s">
        <v>357</v>
      </c>
      <c r="Q28" s="26" t="s">
        <v>1288</v>
      </c>
      <c r="R28" s="26" t="s">
        <v>1352</v>
      </c>
      <c r="S28" t="s">
        <v>1525</v>
      </c>
      <c r="T28" s="117" t="s">
        <v>1602</v>
      </c>
    </row>
    <row r="29" spans="1:20" x14ac:dyDescent="0.2">
      <c r="B29">
        <v>27</v>
      </c>
      <c r="C29" s="60" t="s">
        <v>357</v>
      </c>
      <c r="D29" t="s">
        <v>394</v>
      </c>
      <c r="E29" s="60" t="s">
        <v>357</v>
      </c>
      <c r="F29" t="s">
        <v>707</v>
      </c>
      <c r="G29" t="s">
        <v>406</v>
      </c>
      <c r="H29" t="s">
        <v>395</v>
      </c>
      <c r="I29" t="s">
        <v>357</v>
      </c>
      <c r="J29" s="60" t="s">
        <v>804</v>
      </c>
      <c r="K29" s="26" t="s">
        <v>949</v>
      </c>
      <c r="L29" s="26" t="s">
        <v>357</v>
      </c>
      <c r="M29" s="26" t="s">
        <v>1061</v>
      </c>
      <c r="N29" s="26" t="s">
        <v>1289</v>
      </c>
      <c r="O29" t="s">
        <v>393</v>
      </c>
      <c r="P29" s="26" t="s">
        <v>357</v>
      </c>
      <c r="Q29" s="26" t="s">
        <v>1289</v>
      </c>
      <c r="R29" s="26" t="s">
        <v>1353</v>
      </c>
      <c r="S29" t="s">
        <v>1526</v>
      </c>
      <c r="T29" s="117" t="s">
        <v>1602</v>
      </c>
    </row>
    <row r="30" spans="1:20" x14ac:dyDescent="0.2">
      <c r="B30">
        <v>28</v>
      </c>
      <c r="C30" s="60" t="s">
        <v>357</v>
      </c>
      <c r="D30" t="s">
        <v>397</v>
      </c>
      <c r="E30" s="60" t="s">
        <v>357</v>
      </c>
      <c r="F30" t="s">
        <v>708</v>
      </c>
      <c r="G30" t="s">
        <v>410</v>
      </c>
      <c r="H30" t="s">
        <v>399</v>
      </c>
      <c r="I30" t="s">
        <v>357</v>
      </c>
      <c r="J30" s="60" t="s">
        <v>805</v>
      </c>
      <c r="K30" s="26" t="s">
        <v>950</v>
      </c>
      <c r="L30" s="26" t="s">
        <v>357</v>
      </c>
      <c r="M30" s="26" t="s">
        <v>1062</v>
      </c>
      <c r="N30" s="26" t="s">
        <v>1290</v>
      </c>
      <c r="O30" t="s">
        <v>396</v>
      </c>
      <c r="P30" s="26" t="s">
        <v>357</v>
      </c>
      <c r="Q30" s="26" t="s">
        <v>1290</v>
      </c>
      <c r="R30" s="26" t="s">
        <v>1354</v>
      </c>
      <c r="S30" t="s">
        <v>1527</v>
      </c>
      <c r="T30" s="117" t="s">
        <v>1602</v>
      </c>
    </row>
    <row r="31" spans="1:20" x14ac:dyDescent="0.2">
      <c r="B31">
        <v>29</v>
      </c>
      <c r="C31" s="60" t="s">
        <v>357</v>
      </c>
      <c r="D31" t="s">
        <v>401</v>
      </c>
      <c r="E31" s="60" t="s">
        <v>357</v>
      </c>
      <c r="F31" t="s">
        <v>709</v>
      </c>
      <c r="G31" t="s">
        <v>414</v>
      </c>
      <c r="H31" t="s">
        <v>403</v>
      </c>
      <c r="I31" t="s">
        <v>357</v>
      </c>
      <c r="J31" s="60" t="s">
        <v>806</v>
      </c>
      <c r="K31" s="26" t="s">
        <v>951</v>
      </c>
      <c r="L31" s="26" t="s">
        <v>357</v>
      </c>
      <c r="M31" s="26" t="s">
        <v>1063</v>
      </c>
      <c r="N31" s="26" t="s">
        <v>1291</v>
      </c>
      <c r="O31" t="s">
        <v>400</v>
      </c>
      <c r="P31" s="26" t="s">
        <v>357</v>
      </c>
      <c r="Q31" s="26" t="s">
        <v>1291</v>
      </c>
      <c r="R31" s="26" t="s">
        <v>1355</v>
      </c>
      <c r="S31" t="s">
        <v>1528</v>
      </c>
      <c r="T31" s="117" t="s">
        <v>1602</v>
      </c>
    </row>
    <row r="32" spans="1:20" x14ac:dyDescent="0.2">
      <c r="B32">
        <v>30</v>
      </c>
      <c r="C32" s="60" t="s">
        <v>357</v>
      </c>
      <c r="D32" t="s">
        <v>405</v>
      </c>
      <c r="E32" s="60" t="s">
        <v>357</v>
      </c>
      <c r="F32" t="s">
        <v>710</v>
      </c>
      <c r="G32" t="s">
        <v>418</v>
      </c>
      <c r="H32" t="s">
        <v>407</v>
      </c>
      <c r="I32" t="s">
        <v>357</v>
      </c>
      <c r="J32" s="60" t="s">
        <v>807</v>
      </c>
      <c r="K32" s="26" t="s">
        <v>952</v>
      </c>
      <c r="L32" s="26" t="s">
        <v>357</v>
      </c>
      <c r="M32" s="26" t="s">
        <v>1064</v>
      </c>
      <c r="N32" s="26" t="s">
        <v>1292</v>
      </c>
      <c r="O32" t="s">
        <v>404</v>
      </c>
      <c r="P32" s="26" t="s">
        <v>357</v>
      </c>
      <c r="Q32" s="26" t="s">
        <v>1292</v>
      </c>
      <c r="R32" s="26" t="s">
        <v>1356</v>
      </c>
      <c r="S32" t="s">
        <v>1529</v>
      </c>
      <c r="T32" s="117" t="s">
        <v>1602</v>
      </c>
    </row>
    <row r="33" spans="2:20" x14ac:dyDescent="0.2">
      <c r="B33">
        <v>31</v>
      </c>
      <c r="C33" s="60" t="s">
        <v>357</v>
      </c>
      <c r="D33" t="s">
        <v>409</v>
      </c>
      <c r="E33" s="60" t="s">
        <v>357</v>
      </c>
      <c r="F33" t="s">
        <v>711</v>
      </c>
      <c r="G33" t="s">
        <v>422</v>
      </c>
      <c r="H33" t="s">
        <v>411</v>
      </c>
      <c r="I33" t="s">
        <v>357</v>
      </c>
      <c r="J33" s="60" t="s">
        <v>808</v>
      </c>
      <c r="K33" s="26" t="s">
        <v>953</v>
      </c>
      <c r="L33" s="26" t="s">
        <v>357</v>
      </c>
      <c r="M33" s="26" t="s">
        <v>1065</v>
      </c>
      <c r="N33" s="26" t="s">
        <v>1293</v>
      </c>
      <c r="O33" t="s">
        <v>408</v>
      </c>
      <c r="P33" s="26" t="s">
        <v>357</v>
      </c>
      <c r="Q33" s="26" t="s">
        <v>1293</v>
      </c>
      <c r="R33" s="26" t="s">
        <v>1357</v>
      </c>
      <c r="S33" t="s">
        <v>1530</v>
      </c>
      <c r="T33" s="117" t="s">
        <v>1602</v>
      </c>
    </row>
    <row r="34" spans="2:20" x14ac:dyDescent="0.2">
      <c r="B34">
        <v>32</v>
      </c>
      <c r="C34" s="60" t="s">
        <v>357</v>
      </c>
      <c r="D34" t="s">
        <v>413</v>
      </c>
      <c r="E34" s="60" t="s">
        <v>357</v>
      </c>
      <c r="F34" t="s">
        <v>712</v>
      </c>
      <c r="G34" t="s">
        <v>426</v>
      </c>
      <c r="H34" t="s">
        <v>415</v>
      </c>
      <c r="I34" t="s">
        <v>357</v>
      </c>
      <c r="J34" s="60" t="s">
        <v>809</v>
      </c>
      <c r="K34" s="26" t="s">
        <v>954</v>
      </c>
      <c r="L34" s="26" t="s">
        <v>357</v>
      </c>
      <c r="M34" s="26" t="s">
        <v>1066</v>
      </c>
      <c r="N34" s="26" t="s">
        <v>1294</v>
      </c>
      <c r="O34" t="s">
        <v>412</v>
      </c>
      <c r="P34" s="26" t="s">
        <v>357</v>
      </c>
      <c r="Q34" s="26" t="s">
        <v>1294</v>
      </c>
      <c r="R34" s="26" t="s">
        <v>1358</v>
      </c>
      <c r="S34" t="s">
        <v>1531</v>
      </c>
      <c r="T34" s="117" t="s">
        <v>1602</v>
      </c>
    </row>
    <row r="35" spans="2:20" x14ac:dyDescent="0.2">
      <c r="B35">
        <v>33</v>
      </c>
      <c r="C35" s="60" t="s">
        <v>357</v>
      </c>
      <c r="D35" t="s">
        <v>417</v>
      </c>
      <c r="E35" s="60" t="s">
        <v>357</v>
      </c>
      <c r="F35" t="s">
        <v>713</v>
      </c>
      <c r="G35" t="s">
        <v>433</v>
      </c>
      <c r="H35" t="s">
        <v>419</v>
      </c>
      <c r="I35" t="s">
        <v>357</v>
      </c>
      <c r="J35" s="60" t="s">
        <v>810</v>
      </c>
      <c r="K35" s="26" t="s">
        <v>955</v>
      </c>
      <c r="L35" s="26" t="s">
        <v>357</v>
      </c>
      <c r="M35" s="26" t="s">
        <v>1067</v>
      </c>
      <c r="N35" s="26" t="s">
        <v>1295</v>
      </c>
      <c r="O35" t="s">
        <v>416</v>
      </c>
      <c r="P35" s="26" t="s">
        <v>357</v>
      </c>
      <c r="Q35" s="26" t="s">
        <v>1295</v>
      </c>
      <c r="R35" s="26" t="s">
        <v>1359</v>
      </c>
      <c r="S35" t="s">
        <v>1532</v>
      </c>
      <c r="T35" s="117" t="s">
        <v>1602</v>
      </c>
    </row>
    <row r="36" spans="2:20" x14ac:dyDescent="0.2">
      <c r="B36">
        <v>34</v>
      </c>
      <c r="C36" s="60" t="s">
        <v>357</v>
      </c>
      <c r="D36" t="s">
        <v>421</v>
      </c>
      <c r="E36" s="60" t="s">
        <v>357</v>
      </c>
      <c r="F36" t="s">
        <v>714</v>
      </c>
      <c r="G36" t="s">
        <v>437</v>
      </c>
      <c r="H36" t="s">
        <v>423</v>
      </c>
      <c r="I36" t="s">
        <v>357</v>
      </c>
      <c r="J36" s="60" t="s">
        <v>811</v>
      </c>
      <c r="K36" s="26" t="s">
        <v>956</v>
      </c>
      <c r="L36" s="26" t="s">
        <v>357</v>
      </c>
      <c r="M36" s="26" t="s">
        <v>1068</v>
      </c>
      <c r="N36" s="26" t="s">
        <v>1296</v>
      </c>
      <c r="O36" t="s">
        <v>420</v>
      </c>
      <c r="P36" s="26" t="s">
        <v>357</v>
      </c>
      <c r="Q36" s="26" t="s">
        <v>1296</v>
      </c>
      <c r="R36" s="26" t="s">
        <v>1360</v>
      </c>
      <c r="S36" t="s">
        <v>1533</v>
      </c>
      <c r="T36" s="117" t="s">
        <v>1602</v>
      </c>
    </row>
    <row r="37" spans="2:20" x14ac:dyDescent="0.2">
      <c r="B37">
        <v>35</v>
      </c>
      <c r="C37" s="60" t="s">
        <v>357</v>
      </c>
      <c r="D37" t="s">
        <v>425</v>
      </c>
      <c r="E37" s="60" t="s">
        <v>357</v>
      </c>
      <c r="F37" t="s">
        <v>715</v>
      </c>
      <c r="G37" t="s">
        <v>441</v>
      </c>
      <c r="H37" t="s">
        <v>427</v>
      </c>
      <c r="I37" t="s">
        <v>357</v>
      </c>
      <c r="J37" s="60" t="s">
        <v>812</v>
      </c>
      <c r="K37" s="26" t="s">
        <v>957</v>
      </c>
      <c r="L37" s="26" t="s">
        <v>357</v>
      </c>
      <c r="M37" s="26" t="s">
        <v>1069</v>
      </c>
      <c r="N37" s="26" t="s">
        <v>1297</v>
      </c>
      <c r="O37" t="s">
        <v>424</v>
      </c>
      <c r="P37" s="26" t="s">
        <v>357</v>
      </c>
      <c r="Q37" s="26" t="s">
        <v>1297</v>
      </c>
      <c r="R37" s="26" t="s">
        <v>1361</v>
      </c>
      <c r="S37" t="s">
        <v>1534</v>
      </c>
      <c r="T37" s="117" t="s">
        <v>1602</v>
      </c>
    </row>
    <row r="38" spans="2:20" x14ac:dyDescent="0.2">
      <c r="B38">
        <v>36</v>
      </c>
      <c r="C38" s="60" t="s">
        <v>357</v>
      </c>
      <c r="D38" t="s">
        <v>429</v>
      </c>
      <c r="E38" s="60" t="s">
        <v>357</v>
      </c>
      <c r="F38" t="s">
        <v>716</v>
      </c>
      <c r="G38" t="s">
        <v>445</v>
      </c>
      <c r="H38" t="s">
        <v>430</v>
      </c>
      <c r="I38" t="s">
        <v>357</v>
      </c>
      <c r="J38" s="60" t="s">
        <v>813</v>
      </c>
      <c r="K38" s="26" t="s">
        <v>958</v>
      </c>
      <c r="L38" s="26" t="s">
        <v>357</v>
      </c>
      <c r="M38" s="26" t="s">
        <v>1070</v>
      </c>
      <c r="N38" s="26" t="s">
        <v>1298</v>
      </c>
      <c r="O38" t="s">
        <v>428</v>
      </c>
      <c r="P38" s="26" t="s">
        <v>357</v>
      </c>
      <c r="Q38" s="26" t="s">
        <v>1298</v>
      </c>
      <c r="R38" s="26" t="s">
        <v>1362</v>
      </c>
      <c r="S38" t="s">
        <v>1535</v>
      </c>
      <c r="T38" s="117" t="s">
        <v>1602</v>
      </c>
    </row>
    <row r="39" spans="2:20" x14ac:dyDescent="0.2">
      <c r="B39">
        <v>37</v>
      </c>
      <c r="C39" s="60" t="s">
        <v>357</v>
      </c>
      <c r="D39" t="s">
        <v>432</v>
      </c>
      <c r="E39" s="60" t="s">
        <v>357</v>
      </c>
      <c r="F39" t="s">
        <v>717</v>
      </c>
      <c r="G39" t="s">
        <v>449</v>
      </c>
      <c r="H39" t="s">
        <v>434</v>
      </c>
      <c r="I39" t="s">
        <v>357</v>
      </c>
      <c r="J39" s="60" t="s">
        <v>814</v>
      </c>
      <c r="K39" s="26" t="s">
        <v>959</v>
      </c>
      <c r="L39" s="26" t="s">
        <v>357</v>
      </c>
      <c r="M39" s="26" t="s">
        <v>1071</v>
      </c>
      <c r="N39" s="26" t="s">
        <v>1299</v>
      </c>
      <c r="O39" t="s">
        <v>431</v>
      </c>
      <c r="P39" s="26" t="s">
        <v>357</v>
      </c>
      <c r="Q39" s="26" t="s">
        <v>1299</v>
      </c>
      <c r="R39" s="26" t="s">
        <v>1363</v>
      </c>
      <c r="S39" t="s">
        <v>1536</v>
      </c>
      <c r="T39" s="117" t="s">
        <v>1602</v>
      </c>
    </row>
    <row r="40" spans="2:20" x14ac:dyDescent="0.2">
      <c r="B40">
        <v>38</v>
      </c>
      <c r="C40" s="60" t="s">
        <v>357</v>
      </c>
      <c r="D40" t="s">
        <v>436</v>
      </c>
      <c r="E40" s="60" t="s">
        <v>357</v>
      </c>
      <c r="F40" t="s">
        <v>718</v>
      </c>
      <c r="G40" t="s">
        <v>453</v>
      </c>
      <c r="H40" t="s">
        <v>438</v>
      </c>
      <c r="I40" t="s">
        <v>357</v>
      </c>
      <c r="J40" s="60" t="s">
        <v>815</v>
      </c>
      <c r="K40" s="26" t="s">
        <v>960</v>
      </c>
      <c r="L40" s="26" t="s">
        <v>357</v>
      </c>
      <c r="M40" s="26" t="s">
        <v>1072</v>
      </c>
      <c r="N40" s="26" t="s">
        <v>1300</v>
      </c>
      <c r="O40" t="s">
        <v>435</v>
      </c>
      <c r="P40" s="26" t="s">
        <v>357</v>
      </c>
      <c r="Q40" s="26" t="s">
        <v>1300</v>
      </c>
      <c r="R40" s="26" t="s">
        <v>1364</v>
      </c>
      <c r="S40" t="s">
        <v>1537</v>
      </c>
      <c r="T40" s="117" t="s">
        <v>1602</v>
      </c>
    </row>
    <row r="41" spans="2:20" x14ac:dyDescent="0.2">
      <c r="B41">
        <v>39</v>
      </c>
      <c r="C41" s="60" t="s">
        <v>357</v>
      </c>
      <c r="D41" t="s">
        <v>440</v>
      </c>
      <c r="E41" s="60" t="s">
        <v>357</v>
      </c>
      <c r="F41" t="s">
        <v>719</v>
      </c>
      <c r="G41" t="s">
        <v>457</v>
      </c>
      <c r="H41" t="s">
        <v>442</v>
      </c>
      <c r="I41" t="s">
        <v>357</v>
      </c>
      <c r="J41" s="60" t="s">
        <v>816</v>
      </c>
      <c r="K41" s="26" t="s">
        <v>961</v>
      </c>
      <c r="L41" s="26" t="s">
        <v>357</v>
      </c>
      <c r="M41" s="26" t="s">
        <v>1073</v>
      </c>
      <c r="N41" s="26" t="s">
        <v>1301</v>
      </c>
      <c r="O41" t="s">
        <v>439</v>
      </c>
      <c r="P41" s="26" t="s">
        <v>357</v>
      </c>
      <c r="Q41" s="26" t="s">
        <v>1301</v>
      </c>
      <c r="R41" s="26" t="s">
        <v>1365</v>
      </c>
      <c r="S41" t="s">
        <v>1538</v>
      </c>
      <c r="T41" s="117" t="s">
        <v>1602</v>
      </c>
    </row>
    <row r="42" spans="2:20" x14ac:dyDescent="0.2">
      <c r="B42">
        <v>40</v>
      </c>
      <c r="C42" s="60" t="s">
        <v>357</v>
      </c>
      <c r="D42" t="s">
        <v>444</v>
      </c>
      <c r="E42" s="60" t="s">
        <v>357</v>
      </c>
      <c r="F42" t="s">
        <v>720</v>
      </c>
      <c r="G42" t="s">
        <v>461</v>
      </c>
      <c r="H42" t="s">
        <v>446</v>
      </c>
      <c r="I42" t="s">
        <v>357</v>
      </c>
      <c r="J42" s="60" t="s">
        <v>817</v>
      </c>
      <c r="K42" s="26" t="s">
        <v>962</v>
      </c>
      <c r="L42" s="26" t="s">
        <v>357</v>
      </c>
      <c r="M42" s="26" t="s">
        <v>1074</v>
      </c>
      <c r="N42" s="26" t="s">
        <v>1302</v>
      </c>
      <c r="O42" t="s">
        <v>443</v>
      </c>
      <c r="P42" s="26" t="s">
        <v>357</v>
      </c>
      <c r="Q42" s="26" t="s">
        <v>1302</v>
      </c>
      <c r="R42" s="26" t="s">
        <v>1366</v>
      </c>
      <c r="S42" t="s">
        <v>1539</v>
      </c>
      <c r="T42" s="117" t="s">
        <v>1602</v>
      </c>
    </row>
    <row r="43" spans="2:20" x14ac:dyDescent="0.2">
      <c r="B43">
        <v>41</v>
      </c>
      <c r="C43" s="60" t="s">
        <v>357</v>
      </c>
      <c r="D43" t="s">
        <v>448</v>
      </c>
      <c r="E43" s="60" t="s">
        <v>357</v>
      </c>
      <c r="F43" t="s">
        <v>721</v>
      </c>
      <c r="G43" s="116" t="s">
        <v>468</v>
      </c>
      <c r="H43" t="s">
        <v>450</v>
      </c>
      <c r="I43" t="s">
        <v>357</v>
      </c>
      <c r="J43" s="60" t="s">
        <v>818</v>
      </c>
      <c r="K43" s="26" t="s">
        <v>963</v>
      </c>
      <c r="L43" s="26" t="s">
        <v>357</v>
      </c>
      <c r="M43" s="26" t="s">
        <v>1075</v>
      </c>
      <c r="N43" s="26" t="s">
        <v>1303</v>
      </c>
      <c r="O43" t="s">
        <v>447</v>
      </c>
      <c r="P43" s="26" t="s">
        <v>357</v>
      </c>
      <c r="Q43" s="26" t="s">
        <v>1303</v>
      </c>
      <c r="R43" s="26" t="s">
        <v>1367</v>
      </c>
      <c r="S43" t="s">
        <v>1540</v>
      </c>
      <c r="T43" s="117" t="s">
        <v>1602</v>
      </c>
    </row>
    <row r="44" spans="2:20" x14ac:dyDescent="0.2">
      <c r="B44">
        <v>42</v>
      </c>
      <c r="C44" s="60" t="s">
        <v>357</v>
      </c>
      <c r="D44" t="s">
        <v>452</v>
      </c>
      <c r="E44" s="60" t="s">
        <v>357</v>
      </c>
      <c r="F44" t="s">
        <v>722</v>
      </c>
      <c r="G44" s="116" t="s">
        <v>472</v>
      </c>
      <c r="H44" t="s">
        <v>454</v>
      </c>
      <c r="I44" t="s">
        <v>357</v>
      </c>
      <c r="J44" s="60" t="s">
        <v>819</v>
      </c>
      <c r="K44" s="26" t="s">
        <v>964</v>
      </c>
      <c r="L44" s="26" t="s">
        <v>357</v>
      </c>
      <c r="M44" s="26" t="s">
        <v>1076</v>
      </c>
      <c r="N44" s="26" t="s">
        <v>1304</v>
      </c>
      <c r="O44" t="s">
        <v>451</v>
      </c>
      <c r="P44" s="26" t="s">
        <v>357</v>
      </c>
      <c r="Q44" s="26" t="s">
        <v>1304</v>
      </c>
      <c r="R44" s="26" t="s">
        <v>1368</v>
      </c>
      <c r="S44" t="s">
        <v>1541</v>
      </c>
      <c r="T44" s="117" t="s">
        <v>1602</v>
      </c>
    </row>
    <row r="45" spans="2:20" x14ac:dyDescent="0.2">
      <c r="B45">
        <v>43</v>
      </c>
      <c r="C45" s="60" t="s">
        <v>357</v>
      </c>
      <c r="D45" t="s">
        <v>456</v>
      </c>
      <c r="E45" s="60" t="s">
        <v>357</v>
      </c>
      <c r="F45" t="s">
        <v>723</v>
      </c>
      <c r="G45" s="116" t="s">
        <v>476</v>
      </c>
      <c r="H45" t="s">
        <v>458</v>
      </c>
      <c r="I45" t="s">
        <v>357</v>
      </c>
      <c r="J45" s="60" t="s">
        <v>820</v>
      </c>
      <c r="K45" s="26" t="s">
        <v>965</v>
      </c>
      <c r="L45" s="26" t="s">
        <v>357</v>
      </c>
      <c r="M45" s="26" t="s">
        <v>1077</v>
      </c>
      <c r="N45" s="26" t="s">
        <v>1305</v>
      </c>
      <c r="O45" t="s">
        <v>455</v>
      </c>
      <c r="P45" s="26" t="s">
        <v>357</v>
      </c>
      <c r="Q45" s="26" t="s">
        <v>1305</v>
      </c>
      <c r="R45" s="26" t="s">
        <v>1369</v>
      </c>
      <c r="S45" t="s">
        <v>1542</v>
      </c>
      <c r="T45" s="117" t="s">
        <v>1602</v>
      </c>
    </row>
    <row r="46" spans="2:20" x14ac:dyDescent="0.2">
      <c r="B46">
        <v>44</v>
      </c>
      <c r="C46" s="60" t="s">
        <v>357</v>
      </c>
      <c r="D46" t="s">
        <v>460</v>
      </c>
      <c r="E46" s="60" t="s">
        <v>357</v>
      </c>
      <c r="F46" t="s">
        <v>724</v>
      </c>
      <c r="G46" s="116" t="s">
        <v>480</v>
      </c>
      <c r="H46" t="s">
        <v>462</v>
      </c>
      <c r="I46" t="s">
        <v>357</v>
      </c>
      <c r="J46" s="60" t="s">
        <v>821</v>
      </c>
      <c r="K46" s="26" t="s">
        <v>966</v>
      </c>
      <c r="L46" s="26" t="s">
        <v>357</v>
      </c>
      <c r="M46" s="26" t="s">
        <v>1078</v>
      </c>
      <c r="N46" s="26" t="s">
        <v>1306</v>
      </c>
      <c r="O46" t="s">
        <v>459</v>
      </c>
      <c r="P46" s="26" t="s">
        <v>357</v>
      </c>
      <c r="Q46" s="26" t="s">
        <v>1306</v>
      </c>
      <c r="R46" s="26" t="s">
        <v>1370</v>
      </c>
      <c r="S46" t="s">
        <v>1543</v>
      </c>
      <c r="T46" s="117" t="s">
        <v>1602</v>
      </c>
    </row>
    <row r="47" spans="2:20" x14ac:dyDescent="0.2">
      <c r="B47">
        <v>45</v>
      </c>
      <c r="C47" s="60" t="s">
        <v>357</v>
      </c>
      <c r="D47" t="s">
        <v>464</v>
      </c>
      <c r="E47" s="60" t="s">
        <v>357</v>
      </c>
      <c r="F47" t="s">
        <v>725</v>
      </c>
      <c r="G47" s="116" t="s">
        <v>483</v>
      </c>
      <c r="H47" t="s">
        <v>465</v>
      </c>
      <c r="I47" t="s">
        <v>357</v>
      </c>
      <c r="J47" s="60" t="s">
        <v>822</v>
      </c>
      <c r="K47" s="26" t="s">
        <v>967</v>
      </c>
      <c r="L47" s="26" t="s">
        <v>357</v>
      </c>
      <c r="M47" s="26" t="s">
        <v>1079</v>
      </c>
      <c r="N47" s="26" t="s">
        <v>1307</v>
      </c>
      <c r="O47" t="s">
        <v>463</v>
      </c>
      <c r="P47" s="26" t="s">
        <v>357</v>
      </c>
      <c r="Q47" s="26" t="s">
        <v>1307</v>
      </c>
      <c r="R47" s="26" t="s">
        <v>1371</v>
      </c>
      <c r="S47" t="s">
        <v>1544</v>
      </c>
      <c r="T47" s="117" t="s">
        <v>1602</v>
      </c>
    </row>
    <row r="48" spans="2:20" x14ac:dyDescent="0.2">
      <c r="B48">
        <v>46</v>
      </c>
      <c r="C48" s="60" t="s">
        <v>357</v>
      </c>
      <c r="D48" t="s">
        <v>467</v>
      </c>
      <c r="E48" s="60" t="s">
        <v>357</v>
      </c>
      <c r="F48" t="s">
        <v>726</v>
      </c>
      <c r="G48" s="116" t="s">
        <v>486</v>
      </c>
      <c r="H48" t="s">
        <v>469</v>
      </c>
      <c r="I48" t="s">
        <v>357</v>
      </c>
      <c r="J48" s="60" t="s">
        <v>823</v>
      </c>
      <c r="K48" s="26" t="s">
        <v>968</v>
      </c>
      <c r="L48" s="26" t="s">
        <v>357</v>
      </c>
      <c r="M48" s="26" t="s">
        <v>1080</v>
      </c>
      <c r="N48" s="26" t="s">
        <v>1308</v>
      </c>
      <c r="O48" t="s">
        <v>466</v>
      </c>
      <c r="P48" s="26" t="s">
        <v>357</v>
      </c>
      <c r="Q48" s="26" t="s">
        <v>1308</v>
      </c>
      <c r="R48" s="26" t="s">
        <v>1372</v>
      </c>
      <c r="S48" t="s">
        <v>1545</v>
      </c>
      <c r="T48" s="117" t="s">
        <v>1602</v>
      </c>
    </row>
    <row r="49" spans="2:20" x14ac:dyDescent="0.2">
      <c r="B49">
        <v>47</v>
      </c>
      <c r="C49" s="60" t="s">
        <v>357</v>
      </c>
      <c r="D49" t="s">
        <v>471</v>
      </c>
      <c r="E49" s="60" t="s">
        <v>357</v>
      </c>
      <c r="F49" t="s">
        <v>727</v>
      </c>
      <c r="G49" s="116" t="s">
        <v>489</v>
      </c>
      <c r="H49" t="s">
        <v>473</v>
      </c>
      <c r="I49" t="s">
        <v>357</v>
      </c>
      <c r="J49" s="60" t="s">
        <v>824</v>
      </c>
      <c r="K49" s="26" t="s">
        <v>969</v>
      </c>
      <c r="L49" s="26" t="s">
        <v>357</v>
      </c>
      <c r="M49" s="26" t="s">
        <v>1081</v>
      </c>
      <c r="N49" s="26" t="s">
        <v>1309</v>
      </c>
      <c r="O49" t="s">
        <v>470</v>
      </c>
      <c r="P49" s="26" t="s">
        <v>357</v>
      </c>
      <c r="Q49" s="26" t="s">
        <v>1309</v>
      </c>
      <c r="R49" s="26" t="s">
        <v>1373</v>
      </c>
      <c r="S49" t="s">
        <v>1546</v>
      </c>
      <c r="T49" s="117" t="s">
        <v>1602</v>
      </c>
    </row>
    <row r="50" spans="2:20" x14ac:dyDescent="0.2">
      <c r="B50">
        <v>48</v>
      </c>
      <c r="C50" s="60" t="s">
        <v>357</v>
      </c>
      <c r="D50" t="s">
        <v>475</v>
      </c>
      <c r="E50" s="60" t="s">
        <v>357</v>
      </c>
      <c r="F50" t="s">
        <v>728</v>
      </c>
      <c r="G50" s="116" t="s">
        <v>492</v>
      </c>
      <c r="H50" t="s">
        <v>477</v>
      </c>
      <c r="I50" t="s">
        <v>357</v>
      </c>
      <c r="J50" s="60" t="s">
        <v>825</v>
      </c>
      <c r="K50" s="26" t="s">
        <v>970</v>
      </c>
      <c r="L50" s="26" t="s">
        <v>357</v>
      </c>
      <c r="M50" s="26" t="s">
        <v>1082</v>
      </c>
      <c r="N50" s="26" t="s">
        <v>1310</v>
      </c>
      <c r="O50" t="s">
        <v>474</v>
      </c>
      <c r="P50" s="26" t="s">
        <v>357</v>
      </c>
      <c r="Q50" s="26" t="s">
        <v>1310</v>
      </c>
      <c r="R50" s="26" t="s">
        <v>1374</v>
      </c>
      <c r="S50" t="s">
        <v>1547</v>
      </c>
      <c r="T50" s="117" t="s">
        <v>1602</v>
      </c>
    </row>
    <row r="51" spans="2:20" x14ac:dyDescent="0.2">
      <c r="B51">
        <v>49</v>
      </c>
      <c r="C51" s="60" t="s">
        <v>357</v>
      </c>
      <c r="D51" t="s">
        <v>479</v>
      </c>
      <c r="E51" s="60" t="s">
        <v>357</v>
      </c>
      <c r="F51" t="s">
        <v>729</v>
      </c>
      <c r="G51" t="s">
        <v>497</v>
      </c>
      <c r="H51" t="s">
        <v>357</v>
      </c>
      <c r="I51" t="s">
        <v>357</v>
      </c>
      <c r="J51" s="60" t="s">
        <v>826</v>
      </c>
      <c r="K51" s="26" t="s">
        <v>971</v>
      </c>
      <c r="L51" s="26" t="s">
        <v>357</v>
      </c>
      <c r="M51" s="26" t="s">
        <v>1083</v>
      </c>
      <c r="N51" s="26" t="s">
        <v>357</v>
      </c>
      <c r="O51" t="s">
        <v>478</v>
      </c>
      <c r="P51" s="26" t="s">
        <v>357</v>
      </c>
      <c r="Q51" s="26" t="s">
        <v>357</v>
      </c>
      <c r="R51" s="26" t="s">
        <v>1375</v>
      </c>
      <c r="S51" t="s">
        <v>1548</v>
      </c>
      <c r="T51" s="117" t="s">
        <v>1602</v>
      </c>
    </row>
    <row r="52" spans="2:20" x14ac:dyDescent="0.2">
      <c r="B52">
        <v>50</v>
      </c>
      <c r="C52" s="60" t="s">
        <v>357</v>
      </c>
      <c r="D52" t="s">
        <v>482</v>
      </c>
      <c r="E52" s="60" t="s">
        <v>357</v>
      </c>
      <c r="F52" t="s">
        <v>730</v>
      </c>
      <c r="G52" t="s">
        <v>500</v>
      </c>
      <c r="H52" t="s">
        <v>357</v>
      </c>
      <c r="I52" t="s">
        <v>357</v>
      </c>
      <c r="J52" s="60" t="s">
        <v>827</v>
      </c>
      <c r="K52" s="26" t="s">
        <v>972</v>
      </c>
      <c r="L52" s="26" t="s">
        <v>357</v>
      </c>
      <c r="M52" s="26" t="s">
        <v>1084</v>
      </c>
      <c r="N52" s="26" t="s">
        <v>357</v>
      </c>
      <c r="O52" t="s">
        <v>481</v>
      </c>
      <c r="P52" s="26" t="s">
        <v>357</v>
      </c>
      <c r="Q52" s="26" t="s">
        <v>357</v>
      </c>
      <c r="R52" s="26" t="s">
        <v>1376</v>
      </c>
      <c r="S52" t="s">
        <v>1549</v>
      </c>
      <c r="T52" s="117" t="s">
        <v>1602</v>
      </c>
    </row>
    <row r="53" spans="2:20" x14ac:dyDescent="0.2">
      <c r="B53">
        <v>51</v>
      </c>
      <c r="C53" s="60" t="s">
        <v>357</v>
      </c>
      <c r="D53" t="s">
        <v>485</v>
      </c>
      <c r="E53" s="60" t="s">
        <v>357</v>
      </c>
      <c r="F53" t="s">
        <v>731</v>
      </c>
      <c r="G53" t="s">
        <v>503</v>
      </c>
      <c r="H53" t="s">
        <v>357</v>
      </c>
      <c r="I53" t="s">
        <v>357</v>
      </c>
      <c r="J53" s="60" t="s">
        <v>828</v>
      </c>
      <c r="K53" s="26" t="s">
        <v>973</v>
      </c>
      <c r="L53" s="26" t="s">
        <v>357</v>
      </c>
      <c r="M53" s="26" t="s">
        <v>1085</v>
      </c>
      <c r="N53" s="26" t="s">
        <v>357</v>
      </c>
      <c r="O53" t="s">
        <v>484</v>
      </c>
      <c r="P53" s="26" t="s">
        <v>357</v>
      </c>
      <c r="Q53" s="26" t="s">
        <v>357</v>
      </c>
      <c r="R53" s="26" t="s">
        <v>1377</v>
      </c>
      <c r="S53" t="s">
        <v>1550</v>
      </c>
      <c r="T53" s="117" t="s">
        <v>1602</v>
      </c>
    </row>
    <row r="54" spans="2:20" x14ac:dyDescent="0.2">
      <c r="B54">
        <v>52</v>
      </c>
      <c r="C54" s="60" t="s">
        <v>357</v>
      </c>
      <c r="D54" t="s">
        <v>488</v>
      </c>
      <c r="E54" s="60" t="s">
        <v>357</v>
      </c>
      <c r="F54" t="s">
        <v>732</v>
      </c>
      <c r="G54" t="s">
        <v>506</v>
      </c>
      <c r="H54" t="s">
        <v>357</v>
      </c>
      <c r="I54" t="s">
        <v>357</v>
      </c>
      <c r="J54" s="60" t="s">
        <v>829</v>
      </c>
      <c r="K54" s="26" t="s">
        <v>974</v>
      </c>
      <c r="L54" s="26" t="s">
        <v>357</v>
      </c>
      <c r="M54" s="26" t="s">
        <v>1086</v>
      </c>
      <c r="N54" s="26" t="s">
        <v>357</v>
      </c>
      <c r="O54" t="s">
        <v>487</v>
      </c>
      <c r="P54" s="26" t="s">
        <v>357</v>
      </c>
      <c r="Q54" s="26" t="s">
        <v>357</v>
      </c>
      <c r="R54" s="26" t="s">
        <v>1378</v>
      </c>
      <c r="S54" t="s">
        <v>1551</v>
      </c>
      <c r="T54" s="117" t="s">
        <v>1602</v>
      </c>
    </row>
    <row r="55" spans="2:20" x14ac:dyDescent="0.2">
      <c r="B55">
        <v>53</v>
      </c>
      <c r="C55" s="60" t="s">
        <v>357</v>
      </c>
      <c r="D55" t="s">
        <v>491</v>
      </c>
      <c r="E55" s="60" t="s">
        <v>357</v>
      </c>
      <c r="F55" t="s">
        <v>733</v>
      </c>
      <c r="G55" t="s">
        <v>509</v>
      </c>
      <c r="H55" t="s">
        <v>357</v>
      </c>
      <c r="I55" t="s">
        <v>357</v>
      </c>
      <c r="J55" s="60" t="s">
        <v>830</v>
      </c>
      <c r="K55" s="26" t="s">
        <v>975</v>
      </c>
      <c r="L55" s="26" t="s">
        <v>357</v>
      </c>
      <c r="M55" s="26" t="s">
        <v>1087</v>
      </c>
      <c r="N55" s="26" t="s">
        <v>357</v>
      </c>
      <c r="O55" t="s">
        <v>490</v>
      </c>
      <c r="P55" s="26" t="s">
        <v>357</v>
      </c>
      <c r="Q55" s="26" t="s">
        <v>357</v>
      </c>
      <c r="R55" s="26" t="s">
        <v>1379</v>
      </c>
      <c r="S55" t="s">
        <v>1552</v>
      </c>
      <c r="T55" s="117" t="s">
        <v>1602</v>
      </c>
    </row>
    <row r="56" spans="2:20" x14ac:dyDescent="0.2">
      <c r="B56">
        <v>54</v>
      </c>
      <c r="C56" s="60" t="s">
        <v>357</v>
      </c>
      <c r="D56" t="s">
        <v>494</v>
      </c>
      <c r="E56" s="60" t="s">
        <v>357</v>
      </c>
      <c r="F56" t="s">
        <v>734</v>
      </c>
      <c r="G56" t="s">
        <v>512</v>
      </c>
      <c r="H56" t="s">
        <v>357</v>
      </c>
      <c r="I56" t="s">
        <v>357</v>
      </c>
      <c r="J56" s="60" t="s">
        <v>831</v>
      </c>
      <c r="K56" s="26" t="s">
        <v>976</v>
      </c>
      <c r="L56" s="26" t="s">
        <v>357</v>
      </c>
      <c r="M56" s="26" t="s">
        <v>1088</v>
      </c>
      <c r="N56" s="26" t="s">
        <v>357</v>
      </c>
      <c r="O56" t="s">
        <v>493</v>
      </c>
      <c r="P56" s="26" t="s">
        <v>357</v>
      </c>
      <c r="Q56" s="26" t="s">
        <v>357</v>
      </c>
      <c r="R56" s="26" t="s">
        <v>1380</v>
      </c>
      <c r="S56" t="s">
        <v>1553</v>
      </c>
      <c r="T56" s="117" t="s">
        <v>1602</v>
      </c>
    </row>
    <row r="57" spans="2:20" x14ac:dyDescent="0.2">
      <c r="B57">
        <v>55</v>
      </c>
      <c r="C57" s="60" t="s">
        <v>357</v>
      </c>
      <c r="D57" t="s">
        <v>496</v>
      </c>
      <c r="E57" s="60" t="s">
        <v>357</v>
      </c>
      <c r="F57" t="s">
        <v>735</v>
      </c>
      <c r="G57" t="s">
        <v>515</v>
      </c>
      <c r="H57" t="s">
        <v>357</v>
      </c>
      <c r="I57" t="s">
        <v>357</v>
      </c>
      <c r="J57" s="60" t="s">
        <v>832</v>
      </c>
      <c r="K57" s="26" t="s">
        <v>977</v>
      </c>
      <c r="L57" s="26" t="s">
        <v>357</v>
      </c>
      <c r="M57" s="26" t="s">
        <v>1089</v>
      </c>
      <c r="N57" s="26" t="s">
        <v>357</v>
      </c>
      <c r="O57" t="s">
        <v>495</v>
      </c>
      <c r="P57" s="26" t="s">
        <v>357</v>
      </c>
      <c r="Q57" s="26" t="s">
        <v>357</v>
      </c>
      <c r="R57" s="26" t="s">
        <v>1381</v>
      </c>
      <c r="S57" t="s">
        <v>1554</v>
      </c>
      <c r="T57" s="117" t="s">
        <v>1602</v>
      </c>
    </row>
    <row r="58" spans="2:20" x14ac:dyDescent="0.2">
      <c r="B58">
        <v>56</v>
      </c>
      <c r="C58" s="60" t="s">
        <v>357</v>
      </c>
      <c r="D58" t="s">
        <v>499</v>
      </c>
      <c r="E58" s="60" t="s">
        <v>357</v>
      </c>
      <c r="F58" t="s">
        <v>736</v>
      </c>
      <c r="G58" t="s">
        <v>518</v>
      </c>
      <c r="H58" t="s">
        <v>357</v>
      </c>
      <c r="I58" t="s">
        <v>357</v>
      </c>
      <c r="J58" s="60" t="s">
        <v>833</v>
      </c>
      <c r="K58" s="26" t="s">
        <v>978</v>
      </c>
      <c r="L58" s="26" t="s">
        <v>357</v>
      </c>
      <c r="M58" s="26" t="s">
        <v>1090</v>
      </c>
      <c r="N58" s="26" t="s">
        <v>357</v>
      </c>
      <c r="O58" t="s">
        <v>498</v>
      </c>
      <c r="P58" s="26" t="s">
        <v>357</v>
      </c>
      <c r="Q58" s="26" t="s">
        <v>357</v>
      </c>
      <c r="R58" s="26" t="s">
        <v>1382</v>
      </c>
      <c r="S58" t="s">
        <v>1555</v>
      </c>
      <c r="T58" s="117" t="s">
        <v>1602</v>
      </c>
    </row>
    <row r="59" spans="2:20" x14ac:dyDescent="0.2">
      <c r="B59">
        <v>57</v>
      </c>
      <c r="C59" s="60" t="s">
        <v>357</v>
      </c>
      <c r="D59" t="s">
        <v>502</v>
      </c>
      <c r="E59" s="60" t="s">
        <v>357</v>
      </c>
      <c r="F59" t="s">
        <v>737</v>
      </c>
      <c r="G59" s="117" t="s">
        <v>523</v>
      </c>
      <c r="H59" t="s">
        <v>357</v>
      </c>
      <c r="I59" t="s">
        <v>357</v>
      </c>
      <c r="J59" s="60" t="s">
        <v>834</v>
      </c>
      <c r="K59" s="26" t="s">
        <v>979</v>
      </c>
      <c r="L59" s="26" t="s">
        <v>357</v>
      </c>
      <c r="M59" s="26" t="s">
        <v>1091</v>
      </c>
      <c r="N59" s="26" t="s">
        <v>357</v>
      </c>
      <c r="O59" t="s">
        <v>501</v>
      </c>
      <c r="P59" s="26" t="s">
        <v>357</v>
      </c>
      <c r="Q59" s="26" t="s">
        <v>357</v>
      </c>
      <c r="R59" s="26" t="s">
        <v>1383</v>
      </c>
      <c r="S59" t="s">
        <v>1556</v>
      </c>
      <c r="T59" s="117" t="s">
        <v>1602</v>
      </c>
    </row>
    <row r="60" spans="2:20" x14ac:dyDescent="0.2">
      <c r="B60">
        <v>58</v>
      </c>
      <c r="C60" s="60" t="s">
        <v>357</v>
      </c>
      <c r="D60" t="s">
        <v>505</v>
      </c>
      <c r="E60" s="60" t="s">
        <v>357</v>
      </c>
      <c r="F60" t="s">
        <v>738</v>
      </c>
      <c r="G60" s="117" t="s">
        <v>526</v>
      </c>
      <c r="H60" t="s">
        <v>357</v>
      </c>
      <c r="I60" t="s">
        <v>357</v>
      </c>
      <c r="J60" s="60" t="s">
        <v>835</v>
      </c>
      <c r="K60" s="26" t="s">
        <v>980</v>
      </c>
      <c r="L60" s="26" t="s">
        <v>357</v>
      </c>
      <c r="M60" s="26" t="s">
        <v>1092</v>
      </c>
      <c r="N60" s="26" t="s">
        <v>357</v>
      </c>
      <c r="O60" t="s">
        <v>504</v>
      </c>
      <c r="P60" s="26" t="s">
        <v>357</v>
      </c>
      <c r="Q60" s="26" t="s">
        <v>357</v>
      </c>
      <c r="R60" s="26" t="s">
        <v>1384</v>
      </c>
      <c r="S60" t="s">
        <v>1557</v>
      </c>
      <c r="T60" s="117" t="s">
        <v>1602</v>
      </c>
    </row>
    <row r="61" spans="2:20" x14ac:dyDescent="0.2">
      <c r="B61">
        <v>59</v>
      </c>
      <c r="C61" s="60" t="s">
        <v>357</v>
      </c>
      <c r="D61" t="s">
        <v>508</v>
      </c>
      <c r="E61" s="60" t="s">
        <v>357</v>
      </c>
      <c r="F61" t="s">
        <v>739</v>
      </c>
      <c r="G61" s="117" t="s">
        <v>529</v>
      </c>
      <c r="H61" t="s">
        <v>357</v>
      </c>
      <c r="I61" t="s">
        <v>357</v>
      </c>
      <c r="J61" s="60" t="s">
        <v>836</v>
      </c>
      <c r="K61" s="26" t="s">
        <v>981</v>
      </c>
      <c r="L61" s="26" t="s">
        <v>357</v>
      </c>
      <c r="M61" s="26" t="s">
        <v>1093</v>
      </c>
      <c r="N61" s="26" t="s">
        <v>357</v>
      </c>
      <c r="O61" t="s">
        <v>507</v>
      </c>
      <c r="P61" s="26" t="s">
        <v>357</v>
      </c>
      <c r="Q61" s="26" t="s">
        <v>357</v>
      </c>
      <c r="R61" s="26" t="s">
        <v>1385</v>
      </c>
      <c r="S61" t="s">
        <v>1558</v>
      </c>
      <c r="T61" s="117" t="s">
        <v>1602</v>
      </c>
    </row>
    <row r="62" spans="2:20" x14ac:dyDescent="0.2">
      <c r="B62">
        <v>60</v>
      </c>
      <c r="C62" s="60" t="s">
        <v>357</v>
      </c>
      <c r="D62" t="s">
        <v>511</v>
      </c>
      <c r="E62" s="60" t="s">
        <v>357</v>
      </c>
      <c r="F62" t="s">
        <v>740</v>
      </c>
      <c r="G62" s="117" t="s">
        <v>532</v>
      </c>
      <c r="H62" t="s">
        <v>357</v>
      </c>
      <c r="I62" t="s">
        <v>357</v>
      </c>
      <c r="J62" s="60" t="s">
        <v>837</v>
      </c>
      <c r="K62" s="26" t="s">
        <v>982</v>
      </c>
      <c r="L62" s="26" t="s">
        <v>357</v>
      </c>
      <c r="M62" s="26" t="s">
        <v>1094</v>
      </c>
      <c r="N62" s="26" t="s">
        <v>357</v>
      </c>
      <c r="O62" t="s">
        <v>510</v>
      </c>
      <c r="P62" s="26" t="s">
        <v>357</v>
      </c>
      <c r="Q62" s="26" t="s">
        <v>357</v>
      </c>
      <c r="R62" s="26" t="s">
        <v>1386</v>
      </c>
      <c r="S62" t="s">
        <v>1559</v>
      </c>
      <c r="T62" s="117" t="s">
        <v>1602</v>
      </c>
    </row>
    <row r="63" spans="2:20" x14ac:dyDescent="0.2">
      <c r="B63">
        <v>61</v>
      </c>
      <c r="C63" s="60" t="s">
        <v>357</v>
      </c>
      <c r="D63" t="s">
        <v>514</v>
      </c>
      <c r="E63" s="60" t="s">
        <v>357</v>
      </c>
      <c r="F63" t="s">
        <v>741</v>
      </c>
      <c r="G63" s="117" t="s">
        <v>535</v>
      </c>
      <c r="H63" t="s">
        <v>357</v>
      </c>
      <c r="I63" t="s">
        <v>357</v>
      </c>
      <c r="J63" s="60" t="s">
        <v>838</v>
      </c>
      <c r="K63" s="26" t="s">
        <v>983</v>
      </c>
      <c r="L63" s="26" t="s">
        <v>357</v>
      </c>
      <c r="M63" s="26" t="s">
        <v>1095</v>
      </c>
      <c r="N63" s="26" t="s">
        <v>357</v>
      </c>
      <c r="O63" t="s">
        <v>513</v>
      </c>
      <c r="P63" s="26" t="s">
        <v>357</v>
      </c>
      <c r="Q63" s="26" t="s">
        <v>357</v>
      </c>
      <c r="R63" s="26" t="s">
        <v>1387</v>
      </c>
      <c r="S63" t="s">
        <v>1560</v>
      </c>
      <c r="T63" s="117" t="s">
        <v>1602</v>
      </c>
    </row>
    <row r="64" spans="2:20" x14ac:dyDescent="0.2">
      <c r="B64">
        <v>62</v>
      </c>
      <c r="C64" s="60" t="s">
        <v>357</v>
      </c>
      <c r="D64" t="s">
        <v>517</v>
      </c>
      <c r="E64" s="60" t="s">
        <v>357</v>
      </c>
      <c r="F64" t="s">
        <v>742</v>
      </c>
      <c r="G64" s="117" t="s">
        <v>538</v>
      </c>
      <c r="H64" t="s">
        <v>357</v>
      </c>
      <c r="I64" t="s">
        <v>357</v>
      </c>
      <c r="J64" s="60" t="s">
        <v>839</v>
      </c>
      <c r="K64" s="26" t="s">
        <v>984</v>
      </c>
      <c r="L64" s="26" t="s">
        <v>357</v>
      </c>
      <c r="M64" s="26" t="s">
        <v>1096</v>
      </c>
      <c r="N64" s="26" t="s">
        <v>357</v>
      </c>
      <c r="O64" t="s">
        <v>516</v>
      </c>
      <c r="P64" s="26" t="s">
        <v>357</v>
      </c>
      <c r="Q64" s="26" t="s">
        <v>357</v>
      </c>
      <c r="R64" s="26" t="s">
        <v>1388</v>
      </c>
      <c r="S64" t="s">
        <v>1561</v>
      </c>
      <c r="T64" s="117" t="s">
        <v>1602</v>
      </c>
    </row>
    <row r="65" spans="2:20" x14ac:dyDescent="0.2">
      <c r="B65">
        <v>63</v>
      </c>
      <c r="C65" s="60" t="s">
        <v>357</v>
      </c>
      <c r="D65" t="s">
        <v>520</v>
      </c>
      <c r="E65" s="60" t="s">
        <v>357</v>
      </c>
      <c r="F65" t="s">
        <v>743</v>
      </c>
      <c r="G65" s="117" t="s">
        <v>541</v>
      </c>
      <c r="H65" t="s">
        <v>357</v>
      </c>
      <c r="I65" t="s">
        <v>357</v>
      </c>
      <c r="J65" s="60" t="s">
        <v>840</v>
      </c>
      <c r="K65" s="26" t="s">
        <v>985</v>
      </c>
      <c r="L65" s="26" t="s">
        <v>357</v>
      </c>
      <c r="M65" s="26" t="s">
        <v>1097</v>
      </c>
      <c r="N65" s="26" t="s">
        <v>357</v>
      </c>
      <c r="O65" t="s">
        <v>519</v>
      </c>
      <c r="P65" s="26" t="s">
        <v>357</v>
      </c>
      <c r="Q65" s="26" t="s">
        <v>357</v>
      </c>
      <c r="R65" s="26" t="s">
        <v>1389</v>
      </c>
      <c r="S65" t="s">
        <v>1562</v>
      </c>
      <c r="T65" s="117" t="s">
        <v>1602</v>
      </c>
    </row>
    <row r="66" spans="2:20" x14ac:dyDescent="0.2">
      <c r="B66">
        <v>64</v>
      </c>
      <c r="C66" s="60" t="s">
        <v>357</v>
      </c>
      <c r="D66" t="s">
        <v>522</v>
      </c>
      <c r="E66" s="60" t="s">
        <v>357</v>
      </c>
      <c r="F66" t="s">
        <v>744</v>
      </c>
      <c r="G66" s="117" t="s">
        <v>544</v>
      </c>
      <c r="H66" t="s">
        <v>357</v>
      </c>
      <c r="I66" t="s">
        <v>357</v>
      </c>
      <c r="J66" s="60" t="s">
        <v>841</v>
      </c>
      <c r="K66" s="26" t="s">
        <v>986</v>
      </c>
      <c r="L66" s="26" t="s">
        <v>357</v>
      </c>
      <c r="M66" s="26" t="s">
        <v>1098</v>
      </c>
      <c r="N66" s="26" t="s">
        <v>357</v>
      </c>
      <c r="O66" t="s">
        <v>521</v>
      </c>
      <c r="P66" s="26" t="s">
        <v>357</v>
      </c>
      <c r="Q66" s="26" t="s">
        <v>357</v>
      </c>
      <c r="R66" s="26" t="s">
        <v>1390</v>
      </c>
      <c r="S66" t="s">
        <v>1563</v>
      </c>
      <c r="T66" s="117" t="s">
        <v>1602</v>
      </c>
    </row>
    <row r="67" spans="2:20" x14ac:dyDescent="0.2">
      <c r="B67">
        <v>65</v>
      </c>
      <c r="C67" s="60" t="s">
        <v>357</v>
      </c>
      <c r="D67" t="s">
        <v>525</v>
      </c>
      <c r="E67" s="60" t="s">
        <v>357</v>
      </c>
      <c r="F67" t="s">
        <v>745</v>
      </c>
      <c r="G67" t="s">
        <v>549</v>
      </c>
      <c r="H67" t="s">
        <v>357</v>
      </c>
      <c r="I67" t="s">
        <v>357</v>
      </c>
      <c r="J67" s="60" t="s">
        <v>842</v>
      </c>
      <c r="K67" s="26" t="s">
        <v>987</v>
      </c>
      <c r="L67" s="26" t="s">
        <v>357</v>
      </c>
      <c r="M67" s="26" t="s">
        <v>1099</v>
      </c>
      <c r="N67" s="26" t="s">
        <v>357</v>
      </c>
      <c r="O67" t="s">
        <v>524</v>
      </c>
      <c r="P67" s="26" t="s">
        <v>357</v>
      </c>
      <c r="Q67" s="26" t="s">
        <v>357</v>
      </c>
      <c r="R67" s="26" t="s">
        <v>1391</v>
      </c>
      <c r="S67" t="s">
        <v>1564</v>
      </c>
      <c r="T67" s="117" t="s">
        <v>1602</v>
      </c>
    </row>
    <row r="68" spans="2:20" x14ac:dyDescent="0.2">
      <c r="B68">
        <v>66</v>
      </c>
      <c r="C68" s="60" t="s">
        <v>357</v>
      </c>
      <c r="D68" t="s">
        <v>528</v>
      </c>
      <c r="E68" s="60" t="s">
        <v>357</v>
      </c>
      <c r="F68" t="s">
        <v>746</v>
      </c>
      <c r="G68" t="s">
        <v>552</v>
      </c>
      <c r="H68" t="s">
        <v>357</v>
      </c>
      <c r="I68" t="s">
        <v>357</v>
      </c>
      <c r="J68" s="60" t="s">
        <v>843</v>
      </c>
      <c r="K68" s="26" t="s">
        <v>988</v>
      </c>
      <c r="L68" s="26" t="s">
        <v>357</v>
      </c>
      <c r="M68" s="26" t="s">
        <v>1100</v>
      </c>
      <c r="N68" s="26" t="s">
        <v>357</v>
      </c>
      <c r="O68" t="s">
        <v>527</v>
      </c>
      <c r="P68" s="26" t="s">
        <v>357</v>
      </c>
      <c r="Q68" s="26" t="s">
        <v>357</v>
      </c>
      <c r="R68" s="26" t="s">
        <v>1392</v>
      </c>
      <c r="S68" t="s">
        <v>1565</v>
      </c>
      <c r="T68" s="117" t="s">
        <v>1602</v>
      </c>
    </row>
    <row r="69" spans="2:20" x14ac:dyDescent="0.2">
      <c r="B69">
        <v>67</v>
      </c>
      <c r="C69" s="60" t="s">
        <v>357</v>
      </c>
      <c r="D69" t="s">
        <v>531</v>
      </c>
      <c r="E69" s="60" t="s">
        <v>357</v>
      </c>
      <c r="F69" t="s">
        <v>747</v>
      </c>
      <c r="G69" t="s">
        <v>555</v>
      </c>
      <c r="H69" t="s">
        <v>357</v>
      </c>
      <c r="I69" t="s">
        <v>357</v>
      </c>
      <c r="J69" s="60" t="s">
        <v>844</v>
      </c>
      <c r="K69" s="26" t="s">
        <v>989</v>
      </c>
      <c r="L69" s="26" t="s">
        <v>357</v>
      </c>
      <c r="M69" s="26" t="s">
        <v>1101</v>
      </c>
      <c r="N69" s="26" t="s">
        <v>357</v>
      </c>
      <c r="O69" t="s">
        <v>530</v>
      </c>
      <c r="P69" s="26" t="s">
        <v>357</v>
      </c>
      <c r="Q69" s="26" t="s">
        <v>357</v>
      </c>
      <c r="R69" s="26" t="s">
        <v>1393</v>
      </c>
      <c r="S69" t="s">
        <v>1566</v>
      </c>
      <c r="T69" s="117" t="s">
        <v>1602</v>
      </c>
    </row>
    <row r="70" spans="2:20" x14ac:dyDescent="0.2">
      <c r="B70">
        <v>68</v>
      </c>
      <c r="C70" s="60" t="s">
        <v>357</v>
      </c>
      <c r="D70" t="s">
        <v>534</v>
      </c>
      <c r="E70" s="60" t="s">
        <v>357</v>
      </c>
      <c r="F70" t="s">
        <v>748</v>
      </c>
      <c r="G70" t="s">
        <v>558</v>
      </c>
      <c r="H70" t="s">
        <v>357</v>
      </c>
      <c r="I70" t="s">
        <v>357</v>
      </c>
      <c r="J70" s="60" t="s">
        <v>845</v>
      </c>
      <c r="K70" s="26" t="s">
        <v>990</v>
      </c>
      <c r="L70" s="26" t="s">
        <v>357</v>
      </c>
      <c r="M70" s="26" t="s">
        <v>1102</v>
      </c>
      <c r="N70" s="26" t="s">
        <v>357</v>
      </c>
      <c r="O70" t="s">
        <v>533</v>
      </c>
      <c r="P70" s="26" t="s">
        <v>357</v>
      </c>
      <c r="Q70" s="26" t="s">
        <v>357</v>
      </c>
      <c r="R70" s="26" t="s">
        <v>1394</v>
      </c>
      <c r="S70" t="s">
        <v>1567</v>
      </c>
      <c r="T70" s="117" t="s">
        <v>1602</v>
      </c>
    </row>
    <row r="71" spans="2:20" x14ac:dyDescent="0.2">
      <c r="B71">
        <v>69</v>
      </c>
      <c r="C71" s="60" t="s">
        <v>357</v>
      </c>
      <c r="D71" t="s">
        <v>537</v>
      </c>
      <c r="E71" s="60" t="s">
        <v>357</v>
      </c>
      <c r="F71" t="s">
        <v>749</v>
      </c>
      <c r="G71" t="s">
        <v>561</v>
      </c>
      <c r="H71" t="s">
        <v>357</v>
      </c>
      <c r="I71" t="s">
        <v>357</v>
      </c>
      <c r="J71" s="60" t="s">
        <v>846</v>
      </c>
      <c r="K71" s="26" t="s">
        <v>991</v>
      </c>
      <c r="L71" s="26" t="s">
        <v>357</v>
      </c>
      <c r="M71" s="26" t="s">
        <v>1103</v>
      </c>
      <c r="N71" s="26" t="s">
        <v>357</v>
      </c>
      <c r="O71" t="s">
        <v>536</v>
      </c>
      <c r="P71" s="26" t="s">
        <v>357</v>
      </c>
      <c r="Q71" s="26" t="s">
        <v>357</v>
      </c>
      <c r="R71" s="26" t="s">
        <v>1395</v>
      </c>
      <c r="S71" t="s">
        <v>1568</v>
      </c>
      <c r="T71" s="117" t="s">
        <v>1602</v>
      </c>
    </row>
    <row r="72" spans="2:20" x14ac:dyDescent="0.2">
      <c r="B72">
        <v>70</v>
      </c>
      <c r="C72" s="60" t="s">
        <v>357</v>
      </c>
      <c r="D72" t="s">
        <v>540</v>
      </c>
      <c r="E72" s="60" t="s">
        <v>357</v>
      </c>
      <c r="F72" t="s">
        <v>750</v>
      </c>
      <c r="G72" t="s">
        <v>564</v>
      </c>
      <c r="H72" t="s">
        <v>357</v>
      </c>
      <c r="I72" t="s">
        <v>357</v>
      </c>
      <c r="J72" s="60" t="s">
        <v>847</v>
      </c>
      <c r="K72" s="26" t="s">
        <v>992</v>
      </c>
      <c r="L72" s="26" t="s">
        <v>357</v>
      </c>
      <c r="M72" s="26" t="s">
        <v>1104</v>
      </c>
      <c r="N72" s="26" t="s">
        <v>357</v>
      </c>
      <c r="O72" t="s">
        <v>539</v>
      </c>
      <c r="P72" s="26" t="s">
        <v>357</v>
      </c>
      <c r="Q72" s="26" t="s">
        <v>357</v>
      </c>
      <c r="R72" s="26" t="s">
        <v>1396</v>
      </c>
      <c r="S72" t="s">
        <v>1569</v>
      </c>
      <c r="T72" s="117" t="s">
        <v>1602</v>
      </c>
    </row>
    <row r="73" spans="2:20" x14ac:dyDescent="0.2">
      <c r="B73">
        <v>71</v>
      </c>
      <c r="C73" s="60" t="s">
        <v>357</v>
      </c>
      <c r="D73" t="s">
        <v>543</v>
      </c>
      <c r="E73" s="60" t="s">
        <v>357</v>
      </c>
      <c r="F73" t="s">
        <v>751</v>
      </c>
      <c r="G73" t="s">
        <v>567</v>
      </c>
      <c r="H73" t="s">
        <v>357</v>
      </c>
      <c r="I73" t="s">
        <v>357</v>
      </c>
      <c r="J73" s="60" t="s">
        <v>848</v>
      </c>
      <c r="K73" s="26" t="s">
        <v>993</v>
      </c>
      <c r="L73" s="26" t="s">
        <v>357</v>
      </c>
      <c r="M73" s="26" t="s">
        <v>1105</v>
      </c>
      <c r="N73" s="26" t="s">
        <v>357</v>
      </c>
      <c r="O73" t="s">
        <v>542</v>
      </c>
      <c r="P73" s="26" t="s">
        <v>357</v>
      </c>
      <c r="Q73" s="26" t="s">
        <v>357</v>
      </c>
      <c r="R73" s="26" t="s">
        <v>1397</v>
      </c>
      <c r="S73" t="s">
        <v>1570</v>
      </c>
      <c r="T73" s="117" t="s">
        <v>1602</v>
      </c>
    </row>
    <row r="74" spans="2:20" x14ac:dyDescent="0.2">
      <c r="B74">
        <v>72</v>
      </c>
      <c r="C74" s="60" t="s">
        <v>357</v>
      </c>
      <c r="D74" t="s">
        <v>546</v>
      </c>
      <c r="E74" s="60" t="s">
        <v>357</v>
      </c>
      <c r="F74" t="s">
        <v>752</v>
      </c>
      <c r="G74" t="s">
        <v>570</v>
      </c>
      <c r="H74" t="s">
        <v>357</v>
      </c>
      <c r="I74" t="s">
        <v>357</v>
      </c>
      <c r="J74" s="60" t="s">
        <v>849</v>
      </c>
      <c r="K74" s="26" t="s">
        <v>994</v>
      </c>
      <c r="L74" s="26" t="s">
        <v>357</v>
      </c>
      <c r="M74" s="26" t="s">
        <v>1106</v>
      </c>
      <c r="N74" s="26" t="s">
        <v>357</v>
      </c>
      <c r="O74" t="s">
        <v>545</v>
      </c>
      <c r="P74" s="26" t="s">
        <v>357</v>
      </c>
      <c r="Q74" s="26" t="s">
        <v>357</v>
      </c>
      <c r="R74" s="26" t="s">
        <v>1398</v>
      </c>
      <c r="S74" t="s">
        <v>1571</v>
      </c>
      <c r="T74" s="117" t="s">
        <v>1602</v>
      </c>
    </row>
    <row r="75" spans="2:20" x14ac:dyDescent="0.2">
      <c r="B75">
        <v>73</v>
      </c>
      <c r="C75" s="60" t="s">
        <v>357</v>
      </c>
      <c r="D75" t="s">
        <v>548</v>
      </c>
      <c r="E75" s="60" t="s">
        <v>357</v>
      </c>
      <c r="F75" t="s">
        <v>753</v>
      </c>
      <c r="G75" t="s">
        <v>575</v>
      </c>
      <c r="H75" t="s">
        <v>357</v>
      </c>
      <c r="I75" t="s">
        <v>357</v>
      </c>
      <c r="J75" s="60" t="s">
        <v>850</v>
      </c>
      <c r="K75" s="26" t="s">
        <v>995</v>
      </c>
      <c r="L75" s="26" t="s">
        <v>357</v>
      </c>
      <c r="M75" s="26" t="s">
        <v>1107</v>
      </c>
      <c r="N75" s="26" t="s">
        <v>357</v>
      </c>
      <c r="O75" t="s">
        <v>547</v>
      </c>
      <c r="P75" s="26" t="s">
        <v>357</v>
      </c>
      <c r="Q75" s="26" t="s">
        <v>357</v>
      </c>
      <c r="R75" s="26" t="s">
        <v>1399</v>
      </c>
      <c r="S75" t="s">
        <v>1572</v>
      </c>
      <c r="T75" s="117" t="s">
        <v>1602</v>
      </c>
    </row>
    <row r="76" spans="2:20" x14ac:dyDescent="0.2">
      <c r="B76">
        <v>74</v>
      </c>
      <c r="C76" s="60" t="s">
        <v>357</v>
      </c>
      <c r="D76" t="s">
        <v>551</v>
      </c>
      <c r="E76" s="60" t="s">
        <v>357</v>
      </c>
      <c r="F76" t="s">
        <v>754</v>
      </c>
      <c r="G76" t="s">
        <v>578</v>
      </c>
      <c r="H76" t="s">
        <v>357</v>
      </c>
      <c r="I76" t="s">
        <v>357</v>
      </c>
      <c r="J76" s="60" t="s">
        <v>851</v>
      </c>
      <c r="K76" s="26" t="s">
        <v>996</v>
      </c>
      <c r="L76" s="26" t="s">
        <v>357</v>
      </c>
      <c r="M76" s="26" t="s">
        <v>1108</v>
      </c>
      <c r="N76" s="26" t="s">
        <v>357</v>
      </c>
      <c r="O76" t="s">
        <v>550</v>
      </c>
      <c r="P76" s="26" t="s">
        <v>357</v>
      </c>
      <c r="Q76" s="26" t="s">
        <v>357</v>
      </c>
      <c r="R76" s="26" t="s">
        <v>1400</v>
      </c>
      <c r="S76" t="s">
        <v>1573</v>
      </c>
      <c r="T76" s="117" t="s">
        <v>1602</v>
      </c>
    </row>
    <row r="77" spans="2:20" x14ac:dyDescent="0.2">
      <c r="B77">
        <v>75</v>
      </c>
      <c r="C77" s="60" t="s">
        <v>357</v>
      </c>
      <c r="D77" t="s">
        <v>554</v>
      </c>
      <c r="E77" s="60" t="s">
        <v>357</v>
      </c>
      <c r="F77" t="s">
        <v>755</v>
      </c>
      <c r="G77" t="s">
        <v>581</v>
      </c>
      <c r="H77" t="s">
        <v>357</v>
      </c>
      <c r="I77" t="s">
        <v>357</v>
      </c>
      <c r="J77" s="60" t="s">
        <v>852</v>
      </c>
      <c r="K77" s="26" t="s">
        <v>997</v>
      </c>
      <c r="L77" s="26" t="s">
        <v>357</v>
      </c>
      <c r="M77" s="26" t="s">
        <v>1109</v>
      </c>
      <c r="N77" s="26" t="s">
        <v>357</v>
      </c>
      <c r="O77" t="s">
        <v>553</v>
      </c>
      <c r="P77" s="26" t="s">
        <v>357</v>
      </c>
      <c r="Q77" s="26" t="s">
        <v>357</v>
      </c>
      <c r="R77" s="26" t="s">
        <v>1401</v>
      </c>
      <c r="S77" t="s">
        <v>1574</v>
      </c>
      <c r="T77" s="117" t="s">
        <v>1602</v>
      </c>
    </row>
    <row r="78" spans="2:20" x14ac:dyDescent="0.2">
      <c r="B78">
        <v>76</v>
      </c>
      <c r="C78" s="60" t="s">
        <v>357</v>
      </c>
      <c r="D78" t="s">
        <v>557</v>
      </c>
      <c r="E78" s="60" t="s">
        <v>357</v>
      </c>
      <c r="F78" t="s">
        <v>756</v>
      </c>
      <c r="G78" t="s">
        <v>584</v>
      </c>
      <c r="H78" t="s">
        <v>357</v>
      </c>
      <c r="I78" t="s">
        <v>357</v>
      </c>
      <c r="J78" s="60" t="s">
        <v>853</v>
      </c>
      <c r="K78" s="26" t="s">
        <v>998</v>
      </c>
      <c r="L78" s="26" t="s">
        <v>357</v>
      </c>
      <c r="M78" s="26" t="s">
        <v>1110</v>
      </c>
      <c r="N78" s="26" t="s">
        <v>357</v>
      </c>
      <c r="O78" t="s">
        <v>556</v>
      </c>
      <c r="P78" s="26" t="s">
        <v>357</v>
      </c>
      <c r="Q78" s="26" t="s">
        <v>357</v>
      </c>
      <c r="R78" s="26" t="s">
        <v>1402</v>
      </c>
      <c r="S78" t="s">
        <v>1575</v>
      </c>
      <c r="T78" s="117" t="s">
        <v>1602</v>
      </c>
    </row>
    <row r="79" spans="2:20" x14ac:dyDescent="0.2">
      <c r="B79">
        <v>77</v>
      </c>
      <c r="C79" s="60" t="s">
        <v>357</v>
      </c>
      <c r="D79" t="s">
        <v>560</v>
      </c>
      <c r="E79" s="60" t="s">
        <v>357</v>
      </c>
      <c r="F79" t="s">
        <v>757</v>
      </c>
      <c r="G79" t="s">
        <v>587</v>
      </c>
      <c r="H79" t="s">
        <v>357</v>
      </c>
      <c r="I79" t="s">
        <v>357</v>
      </c>
      <c r="J79" s="60" t="s">
        <v>854</v>
      </c>
      <c r="K79" s="26" t="s">
        <v>999</v>
      </c>
      <c r="L79" s="26" t="s">
        <v>357</v>
      </c>
      <c r="M79" s="26" t="s">
        <v>1111</v>
      </c>
      <c r="N79" s="26" t="s">
        <v>357</v>
      </c>
      <c r="O79" t="s">
        <v>559</v>
      </c>
      <c r="P79" s="26" t="s">
        <v>357</v>
      </c>
      <c r="Q79" s="26" t="s">
        <v>357</v>
      </c>
      <c r="R79" s="26" t="s">
        <v>1403</v>
      </c>
      <c r="S79" t="s">
        <v>1576</v>
      </c>
      <c r="T79" s="117" t="s">
        <v>1602</v>
      </c>
    </row>
    <row r="80" spans="2:20" x14ac:dyDescent="0.2">
      <c r="B80">
        <v>78</v>
      </c>
      <c r="C80" s="60" t="s">
        <v>357</v>
      </c>
      <c r="D80" t="s">
        <v>563</v>
      </c>
      <c r="E80" s="60" t="s">
        <v>357</v>
      </c>
      <c r="F80" t="s">
        <v>758</v>
      </c>
      <c r="G80" t="s">
        <v>590</v>
      </c>
      <c r="H80" t="s">
        <v>357</v>
      </c>
      <c r="I80" t="s">
        <v>357</v>
      </c>
      <c r="J80" s="60" t="s">
        <v>855</v>
      </c>
      <c r="K80" s="26" t="s">
        <v>1000</v>
      </c>
      <c r="L80" s="26" t="s">
        <v>357</v>
      </c>
      <c r="M80" s="26" t="s">
        <v>1112</v>
      </c>
      <c r="N80" s="26" t="s">
        <v>357</v>
      </c>
      <c r="O80" t="s">
        <v>562</v>
      </c>
      <c r="P80" s="26" t="s">
        <v>357</v>
      </c>
      <c r="Q80" s="26" t="s">
        <v>357</v>
      </c>
      <c r="R80" s="26" t="s">
        <v>1404</v>
      </c>
      <c r="S80" t="s">
        <v>1577</v>
      </c>
      <c r="T80" s="117" t="s">
        <v>1602</v>
      </c>
    </row>
    <row r="81" spans="2:20" x14ac:dyDescent="0.2">
      <c r="B81">
        <v>79</v>
      </c>
      <c r="C81" s="60" t="s">
        <v>357</v>
      </c>
      <c r="D81" t="s">
        <v>566</v>
      </c>
      <c r="E81" s="60" t="s">
        <v>357</v>
      </c>
      <c r="F81" t="s">
        <v>759</v>
      </c>
      <c r="G81" t="s">
        <v>593</v>
      </c>
      <c r="H81" t="s">
        <v>357</v>
      </c>
      <c r="I81" t="s">
        <v>357</v>
      </c>
      <c r="J81" s="60" t="s">
        <v>856</v>
      </c>
      <c r="K81" s="26" t="s">
        <v>1001</v>
      </c>
      <c r="L81" s="26" t="s">
        <v>357</v>
      </c>
      <c r="M81" s="26" t="s">
        <v>1113</v>
      </c>
      <c r="N81" s="26" t="s">
        <v>357</v>
      </c>
      <c r="O81" t="s">
        <v>565</v>
      </c>
      <c r="P81" s="26" t="s">
        <v>357</v>
      </c>
      <c r="Q81" s="26" t="s">
        <v>357</v>
      </c>
      <c r="R81" s="26" t="s">
        <v>1405</v>
      </c>
      <c r="S81" t="s">
        <v>1578</v>
      </c>
      <c r="T81" s="117" t="s">
        <v>1602</v>
      </c>
    </row>
    <row r="82" spans="2:20" x14ac:dyDescent="0.2">
      <c r="B82">
        <v>80</v>
      </c>
      <c r="C82" s="60" t="s">
        <v>357</v>
      </c>
      <c r="D82" t="s">
        <v>569</v>
      </c>
      <c r="E82" s="60" t="s">
        <v>357</v>
      </c>
      <c r="F82" t="s">
        <v>760</v>
      </c>
      <c r="G82" t="s">
        <v>596</v>
      </c>
      <c r="H82" t="s">
        <v>357</v>
      </c>
      <c r="I82" t="s">
        <v>357</v>
      </c>
      <c r="J82" s="60" t="s">
        <v>857</v>
      </c>
      <c r="K82" s="26" t="s">
        <v>1002</v>
      </c>
      <c r="L82" s="26" t="s">
        <v>357</v>
      </c>
      <c r="M82" s="26" t="s">
        <v>1114</v>
      </c>
      <c r="N82" s="26" t="s">
        <v>357</v>
      </c>
      <c r="O82" t="s">
        <v>568</v>
      </c>
      <c r="P82" s="26" t="s">
        <v>357</v>
      </c>
      <c r="Q82" s="26" t="s">
        <v>357</v>
      </c>
      <c r="R82" s="26" t="s">
        <v>1406</v>
      </c>
      <c r="S82" t="s">
        <v>1579</v>
      </c>
      <c r="T82" s="117" t="s">
        <v>1602</v>
      </c>
    </row>
    <row r="83" spans="2:20" x14ac:dyDescent="0.2">
      <c r="B83">
        <v>81</v>
      </c>
      <c r="C83" s="60" t="s">
        <v>357</v>
      </c>
      <c r="D83" t="s">
        <v>572</v>
      </c>
      <c r="E83" s="60" t="s">
        <v>357</v>
      </c>
      <c r="F83" t="s">
        <v>761</v>
      </c>
      <c r="G83" t="s">
        <v>601</v>
      </c>
      <c r="H83" t="s">
        <v>357</v>
      </c>
      <c r="I83" t="s">
        <v>357</v>
      </c>
      <c r="J83" s="60" t="s">
        <v>858</v>
      </c>
      <c r="K83" s="26" t="s">
        <v>1003</v>
      </c>
      <c r="L83" s="26" t="s">
        <v>357</v>
      </c>
      <c r="M83" s="26" t="s">
        <v>1115</v>
      </c>
      <c r="N83" s="26" t="s">
        <v>357</v>
      </c>
      <c r="O83" t="s">
        <v>571</v>
      </c>
      <c r="P83" s="26" t="s">
        <v>357</v>
      </c>
      <c r="Q83" s="26" t="s">
        <v>357</v>
      </c>
      <c r="R83" s="26" t="s">
        <v>1407</v>
      </c>
      <c r="S83" t="s">
        <v>1580</v>
      </c>
      <c r="T83" s="117" t="s">
        <v>1602</v>
      </c>
    </row>
    <row r="84" spans="2:20" x14ac:dyDescent="0.2">
      <c r="B84">
        <v>82</v>
      </c>
      <c r="C84" s="60" t="s">
        <v>357</v>
      </c>
      <c r="D84" t="s">
        <v>574</v>
      </c>
      <c r="E84" s="60" t="s">
        <v>357</v>
      </c>
      <c r="F84" t="s">
        <v>762</v>
      </c>
      <c r="G84" t="s">
        <v>604</v>
      </c>
      <c r="H84" t="s">
        <v>357</v>
      </c>
      <c r="I84" t="s">
        <v>357</v>
      </c>
      <c r="J84" s="60" t="s">
        <v>859</v>
      </c>
      <c r="K84" s="26" t="s">
        <v>1004</v>
      </c>
      <c r="L84" s="26" t="s">
        <v>357</v>
      </c>
      <c r="M84" s="26" t="s">
        <v>1116</v>
      </c>
      <c r="N84" s="26" t="s">
        <v>357</v>
      </c>
      <c r="O84" t="s">
        <v>573</v>
      </c>
      <c r="P84" s="26" t="s">
        <v>357</v>
      </c>
      <c r="Q84" s="26" t="s">
        <v>357</v>
      </c>
      <c r="R84" s="26" t="s">
        <v>1408</v>
      </c>
      <c r="S84" t="s">
        <v>1581</v>
      </c>
      <c r="T84" s="117" t="s">
        <v>1602</v>
      </c>
    </row>
    <row r="85" spans="2:20" x14ac:dyDescent="0.2">
      <c r="B85">
        <v>83</v>
      </c>
      <c r="C85" s="60" t="s">
        <v>357</v>
      </c>
      <c r="D85" t="s">
        <v>577</v>
      </c>
      <c r="E85" s="60" t="s">
        <v>357</v>
      </c>
      <c r="F85" t="s">
        <v>763</v>
      </c>
      <c r="G85" t="s">
        <v>607</v>
      </c>
      <c r="H85" t="s">
        <v>357</v>
      </c>
      <c r="I85" t="s">
        <v>357</v>
      </c>
      <c r="J85" s="60" t="s">
        <v>860</v>
      </c>
      <c r="K85" s="26" t="s">
        <v>1005</v>
      </c>
      <c r="L85" s="26" t="s">
        <v>357</v>
      </c>
      <c r="M85" s="26" t="s">
        <v>1117</v>
      </c>
      <c r="N85" s="26" t="s">
        <v>357</v>
      </c>
      <c r="O85" t="s">
        <v>576</v>
      </c>
      <c r="P85" s="26" t="s">
        <v>357</v>
      </c>
      <c r="Q85" s="26" t="s">
        <v>357</v>
      </c>
      <c r="R85" s="26" t="s">
        <v>1409</v>
      </c>
      <c r="S85" t="s">
        <v>1582</v>
      </c>
      <c r="T85" s="117" t="s">
        <v>1602</v>
      </c>
    </row>
    <row r="86" spans="2:20" x14ac:dyDescent="0.2">
      <c r="B86">
        <v>84</v>
      </c>
      <c r="C86" s="60" t="s">
        <v>357</v>
      </c>
      <c r="D86" t="s">
        <v>580</v>
      </c>
      <c r="E86" s="60" t="s">
        <v>357</v>
      </c>
      <c r="F86" t="s">
        <v>764</v>
      </c>
      <c r="G86" t="s">
        <v>610</v>
      </c>
      <c r="H86" t="s">
        <v>357</v>
      </c>
      <c r="I86" t="s">
        <v>357</v>
      </c>
      <c r="J86" s="60" t="s">
        <v>861</v>
      </c>
      <c r="K86" s="26" t="s">
        <v>1006</v>
      </c>
      <c r="L86" s="26" t="s">
        <v>357</v>
      </c>
      <c r="M86" s="26" t="s">
        <v>1118</v>
      </c>
      <c r="N86" s="26" t="s">
        <v>357</v>
      </c>
      <c r="O86" t="s">
        <v>579</v>
      </c>
      <c r="P86" s="26" t="s">
        <v>357</v>
      </c>
      <c r="Q86" s="26" t="s">
        <v>357</v>
      </c>
      <c r="R86" s="26" t="s">
        <v>1410</v>
      </c>
      <c r="S86" t="s">
        <v>1583</v>
      </c>
      <c r="T86" s="117" t="s">
        <v>1602</v>
      </c>
    </row>
    <row r="87" spans="2:20" x14ac:dyDescent="0.2">
      <c r="B87">
        <v>85</v>
      </c>
      <c r="C87" s="60" t="s">
        <v>357</v>
      </c>
      <c r="D87" t="s">
        <v>583</v>
      </c>
      <c r="E87" s="60" t="s">
        <v>357</v>
      </c>
      <c r="F87" t="s">
        <v>765</v>
      </c>
      <c r="G87" t="s">
        <v>613</v>
      </c>
      <c r="H87" t="s">
        <v>357</v>
      </c>
      <c r="I87" t="s">
        <v>357</v>
      </c>
      <c r="J87" s="60" t="s">
        <v>862</v>
      </c>
      <c r="K87" s="26" t="s">
        <v>1007</v>
      </c>
      <c r="L87" s="26" t="s">
        <v>357</v>
      </c>
      <c r="M87" s="26" t="s">
        <v>1119</v>
      </c>
      <c r="N87" s="26" t="s">
        <v>357</v>
      </c>
      <c r="O87" t="s">
        <v>582</v>
      </c>
      <c r="P87" s="26" t="s">
        <v>357</v>
      </c>
      <c r="Q87" s="26" t="s">
        <v>357</v>
      </c>
      <c r="R87" s="26" t="s">
        <v>1411</v>
      </c>
      <c r="S87" t="s">
        <v>1584</v>
      </c>
      <c r="T87" s="117" t="s">
        <v>1602</v>
      </c>
    </row>
    <row r="88" spans="2:20" x14ac:dyDescent="0.2">
      <c r="B88">
        <v>86</v>
      </c>
      <c r="C88" s="60" t="s">
        <v>357</v>
      </c>
      <c r="D88" t="s">
        <v>586</v>
      </c>
      <c r="E88" s="60" t="s">
        <v>357</v>
      </c>
      <c r="F88" t="s">
        <v>766</v>
      </c>
      <c r="G88" t="s">
        <v>616</v>
      </c>
      <c r="H88" t="s">
        <v>357</v>
      </c>
      <c r="I88" t="s">
        <v>357</v>
      </c>
      <c r="J88" s="60" t="s">
        <v>863</v>
      </c>
      <c r="K88" s="26" t="s">
        <v>1008</v>
      </c>
      <c r="L88" s="26" t="s">
        <v>357</v>
      </c>
      <c r="M88" s="26" t="s">
        <v>1120</v>
      </c>
      <c r="N88" s="26" t="s">
        <v>357</v>
      </c>
      <c r="O88" t="s">
        <v>585</v>
      </c>
      <c r="P88" s="26" t="s">
        <v>357</v>
      </c>
      <c r="Q88" s="26" t="s">
        <v>357</v>
      </c>
      <c r="R88" s="26" t="s">
        <v>1412</v>
      </c>
      <c r="S88" t="s">
        <v>1585</v>
      </c>
      <c r="T88" s="117" t="s">
        <v>1602</v>
      </c>
    </row>
    <row r="89" spans="2:20" x14ac:dyDescent="0.2">
      <c r="B89">
        <v>87</v>
      </c>
      <c r="C89" s="60" t="s">
        <v>357</v>
      </c>
      <c r="D89" t="s">
        <v>589</v>
      </c>
      <c r="E89" s="60" t="s">
        <v>357</v>
      </c>
      <c r="F89" t="s">
        <v>767</v>
      </c>
      <c r="G89" t="s">
        <v>617</v>
      </c>
      <c r="H89" t="s">
        <v>357</v>
      </c>
      <c r="I89" t="s">
        <v>357</v>
      </c>
      <c r="J89" s="60" t="s">
        <v>864</v>
      </c>
      <c r="K89" s="26" t="s">
        <v>1009</v>
      </c>
      <c r="L89" s="26" t="s">
        <v>357</v>
      </c>
      <c r="M89" s="26" t="s">
        <v>1121</v>
      </c>
      <c r="N89" s="26" t="s">
        <v>357</v>
      </c>
      <c r="O89" t="s">
        <v>588</v>
      </c>
      <c r="P89" s="26" t="s">
        <v>357</v>
      </c>
      <c r="Q89" s="26" t="s">
        <v>357</v>
      </c>
      <c r="R89" s="26" t="s">
        <v>1413</v>
      </c>
      <c r="S89" t="s">
        <v>1586</v>
      </c>
      <c r="T89" s="117" t="s">
        <v>1602</v>
      </c>
    </row>
    <row r="90" spans="2:20" s="48" customFormat="1" x14ac:dyDescent="0.2">
      <c r="B90" s="48">
        <v>88</v>
      </c>
      <c r="C90" s="48" t="s">
        <v>357</v>
      </c>
      <c r="D90" s="48" t="s">
        <v>592</v>
      </c>
      <c r="E90" s="48" t="s">
        <v>357</v>
      </c>
      <c r="F90" s="48" t="s">
        <v>768</v>
      </c>
      <c r="G90" s="48" t="s">
        <v>618</v>
      </c>
      <c r="H90" s="48" t="s">
        <v>357</v>
      </c>
      <c r="I90" s="48" t="s">
        <v>357</v>
      </c>
      <c r="J90" s="48" t="s">
        <v>865</v>
      </c>
      <c r="K90" s="81" t="s">
        <v>1010</v>
      </c>
      <c r="L90" s="81" t="s">
        <v>357</v>
      </c>
      <c r="M90" s="81" t="s">
        <v>1122</v>
      </c>
      <c r="N90" s="81" t="s">
        <v>357</v>
      </c>
      <c r="O90" s="48" t="s">
        <v>591</v>
      </c>
      <c r="P90" s="81" t="s">
        <v>357</v>
      </c>
      <c r="Q90" s="81" t="s">
        <v>357</v>
      </c>
      <c r="R90" s="81" t="s">
        <v>1414</v>
      </c>
      <c r="S90" s="48" t="s">
        <v>1587</v>
      </c>
      <c r="T90" s="117" t="s">
        <v>1602</v>
      </c>
    </row>
    <row r="91" spans="2:20" x14ac:dyDescent="0.2">
      <c r="B91">
        <v>89</v>
      </c>
      <c r="C91" s="60" t="s">
        <v>357</v>
      </c>
      <c r="D91" t="s">
        <v>595</v>
      </c>
      <c r="E91" s="60" t="s">
        <v>357</v>
      </c>
      <c r="F91" t="s">
        <v>769</v>
      </c>
      <c r="G91" t="s">
        <v>619</v>
      </c>
      <c r="H91" t="s">
        <v>357</v>
      </c>
      <c r="I91" t="s">
        <v>357</v>
      </c>
      <c r="J91" s="60" t="s">
        <v>866</v>
      </c>
      <c r="K91" s="26" t="s">
        <v>1011</v>
      </c>
      <c r="L91" s="26" t="s">
        <v>357</v>
      </c>
      <c r="M91" s="26" t="s">
        <v>1123</v>
      </c>
      <c r="N91" s="26" t="s">
        <v>357</v>
      </c>
      <c r="O91" t="s">
        <v>594</v>
      </c>
      <c r="P91" s="26" t="s">
        <v>357</v>
      </c>
      <c r="Q91" s="26" t="s">
        <v>357</v>
      </c>
      <c r="R91" s="26" t="s">
        <v>1415</v>
      </c>
      <c r="S91" t="s">
        <v>1588</v>
      </c>
      <c r="T91" s="117" t="s">
        <v>1602</v>
      </c>
    </row>
    <row r="92" spans="2:20" x14ac:dyDescent="0.2">
      <c r="B92">
        <v>90</v>
      </c>
      <c r="C92" s="60" t="s">
        <v>357</v>
      </c>
      <c r="D92" t="s">
        <v>598</v>
      </c>
      <c r="E92" s="60" t="s">
        <v>357</v>
      </c>
      <c r="F92" t="s">
        <v>770</v>
      </c>
      <c r="G92" t="s">
        <v>620</v>
      </c>
      <c r="H92" t="s">
        <v>357</v>
      </c>
      <c r="I92" t="s">
        <v>357</v>
      </c>
      <c r="J92" s="60" t="s">
        <v>867</v>
      </c>
      <c r="K92" s="26" t="s">
        <v>1012</v>
      </c>
      <c r="L92" s="26" t="s">
        <v>357</v>
      </c>
      <c r="M92" s="26" t="s">
        <v>1124</v>
      </c>
      <c r="N92" s="26" t="s">
        <v>357</v>
      </c>
      <c r="O92" t="s">
        <v>597</v>
      </c>
      <c r="P92" s="26" t="s">
        <v>357</v>
      </c>
      <c r="Q92" s="26" t="s">
        <v>357</v>
      </c>
      <c r="R92" s="26" t="s">
        <v>1416</v>
      </c>
      <c r="S92" t="s">
        <v>1589</v>
      </c>
      <c r="T92" s="117" t="s">
        <v>1602</v>
      </c>
    </row>
    <row r="93" spans="2:20" x14ac:dyDescent="0.2">
      <c r="B93">
        <v>91</v>
      </c>
      <c r="C93" s="60" t="s">
        <v>357</v>
      </c>
      <c r="D93" t="s">
        <v>600</v>
      </c>
      <c r="E93" s="60" t="s">
        <v>357</v>
      </c>
      <c r="F93" t="s">
        <v>771</v>
      </c>
      <c r="G93" t="s">
        <v>621</v>
      </c>
      <c r="H93" t="s">
        <v>357</v>
      </c>
      <c r="I93" t="s">
        <v>357</v>
      </c>
      <c r="J93" s="60" t="s">
        <v>868</v>
      </c>
      <c r="K93" s="26" t="s">
        <v>1013</v>
      </c>
      <c r="L93" s="26" t="s">
        <v>357</v>
      </c>
      <c r="M93" s="26" t="s">
        <v>1125</v>
      </c>
      <c r="N93" s="26" t="s">
        <v>357</v>
      </c>
      <c r="O93" t="s">
        <v>599</v>
      </c>
      <c r="P93" s="26" t="s">
        <v>357</v>
      </c>
      <c r="Q93" s="26" t="s">
        <v>357</v>
      </c>
      <c r="R93" s="26" t="s">
        <v>1417</v>
      </c>
      <c r="S93" t="s">
        <v>1590</v>
      </c>
      <c r="T93" s="117" t="s">
        <v>1602</v>
      </c>
    </row>
    <row r="94" spans="2:20" x14ac:dyDescent="0.2">
      <c r="B94">
        <v>92</v>
      </c>
      <c r="C94" s="60" t="s">
        <v>357</v>
      </c>
      <c r="D94" t="s">
        <v>603</v>
      </c>
      <c r="E94" s="60" t="s">
        <v>357</v>
      </c>
      <c r="F94" t="s">
        <v>772</v>
      </c>
      <c r="G94" t="s">
        <v>622</v>
      </c>
      <c r="H94" t="s">
        <v>357</v>
      </c>
      <c r="I94" t="s">
        <v>357</v>
      </c>
      <c r="J94" s="60" t="s">
        <v>869</v>
      </c>
      <c r="K94" s="26" t="s">
        <v>1014</v>
      </c>
      <c r="L94" s="26" t="s">
        <v>357</v>
      </c>
      <c r="M94" s="26" t="s">
        <v>1126</v>
      </c>
      <c r="N94" s="26" t="s">
        <v>357</v>
      </c>
      <c r="O94" t="s">
        <v>602</v>
      </c>
      <c r="P94" s="26" t="s">
        <v>357</v>
      </c>
      <c r="Q94" s="26" t="s">
        <v>357</v>
      </c>
      <c r="R94" s="26" t="s">
        <v>1418</v>
      </c>
      <c r="S94" t="s">
        <v>1591</v>
      </c>
      <c r="T94" s="117" t="s">
        <v>1602</v>
      </c>
    </row>
    <row r="95" spans="2:20" x14ac:dyDescent="0.2">
      <c r="B95">
        <v>93</v>
      </c>
      <c r="C95" s="60" t="s">
        <v>357</v>
      </c>
      <c r="D95" t="s">
        <v>606</v>
      </c>
      <c r="E95" s="60" t="s">
        <v>357</v>
      </c>
      <c r="F95" t="s">
        <v>773</v>
      </c>
      <c r="G95" t="s">
        <v>623</v>
      </c>
      <c r="H95" t="s">
        <v>357</v>
      </c>
      <c r="I95" t="s">
        <v>357</v>
      </c>
      <c r="J95" s="60" t="s">
        <v>870</v>
      </c>
      <c r="K95" s="26" t="s">
        <v>1015</v>
      </c>
      <c r="L95" s="26" t="s">
        <v>357</v>
      </c>
      <c r="M95" s="26" t="s">
        <v>1127</v>
      </c>
      <c r="N95" s="26" t="s">
        <v>357</v>
      </c>
      <c r="O95" t="s">
        <v>605</v>
      </c>
      <c r="P95" s="26" t="s">
        <v>357</v>
      </c>
      <c r="Q95" s="26" t="s">
        <v>357</v>
      </c>
      <c r="R95" s="26" t="s">
        <v>1419</v>
      </c>
      <c r="S95" t="s">
        <v>1592</v>
      </c>
      <c r="T95" s="117" t="s">
        <v>1602</v>
      </c>
    </row>
    <row r="96" spans="2:20" x14ac:dyDescent="0.2">
      <c r="B96">
        <v>94</v>
      </c>
      <c r="C96" s="60" t="s">
        <v>357</v>
      </c>
      <c r="D96" t="s">
        <v>609</v>
      </c>
      <c r="E96" s="60" t="s">
        <v>357</v>
      </c>
      <c r="F96" t="s">
        <v>774</v>
      </c>
      <c r="G96" t="s">
        <v>624</v>
      </c>
      <c r="H96" t="s">
        <v>357</v>
      </c>
      <c r="I96" t="s">
        <v>357</v>
      </c>
      <c r="J96" s="60" t="s">
        <v>871</v>
      </c>
      <c r="K96" s="26" t="s">
        <v>1016</v>
      </c>
      <c r="L96" s="26" t="s">
        <v>357</v>
      </c>
      <c r="M96" s="26" t="s">
        <v>1128</v>
      </c>
      <c r="N96" s="26" t="s">
        <v>357</v>
      </c>
      <c r="O96" t="s">
        <v>608</v>
      </c>
      <c r="P96" s="26" t="s">
        <v>357</v>
      </c>
      <c r="Q96" s="26" t="s">
        <v>357</v>
      </c>
      <c r="R96" s="26" t="s">
        <v>1420</v>
      </c>
      <c r="S96" t="s">
        <v>1593</v>
      </c>
      <c r="T96" s="117" t="s">
        <v>1602</v>
      </c>
    </row>
    <row r="97" spans="2:20" x14ac:dyDescent="0.2">
      <c r="B97">
        <v>95</v>
      </c>
      <c r="C97" s="60" t="s">
        <v>357</v>
      </c>
      <c r="D97" t="s">
        <v>612</v>
      </c>
      <c r="E97" s="60" t="s">
        <v>357</v>
      </c>
      <c r="F97" t="s">
        <v>775</v>
      </c>
      <c r="G97" t="s">
        <v>625</v>
      </c>
      <c r="H97" t="s">
        <v>357</v>
      </c>
      <c r="I97" t="s">
        <v>357</v>
      </c>
      <c r="J97" s="60" t="s">
        <v>872</v>
      </c>
      <c r="K97" s="26" t="s">
        <v>1017</v>
      </c>
      <c r="L97" s="26" t="s">
        <v>357</v>
      </c>
      <c r="M97" s="26" t="s">
        <v>1129</v>
      </c>
      <c r="N97" s="26" t="s">
        <v>357</v>
      </c>
      <c r="O97" t="s">
        <v>611</v>
      </c>
      <c r="P97" s="26" t="s">
        <v>357</v>
      </c>
      <c r="Q97" s="26" t="s">
        <v>357</v>
      </c>
      <c r="R97" s="26" t="s">
        <v>1421</v>
      </c>
      <c r="S97" t="s">
        <v>1594</v>
      </c>
      <c r="T97" s="117" t="s">
        <v>1602</v>
      </c>
    </row>
    <row r="98" spans="2:20" x14ac:dyDescent="0.2">
      <c r="B98">
        <v>96</v>
      </c>
      <c r="C98" s="60" t="s">
        <v>357</v>
      </c>
      <c r="D98" t="s">
        <v>615</v>
      </c>
      <c r="E98" s="60" t="s">
        <v>357</v>
      </c>
      <c r="F98" t="s">
        <v>776</v>
      </c>
      <c r="G98" s="48" t="s">
        <v>626</v>
      </c>
      <c r="H98" t="s">
        <v>357</v>
      </c>
      <c r="I98" t="s">
        <v>357</v>
      </c>
      <c r="J98" s="60" t="s">
        <v>873</v>
      </c>
      <c r="K98" s="26" t="s">
        <v>1018</v>
      </c>
      <c r="L98" s="26" t="s">
        <v>357</v>
      </c>
      <c r="M98" s="26" t="s">
        <v>1130</v>
      </c>
      <c r="N98" s="26" t="s">
        <v>357</v>
      </c>
      <c r="O98" t="s">
        <v>614</v>
      </c>
      <c r="P98" s="26" t="s">
        <v>357</v>
      </c>
      <c r="Q98" s="26" t="s">
        <v>357</v>
      </c>
      <c r="R98" s="26" t="s">
        <v>1422</v>
      </c>
      <c r="S98" t="s">
        <v>1595</v>
      </c>
      <c r="T98" s="117" t="s">
        <v>1602</v>
      </c>
    </row>
    <row r="99" spans="2:20" x14ac:dyDescent="0.2">
      <c r="B99">
        <v>97</v>
      </c>
      <c r="C99" s="60" t="s">
        <v>357</v>
      </c>
      <c r="D99" t="s">
        <v>357</v>
      </c>
      <c r="E99" s="60" t="s">
        <v>357</v>
      </c>
      <c r="F99" t="s">
        <v>357</v>
      </c>
      <c r="G99" s="81" t="s">
        <v>1433</v>
      </c>
      <c r="H99" t="s">
        <v>357</v>
      </c>
      <c r="I99" t="s">
        <v>357</v>
      </c>
      <c r="J99" s="60" t="s">
        <v>357</v>
      </c>
      <c r="K99" s="26" t="s">
        <v>357</v>
      </c>
      <c r="L99" s="26" t="s">
        <v>357</v>
      </c>
      <c r="M99" s="26" t="s">
        <v>1131</v>
      </c>
      <c r="N99" s="26" t="s">
        <v>357</v>
      </c>
      <c r="O99" t="s">
        <v>357</v>
      </c>
      <c r="P99" s="26" t="s">
        <v>357</v>
      </c>
      <c r="Q99" s="26" t="s">
        <v>357</v>
      </c>
      <c r="R99" s="26" t="s">
        <v>357</v>
      </c>
      <c r="T99" s="117" t="s">
        <v>1602</v>
      </c>
    </row>
    <row r="100" spans="2:20" x14ac:dyDescent="0.2">
      <c r="B100">
        <v>98</v>
      </c>
      <c r="C100" s="60" t="s">
        <v>357</v>
      </c>
      <c r="D100" t="s">
        <v>357</v>
      </c>
      <c r="E100" s="60" t="s">
        <v>357</v>
      </c>
      <c r="F100" t="s">
        <v>357</v>
      </c>
      <c r="G100" s="81" t="s">
        <v>1434</v>
      </c>
      <c r="H100" t="s">
        <v>357</v>
      </c>
      <c r="I100" t="s">
        <v>357</v>
      </c>
      <c r="J100" s="60" t="s">
        <v>357</v>
      </c>
      <c r="K100" s="26" t="s">
        <v>357</v>
      </c>
      <c r="L100" s="26" t="s">
        <v>357</v>
      </c>
      <c r="M100" s="26" t="s">
        <v>1132</v>
      </c>
      <c r="N100" s="26" t="s">
        <v>357</v>
      </c>
      <c r="O100" t="s">
        <v>357</v>
      </c>
      <c r="P100" s="26" t="s">
        <v>357</v>
      </c>
      <c r="Q100" s="26" t="s">
        <v>357</v>
      </c>
      <c r="R100" s="26" t="s">
        <v>357</v>
      </c>
      <c r="T100" s="117" t="s">
        <v>1602</v>
      </c>
    </row>
    <row r="101" spans="2:20" x14ac:dyDescent="0.2">
      <c r="B101">
        <v>99</v>
      </c>
      <c r="C101" s="60" t="s">
        <v>357</v>
      </c>
      <c r="D101" t="s">
        <v>357</v>
      </c>
      <c r="E101" s="60" t="s">
        <v>357</v>
      </c>
      <c r="F101" t="s">
        <v>357</v>
      </c>
      <c r="G101" s="81" t="s">
        <v>1435</v>
      </c>
      <c r="H101" t="s">
        <v>357</v>
      </c>
      <c r="I101" t="s">
        <v>357</v>
      </c>
      <c r="J101" s="60" t="s">
        <v>357</v>
      </c>
      <c r="K101" s="26" t="s">
        <v>357</v>
      </c>
      <c r="L101" s="26" t="s">
        <v>357</v>
      </c>
      <c r="M101" s="26" t="s">
        <v>1133</v>
      </c>
      <c r="N101" s="26" t="s">
        <v>357</v>
      </c>
      <c r="O101" t="s">
        <v>357</v>
      </c>
      <c r="P101" s="26" t="s">
        <v>357</v>
      </c>
      <c r="Q101" s="26" t="s">
        <v>357</v>
      </c>
      <c r="R101" s="26" t="s">
        <v>357</v>
      </c>
      <c r="T101" s="117" t="s">
        <v>1602</v>
      </c>
    </row>
    <row r="102" spans="2:20" x14ac:dyDescent="0.2">
      <c r="B102">
        <v>100</v>
      </c>
      <c r="C102" s="60" t="s">
        <v>357</v>
      </c>
      <c r="D102" t="s">
        <v>357</v>
      </c>
      <c r="E102" s="60" t="s">
        <v>357</v>
      </c>
      <c r="F102" t="s">
        <v>357</v>
      </c>
      <c r="G102" s="81" t="s">
        <v>1436</v>
      </c>
      <c r="H102" t="s">
        <v>357</v>
      </c>
      <c r="I102" t="s">
        <v>357</v>
      </c>
      <c r="J102" s="60" t="s">
        <v>357</v>
      </c>
      <c r="K102" s="26" t="s">
        <v>357</v>
      </c>
      <c r="L102" s="26" t="s">
        <v>357</v>
      </c>
      <c r="M102" s="26" t="s">
        <v>1134</v>
      </c>
      <c r="N102" s="26" t="s">
        <v>357</v>
      </c>
      <c r="O102" t="s">
        <v>357</v>
      </c>
      <c r="P102" s="26" t="s">
        <v>357</v>
      </c>
      <c r="Q102" s="26" t="s">
        <v>357</v>
      </c>
      <c r="R102" s="26" t="s">
        <v>357</v>
      </c>
      <c r="T102" s="117" t="s">
        <v>1602</v>
      </c>
    </row>
    <row r="103" spans="2:20" x14ac:dyDescent="0.2">
      <c r="B103">
        <v>101</v>
      </c>
      <c r="C103" s="60" t="s">
        <v>357</v>
      </c>
      <c r="D103" t="s">
        <v>357</v>
      </c>
      <c r="E103" s="60" t="s">
        <v>357</v>
      </c>
      <c r="F103" t="s">
        <v>357</v>
      </c>
      <c r="G103" s="81" t="s">
        <v>1437</v>
      </c>
      <c r="H103" t="s">
        <v>357</v>
      </c>
      <c r="I103" t="s">
        <v>357</v>
      </c>
      <c r="J103" s="60" t="s">
        <v>357</v>
      </c>
      <c r="K103" s="26" t="s">
        <v>357</v>
      </c>
      <c r="L103" s="26" t="s">
        <v>357</v>
      </c>
      <c r="M103" s="26" t="s">
        <v>1135</v>
      </c>
      <c r="N103" s="26" t="s">
        <v>357</v>
      </c>
      <c r="O103" t="s">
        <v>357</v>
      </c>
      <c r="P103" s="26" t="s">
        <v>357</v>
      </c>
      <c r="Q103" s="26" t="s">
        <v>357</v>
      </c>
      <c r="R103" s="26" t="s">
        <v>357</v>
      </c>
      <c r="T103" s="117" t="s">
        <v>1602</v>
      </c>
    </row>
    <row r="104" spans="2:20" x14ac:dyDescent="0.2">
      <c r="B104">
        <v>102</v>
      </c>
      <c r="C104" s="60" t="s">
        <v>357</v>
      </c>
      <c r="D104" t="s">
        <v>357</v>
      </c>
      <c r="E104" s="60" t="s">
        <v>357</v>
      </c>
      <c r="F104" t="s">
        <v>357</v>
      </c>
      <c r="G104" s="81" t="s">
        <v>1438</v>
      </c>
      <c r="H104" t="s">
        <v>357</v>
      </c>
      <c r="I104" t="s">
        <v>357</v>
      </c>
      <c r="J104" s="60" t="s">
        <v>357</v>
      </c>
      <c r="K104" s="26" t="s">
        <v>357</v>
      </c>
      <c r="L104" s="26" t="s">
        <v>357</v>
      </c>
      <c r="M104" s="26" t="s">
        <v>1136</v>
      </c>
      <c r="N104" s="26" t="s">
        <v>357</v>
      </c>
      <c r="O104" t="s">
        <v>357</v>
      </c>
      <c r="P104" s="26" t="s">
        <v>357</v>
      </c>
      <c r="Q104" s="26" t="s">
        <v>357</v>
      </c>
      <c r="R104" s="26" t="s">
        <v>357</v>
      </c>
      <c r="T104" s="117" t="s">
        <v>1602</v>
      </c>
    </row>
    <row r="105" spans="2:20" x14ac:dyDescent="0.2">
      <c r="B105">
        <v>103</v>
      </c>
      <c r="C105" s="60" t="s">
        <v>357</v>
      </c>
      <c r="D105" t="s">
        <v>357</v>
      </c>
      <c r="E105" s="60" t="s">
        <v>357</v>
      </c>
      <c r="F105" t="s">
        <v>357</v>
      </c>
      <c r="G105" s="81" t="s">
        <v>1439</v>
      </c>
      <c r="H105" t="s">
        <v>357</v>
      </c>
      <c r="I105" t="s">
        <v>357</v>
      </c>
      <c r="J105" s="60" t="s">
        <v>357</v>
      </c>
      <c r="K105" s="26" t="s">
        <v>357</v>
      </c>
      <c r="L105" s="26" t="s">
        <v>357</v>
      </c>
      <c r="M105" s="26" t="s">
        <v>1137</v>
      </c>
      <c r="N105" s="26" t="s">
        <v>357</v>
      </c>
      <c r="O105" t="s">
        <v>357</v>
      </c>
      <c r="P105" s="26" t="s">
        <v>357</v>
      </c>
      <c r="Q105" s="26" t="s">
        <v>357</v>
      </c>
      <c r="R105" s="26" t="s">
        <v>357</v>
      </c>
      <c r="T105" s="117" t="s">
        <v>1602</v>
      </c>
    </row>
    <row r="106" spans="2:20" x14ac:dyDescent="0.2">
      <c r="B106">
        <v>104</v>
      </c>
      <c r="C106" s="60" t="s">
        <v>357</v>
      </c>
      <c r="D106" t="s">
        <v>357</v>
      </c>
      <c r="E106" s="60" t="s">
        <v>357</v>
      </c>
      <c r="F106" t="s">
        <v>357</v>
      </c>
      <c r="G106" s="81" t="s">
        <v>1440</v>
      </c>
      <c r="H106" t="s">
        <v>357</v>
      </c>
      <c r="I106" t="s">
        <v>357</v>
      </c>
      <c r="J106" s="60" t="s">
        <v>357</v>
      </c>
      <c r="K106" s="26" t="s">
        <v>357</v>
      </c>
      <c r="L106" s="26" t="s">
        <v>357</v>
      </c>
      <c r="M106" s="26" t="s">
        <v>1138</v>
      </c>
      <c r="N106" s="26" t="s">
        <v>357</v>
      </c>
      <c r="O106" t="s">
        <v>357</v>
      </c>
      <c r="P106" s="26" t="s">
        <v>357</v>
      </c>
      <c r="Q106" s="26" t="s">
        <v>357</v>
      </c>
      <c r="R106" s="26" t="s">
        <v>357</v>
      </c>
      <c r="T106" s="117" t="s">
        <v>1602</v>
      </c>
    </row>
    <row r="107" spans="2:20" x14ac:dyDescent="0.2">
      <c r="B107">
        <v>105</v>
      </c>
      <c r="C107" s="60" t="s">
        <v>357</v>
      </c>
      <c r="D107" t="s">
        <v>357</v>
      </c>
      <c r="E107" s="60" t="s">
        <v>357</v>
      </c>
      <c r="F107" t="s">
        <v>357</v>
      </c>
      <c r="G107" s="81" t="s">
        <v>1441</v>
      </c>
      <c r="H107" t="s">
        <v>357</v>
      </c>
      <c r="I107" t="s">
        <v>357</v>
      </c>
      <c r="J107" s="60" t="s">
        <v>357</v>
      </c>
      <c r="K107" s="26" t="s">
        <v>357</v>
      </c>
      <c r="L107" s="26" t="s">
        <v>357</v>
      </c>
      <c r="M107" s="26" t="s">
        <v>1139</v>
      </c>
      <c r="N107" s="26" t="s">
        <v>357</v>
      </c>
      <c r="O107" t="s">
        <v>357</v>
      </c>
      <c r="P107" s="26" t="s">
        <v>357</v>
      </c>
      <c r="Q107" s="26" t="s">
        <v>357</v>
      </c>
      <c r="R107" s="26" t="s">
        <v>357</v>
      </c>
      <c r="T107" s="117" t="s">
        <v>1602</v>
      </c>
    </row>
    <row r="108" spans="2:20" x14ac:dyDescent="0.2">
      <c r="B108">
        <v>106</v>
      </c>
      <c r="C108" s="60" t="s">
        <v>357</v>
      </c>
      <c r="D108" t="s">
        <v>357</v>
      </c>
      <c r="E108" s="60" t="s">
        <v>357</v>
      </c>
      <c r="F108" t="s">
        <v>357</v>
      </c>
      <c r="G108" s="81" t="s">
        <v>1442</v>
      </c>
      <c r="H108" t="s">
        <v>357</v>
      </c>
      <c r="I108" t="s">
        <v>357</v>
      </c>
      <c r="J108" s="60" t="s">
        <v>357</v>
      </c>
      <c r="K108" s="26" t="s">
        <v>357</v>
      </c>
      <c r="L108" s="26" t="s">
        <v>357</v>
      </c>
      <c r="M108" s="26" t="s">
        <v>1140</v>
      </c>
      <c r="N108" s="26" t="s">
        <v>357</v>
      </c>
      <c r="O108" t="s">
        <v>357</v>
      </c>
      <c r="P108" s="26" t="s">
        <v>357</v>
      </c>
      <c r="Q108" s="26" t="s">
        <v>357</v>
      </c>
      <c r="R108" s="26" t="s">
        <v>357</v>
      </c>
      <c r="T108" s="117" t="s">
        <v>1602</v>
      </c>
    </row>
    <row r="109" spans="2:20" x14ac:dyDescent="0.2">
      <c r="B109">
        <v>107</v>
      </c>
      <c r="C109" s="60" t="s">
        <v>357</v>
      </c>
      <c r="D109" t="s">
        <v>357</v>
      </c>
      <c r="E109" s="60" t="s">
        <v>357</v>
      </c>
      <c r="F109" t="s">
        <v>357</v>
      </c>
      <c r="G109" s="81" t="s">
        <v>1443</v>
      </c>
      <c r="H109" t="s">
        <v>357</v>
      </c>
      <c r="I109" t="s">
        <v>357</v>
      </c>
      <c r="J109" s="60" t="s">
        <v>357</v>
      </c>
      <c r="K109" s="26" t="s">
        <v>357</v>
      </c>
      <c r="L109" s="26" t="s">
        <v>357</v>
      </c>
      <c r="M109" s="26" t="s">
        <v>1141</v>
      </c>
      <c r="N109" s="26" t="s">
        <v>357</v>
      </c>
      <c r="O109" t="s">
        <v>357</v>
      </c>
      <c r="P109" s="26" t="s">
        <v>357</v>
      </c>
      <c r="Q109" s="26" t="s">
        <v>357</v>
      </c>
      <c r="R109" s="26" t="s">
        <v>357</v>
      </c>
      <c r="T109" s="117" t="s">
        <v>1602</v>
      </c>
    </row>
    <row r="110" spans="2:20" x14ac:dyDescent="0.2">
      <c r="B110">
        <v>108</v>
      </c>
      <c r="C110" s="60" t="s">
        <v>357</v>
      </c>
      <c r="D110" t="s">
        <v>357</v>
      </c>
      <c r="E110" s="60" t="s">
        <v>357</v>
      </c>
      <c r="F110" t="s">
        <v>357</v>
      </c>
      <c r="G110" s="81" t="s">
        <v>1444</v>
      </c>
      <c r="H110" t="s">
        <v>357</v>
      </c>
      <c r="I110" t="s">
        <v>357</v>
      </c>
      <c r="J110" s="60" t="s">
        <v>357</v>
      </c>
      <c r="K110" s="26" t="s">
        <v>357</v>
      </c>
      <c r="L110" s="26" t="s">
        <v>357</v>
      </c>
      <c r="M110" s="26" t="s">
        <v>1142</v>
      </c>
      <c r="N110" s="26" t="s">
        <v>357</v>
      </c>
      <c r="O110" t="s">
        <v>357</v>
      </c>
      <c r="P110" s="26" t="s">
        <v>357</v>
      </c>
      <c r="Q110" s="26" t="s">
        <v>357</v>
      </c>
      <c r="R110" s="26" t="s">
        <v>357</v>
      </c>
      <c r="T110" s="117" t="s">
        <v>1602</v>
      </c>
    </row>
    <row r="111" spans="2:20" x14ac:dyDescent="0.2">
      <c r="B111" s="60">
        <v>109</v>
      </c>
      <c r="C111" s="60" t="s">
        <v>357</v>
      </c>
      <c r="D111" s="60" t="s">
        <v>357</v>
      </c>
      <c r="E111" s="60" t="s">
        <v>357</v>
      </c>
      <c r="F111" s="60" t="s">
        <v>357</v>
      </c>
      <c r="G111" s="81" t="s">
        <v>357</v>
      </c>
      <c r="H111" s="60" t="s">
        <v>357</v>
      </c>
      <c r="I111" s="60" t="s">
        <v>357</v>
      </c>
      <c r="J111" s="60" t="s">
        <v>357</v>
      </c>
      <c r="K111" s="26" t="s">
        <v>357</v>
      </c>
      <c r="L111" s="26" t="s">
        <v>357</v>
      </c>
      <c r="M111" s="26" t="s">
        <v>1143</v>
      </c>
      <c r="N111" s="26" t="s">
        <v>357</v>
      </c>
      <c r="O111" s="60" t="s">
        <v>357</v>
      </c>
      <c r="P111" s="26" t="s">
        <v>357</v>
      </c>
      <c r="Q111" s="26" t="s">
        <v>357</v>
      </c>
      <c r="R111" s="26" t="s">
        <v>357</v>
      </c>
      <c r="T111" s="117" t="s">
        <v>1602</v>
      </c>
    </row>
    <row r="112" spans="2:20" x14ac:dyDescent="0.2">
      <c r="B112" s="60">
        <v>110</v>
      </c>
      <c r="C112" s="60" t="s">
        <v>357</v>
      </c>
      <c r="D112" s="60" t="s">
        <v>357</v>
      </c>
      <c r="E112" s="60" t="s">
        <v>357</v>
      </c>
      <c r="F112" s="60" t="s">
        <v>357</v>
      </c>
      <c r="G112" s="81" t="s">
        <v>357</v>
      </c>
      <c r="H112" s="60" t="s">
        <v>357</v>
      </c>
      <c r="I112" s="60" t="s">
        <v>357</v>
      </c>
      <c r="J112" s="60" t="s">
        <v>357</v>
      </c>
      <c r="K112" s="26" t="s">
        <v>357</v>
      </c>
      <c r="L112" s="26" t="s">
        <v>357</v>
      </c>
      <c r="M112" s="26" t="s">
        <v>1144</v>
      </c>
      <c r="N112" s="26" t="s">
        <v>357</v>
      </c>
      <c r="O112" s="60" t="s">
        <v>357</v>
      </c>
      <c r="P112" s="26" t="s">
        <v>357</v>
      </c>
      <c r="Q112" s="26" t="s">
        <v>357</v>
      </c>
      <c r="R112" s="26" t="s">
        <v>357</v>
      </c>
      <c r="T112" s="117" t="s">
        <v>1602</v>
      </c>
    </row>
    <row r="113" spans="2:20" x14ac:dyDescent="0.2">
      <c r="B113" s="60">
        <v>111</v>
      </c>
      <c r="C113" s="60" t="s">
        <v>357</v>
      </c>
      <c r="D113" s="60" t="s">
        <v>357</v>
      </c>
      <c r="E113" s="60" t="s">
        <v>357</v>
      </c>
      <c r="F113" s="60" t="s">
        <v>357</v>
      </c>
      <c r="G113" s="81" t="s">
        <v>357</v>
      </c>
      <c r="H113" s="60" t="s">
        <v>357</v>
      </c>
      <c r="I113" s="60" t="s">
        <v>357</v>
      </c>
      <c r="J113" s="60" t="s">
        <v>357</v>
      </c>
      <c r="K113" s="26" t="s">
        <v>357</v>
      </c>
      <c r="L113" s="26" t="s">
        <v>357</v>
      </c>
      <c r="M113" s="26" t="s">
        <v>1145</v>
      </c>
      <c r="N113" s="26" t="s">
        <v>357</v>
      </c>
      <c r="O113" s="60" t="s">
        <v>357</v>
      </c>
      <c r="P113" s="26" t="s">
        <v>357</v>
      </c>
      <c r="Q113" s="26" t="s">
        <v>357</v>
      </c>
      <c r="R113" s="26" t="s">
        <v>357</v>
      </c>
      <c r="T113" s="117" t="s">
        <v>1602</v>
      </c>
    </row>
    <row r="114" spans="2:20" x14ac:dyDescent="0.2">
      <c r="B114" s="60">
        <v>112</v>
      </c>
      <c r="C114" s="60" t="s">
        <v>357</v>
      </c>
      <c r="D114" s="60" t="s">
        <v>357</v>
      </c>
      <c r="E114" s="60" t="s">
        <v>357</v>
      </c>
      <c r="F114" s="60" t="s">
        <v>357</v>
      </c>
      <c r="G114" s="81" t="s">
        <v>357</v>
      </c>
      <c r="H114" s="60" t="s">
        <v>357</v>
      </c>
      <c r="I114" s="60" t="s">
        <v>357</v>
      </c>
      <c r="J114" s="60" t="s">
        <v>357</v>
      </c>
      <c r="K114" s="26" t="s">
        <v>357</v>
      </c>
      <c r="L114" s="26" t="s">
        <v>357</v>
      </c>
      <c r="M114" s="26" t="s">
        <v>1146</v>
      </c>
      <c r="N114" s="26" t="s">
        <v>357</v>
      </c>
      <c r="O114" s="60" t="s">
        <v>357</v>
      </c>
      <c r="P114" s="26" t="s">
        <v>357</v>
      </c>
      <c r="Q114" s="26" t="s">
        <v>357</v>
      </c>
      <c r="R114" s="26" t="s">
        <v>357</v>
      </c>
      <c r="T114" s="117" t="s">
        <v>1602</v>
      </c>
    </row>
    <row r="115" spans="2:20" x14ac:dyDescent="0.2">
      <c r="B115" s="60">
        <v>113</v>
      </c>
      <c r="C115" s="60" t="s">
        <v>357</v>
      </c>
      <c r="D115" s="60" t="s">
        <v>357</v>
      </c>
      <c r="E115" s="60" t="s">
        <v>357</v>
      </c>
      <c r="F115" s="60" t="s">
        <v>357</v>
      </c>
      <c r="G115" s="81" t="s">
        <v>357</v>
      </c>
      <c r="H115" s="60" t="s">
        <v>357</v>
      </c>
      <c r="I115" s="60" t="s">
        <v>357</v>
      </c>
      <c r="J115" s="60" t="s">
        <v>357</v>
      </c>
      <c r="K115" s="26" t="s">
        <v>357</v>
      </c>
      <c r="L115" s="26" t="s">
        <v>357</v>
      </c>
      <c r="M115" s="26" t="s">
        <v>1147</v>
      </c>
      <c r="N115" s="26" t="s">
        <v>357</v>
      </c>
      <c r="O115" s="60" t="s">
        <v>357</v>
      </c>
      <c r="P115" s="26" t="s">
        <v>357</v>
      </c>
      <c r="Q115" s="26" t="s">
        <v>357</v>
      </c>
      <c r="R115" s="26" t="s">
        <v>357</v>
      </c>
      <c r="T115" s="117" t="s">
        <v>1602</v>
      </c>
    </row>
    <row r="116" spans="2:20" x14ac:dyDescent="0.2">
      <c r="B116" s="60">
        <v>114</v>
      </c>
      <c r="C116" s="60" t="s">
        <v>357</v>
      </c>
      <c r="D116" s="60" t="s">
        <v>357</v>
      </c>
      <c r="E116" s="60" t="s">
        <v>357</v>
      </c>
      <c r="F116" s="60" t="s">
        <v>357</v>
      </c>
      <c r="G116" s="81" t="s">
        <v>357</v>
      </c>
      <c r="H116" s="60" t="s">
        <v>357</v>
      </c>
      <c r="I116" s="60" t="s">
        <v>357</v>
      </c>
      <c r="J116" s="60" t="s">
        <v>357</v>
      </c>
      <c r="K116" s="26" t="s">
        <v>357</v>
      </c>
      <c r="L116" s="26" t="s">
        <v>357</v>
      </c>
      <c r="M116" s="26" t="s">
        <v>1148</v>
      </c>
      <c r="N116" s="26" t="s">
        <v>357</v>
      </c>
      <c r="O116" s="60" t="s">
        <v>357</v>
      </c>
      <c r="P116" s="26" t="s">
        <v>357</v>
      </c>
      <c r="Q116" s="26" t="s">
        <v>357</v>
      </c>
      <c r="R116" s="26" t="s">
        <v>357</v>
      </c>
      <c r="T116" s="117" t="s">
        <v>1602</v>
      </c>
    </row>
    <row r="117" spans="2:20" x14ac:dyDescent="0.2">
      <c r="B117" s="60">
        <v>115</v>
      </c>
      <c r="C117" s="60" t="s">
        <v>357</v>
      </c>
      <c r="D117" s="60" t="s">
        <v>357</v>
      </c>
      <c r="E117" s="60" t="s">
        <v>357</v>
      </c>
      <c r="F117" s="60" t="s">
        <v>357</v>
      </c>
      <c r="G117" s="81" t="s">
        <v>357</v>
      </c>
      <c r="H117" s="60" t="s">
        <v>357</v>
      </c>
      <c r="I117" s="60" t="s">
        <v>357</v>
      </c>
      <c r="J117" s="60" t="s">
        <v>357</v>
      </c>
      <c r="K117" s="26" t="s">
        <v>357</v>
      </c>
      <c r="L117" s="26" t="s">
        <v>357</v>
      </c>
      <c r="M117" s="26" t="s">
        <v>1149</v>
      </c>
      <c r="N117" s="26" t="s">
        <v>357</v>
      </c>
      <c r="O117" s="60" t="s">
        <v>357</v>
      </c>
      <c r="P117" s="26" t="s">
        <v>357</v>
      </c>
      <c r="Q117" s="26" t="s">
        <v>357</v>
      </c>
      <c r="R117" s="26" t="s">
        <v>357</v>
      </c>
      <c r="T117" s="117" t="s">
        <v>1602</v>
      </c>
    </row>
    <row r="118" spans="2:20" x14ac:dyDescent="0.2">
      <c r="B118" s="60">
        <v>116</v>
      </c>
      <c r="C118" s="60" t="s">
        <v>357</v>
      </c>
      <c r="D118" s="60" t="s">
        <v>357</v>
      </c>
      <c r="E118" s="60" t="s">
        <v>357</v>
      </c>
      <c r="F118" s="60" t="s">
        <v>357</v>
      </c>
      <c r="G118" s="81" t="s">
        <v>357</v>
      </c>
      <c r="H118" s="60" t="s">
        <v>357</v>
      </c>
      <c r="I118" s="60" t="s">
        <v>357</v>
      </c>
      <c r="J118" s="60" t="s">
        <v>357</v>
      </c>
      <c r="K118" s="26" t="s">
        <v>357</v>
      </c>
      <c r="L118" s="26" t="s">
        <v>357</v>
      </c>
      <c r="M118" s="26" t="s">
        <v>1150</v>
      </c>
      <c r="N118" s="26" t="s">
        <v>357</v>
      </c>
      <c r="O118" s="60" t="s">
        <v>357</v>
      </c>
      <c r="P118" s="26" t="s">
        <v>357</v>
      </c>
      <c r="Q118" s="26" t="s">
        <v>357</v>
      </c>
      <c r="R118" s="26" t="s">
        <v>357</v>
      </c>
      <c r="T118" s="117" t="s">
        <v>1602</v>
      </c>
    </row>
    <row r="119" spans="2:20" x14ac:dyDescent="0.2">
      <c r="B119" s="60">
        <v>117</v>
      </c>
      <c r="C119" s="60" t="s">
        <v>357</v>
      </c>
      <c r="D119" s="60" t="s">
        <v>357</v>
      </c>
      <c r="E119" s="60" t="s">
        <v>357</v>
      </c>
      <c r="F119" s="60" t="s">
        <v>357</v>
      </c>
      <c r="G119" s="81" t="s">
        <v>357</v>
      </c>
      <c r="H119" s="60" t="s">
        <v>357</v>
      </c>
      <c r="I119" s="60" t="s">
        <v>357</v>
      </c>
      <c r="J119" s="60" t="s">
        <v>357</v>
      </c>
      <c r="K119" s="26" t="s">
        <v>357</v>
      </c>
      <c r="L119" s="26" t="s">
        <v>357</v>
      </c>
      <c r="M119" s="26" t="s">
        <v>1151</v>
      </c>
      <c r="N119" s="26" t="s">
        <v>357</v>
      </c>
      <c r="O119" s="60" t="s">
        <v>357</v>
      </c>
      <c r="P119" s="26" t="s">
        <v>357</v>
      </c>
      <c r="Q119" s="26" t="s">
        <v>357</v>
      </c>
      <c r="R119" s="26" t="s">
        <v>357</v>
      </c>
      <c r="T119" s="117" t="s">
        <v>1602</v>
      </c>
    </row>
    <row r="120" spans="2:20" x14ac:dyDescent="0.2">
      <c r="B120" s="60">
        <v>118</v>
      </c>
      <c r="C120" s="60" t="s">
        <v>357</v>
      </c>
      <c r="D120" s="60" t="s">
        <v>357</v>
      </c>
      <c r="E120" s="60" t="s">
        <v>357</v>
      </c>
      <c r="F120" s="60" t="s">
        <v>357</v>
      </c>
      <c r="G120" s="81" t="s">
        <v>357</v>
      </c>
      <c r="H120" s="60" t="s">
        <v>357</v>
      </c>
      <c r="I120" s="60" t="s">
        <v>357</v>
      </c>
      <c r="J120" s="60" t="s">
        <v>357</v>
      </c>
      <c r="K120" s="26" t="s">
        <v>357</v>
      </c>
      <c r="L120" s="26" t="s">
        <v>357</v>
      </c>
      <c r="M120" s="26" t="s">
        <v>1152</v>
      </c>
      <c r="N120" s="26" t="s">
        <v>357</v>
      </c>
      <c r="O120" s="60" t="s">
        <v>357</v>
      </c>
      <c r="P120" s="26" t="s">
        <v>357</v>
      </c>
      <c r="Q120" s="26" t="s">
        <v>357</v>
      </c>
      <c r="R120" s="26" t="s">
        <v>357</v>
      </c>
      <c r="T120" s="117" t="s">
        <v>1602</v>
      </c>
    </row>
    <row r="121" spans="2:20" x14ac:dyDescent="0.2">
      <c r="B121" s="60">
        <v>119</v>
      </c>
      <c r="C121" s="60" t="s">
        <v>357</v>
      </c>
      <c r="D121" s="60" t="s">
        <v>357</v>
      </c>
      <c r="E121" s="60" t="s">
        <v>357</v>
      </c>
      <c r="F121" s="60" t="s">
        <v>357</v>
      </c>
      <c r="G121" s="81" t="s">
        <v>357</v>
      </c>
      <c r="H121" s="60" t="s">
        <v>357</v>
      </c>
      <c r="I121" s="60" t="s">
        <v>357</v>
      </c>
      <c r="J121" s="60" t="s">
        <v>357</v>
      </c>
      <c r="K121" s="26" t="s">
        <v>357</v>
      </c>
      <c r="L121" s="26" t="s">
        <v>357</v>
      </c>
      <c r="M121" s="26" t="s">
        <v>1153</v>
      </c>
      <c r="N121" s="26" t="s">
        <v>357</v>
      </c>
      <c r="O121" s="60" t="s">
        <v>357</v>
      </c>
      <c r="P121" s="26" t="s">
        <v>357</v>
      </c>
      <c r="Q121" s="26" t="s">
        <v>357</v>
      </c>
      <c r="R121" s="26" t="s">
        <v>357</v>
      </c>
      <c r="T121" s="117" t="s">
        <v>1602</v>
      </c>
    </row>
    <row r="122" spans="2:20" x14ac:dyDescent="0.2">
      <c r="B122" s="60">
        <v>120</v>
      </c>
      <c r="C122" s="60" t="s">
        <v>357</v>
      </c>
      <c r="D122" s="60" t="s">
        <v>357</v>
      </c>
      <c r="E122" s="60" t="s">
        <v>357</v>
      </c>
      <c r="F122" s="60" t="s">
        <v>357</v>
      </c>
      <c r="G122" s="81" t="s">
        <v>357</v>
      </c>
      <c r="H122" s="60" t="s">
        <v>357</v>
      </c>
      <c r="I122" s="60" t="s">
        <v>357</v>
      </c>
      <c r="J122" s="60" t="s">
        <v>357</v>
      </c>
      <c r="K122" s="26" t="s">
        <v>357</v>
      </c>
      <c r="L122" s="26" t="s">
        <v>357</v>
      </c>
      <c r="M122" s="26" t="s">
        <v>1154</v>
      </c>
      <c r="N122" s="26" t="s">
        <v>357</v>
      </c>
      <c r="O122" s="60" t="s">
        <v>357</v>
      </c>
      <c r="P122" s="26" t="s">
        <v>357</v>
      </c>
      <c r="Q122" s="26" t="s">
        <v>357</v>
      </c>
      <c r="R122" s="26" t="s">
        <v>357</v>
      </c>
      <c r="T122" s="117" t="s">
        <v>1602</v>
      </c>
    </row>
    <row r="123" spans="2:20" x14ac:dyDescent="0.2">
      <c r="B123" s="60">
        <v>121</v>
      </c>
      <c r="C123" s="60" t="s">
        <v>357</v>
      </c>
      <c r="D123" s="60" t="s">
        <v>357</v>
      </c>
      <c r="E123" s="60" t="s">
        <v>357</v>
      </c>
      <c r="F123" s="60" t="s">
        <v>357</v>
      </c>
      <c r="G123" s="81" t="s">
        <v>357</v>
      </c>
      <c r="H123" s="60" t="s">
        <v>357</v>
      </c>
      <c r="I123" s="60" t="s">
        <v>357</v>
      </c>
      <c r="J123" s="60" t="s">
        <v>357</v>
      </c>
      <c r="K123" s="26" t="s">
        <v>357</v>
      </c>
      <c r="L123" s="26" t="s">
        <v>357</v>
      </c>
      <c r="M123" s="26" t="s">
        <v>1155</v>
      </c>
      <c r="N123" s="26" t="s">
        <v>357</v>
      </c>
      <c r="O123" s="60" t="s">
        <v>357</v>
      </c>
      <c r="P123" s="26" t="s">
        <v>357</v>
      </c>
      <c r="Q123" s="26" t="s">
        <v>357</v>
      </c>
      <c r="R123" s="26" t="s">
        <v>357</v>
      </c>
      <c r="T123" s="117" t="s">
        <v>1602</v>
      </c>
    </row>
    <row r="124" spans="2:20" x14ac:dyDescent="0.2">
      <c r="B124" s="60">
        <v>122</v>
      </c>
      <c r="C124" s="60" t="s">
        <v>357</v>
      </c>
      <c r="D124" s="60" t="s">
        <v>357</v>
      </c>
      <c r="E124" s="60" t="s">
        <v>357</v>
      </c>
      <c r="F124" s="60" t="s">
        <v>357</v>
      </c>
      <c r="G124" s="81" t="s">
        <v>357</v>
      </c>
      <c r="H124" s="60" t="s">
        <v>357</v>
      </c>
      <c r="I124" s="60" t="s">
        <v>357</v>
      </c>
      <c r="J124" s="60" t="s">
        <v>357</v>
      </c>
      <c r="K124" s="26" t="s">
        <v>357</v>
      </c>
      <c r="L124" s="26" t="s">
        <v>357</v>
      </c>
      <c r="M124" s="26" t="s">
        <v>1156</v>
      </c>
      <c r="N124" s="26" t="s">
        <v>357</v>
      </c>
      <c r="O124" s="60" t="s">
        <v>357</v>
      </c>
      <c r="P124" s="26" t="s">
        <v>357</v>
      </c>
      <c r="Q124" s="26" t="s">
        <v>357</v>
      </c>
      <c r="R124" s="26" t="s">
        <v>357</v>
      </c>
      <c r="T124" s="117" t="s">
        <v>1602</v>
      </c>
    </row>
    <row r="125" spans="2:20" x14ac:dyDescent="0.2">
      <c r="B125" s="60">
        <v>123</v>
      </c>
      <c r="C125" s="60" t="s">
        <v>357</v>
      </c>
      <c r="D125" s="60" t="s">
        <v>357</v>
      </c>
      <c r="E125" s="60" t="s">
        <v>357</v>
      </c>
      <c r="F125" s="60" t="s">
        <v>357</v>
      </c>
      <c r="G125" s="81" t="s">
        <v>357</v>
      </c>
      <c r="H125" s="60" t="s">
        <v>357</v>
      </c>
      <c r="I125" s="60" t="s">
        <v>357</v>
      </c>
      <c r="J125" s="60" t="s">
        <v>357</v>
      </c>
      <c r="K125" s="26" t="s">
        <v>357</v>
      </c>
      <c r="L125" s="26" t="s">
        <v>357</v>
      </c>
      <c r="M125" s="26" t="s">
        <v>1157</v>
      </c>
      <c r="N125" s="26" t="s">
        <v>357</v>
      </c>
      <c r="O125" s="60" t="s">
        <v>357</v>
      </c>
      <c r="P125" s="26" t="s">
        <v>357</v>
      </c>
      <c r="Q125" s="26" t="s">
        <v>357</v>
      </c>
      <c r="R125" s="26" t="s">
        <v>357</v>
      </c>
      <c r="T125" s="117" t="s">
        <v>1602</v>
      </c>
    </row>
    <row r="126" spans="2:20" x14ac:dyDescent="0.2">
      <c r="B126" s="60">
        <v>124</v>
      </c>
      <c r="C126" s="60" t="s">
        <v>357</v>
      </c>
      <c r="D126" s="60" t="s">
        <v>357</v>
      </c>
      <c r="E126" s="60" t="s">
        <v>357</v>
      </c>
      <c r="F126" s="60" t="s">
        <v>357</v>
      </c>
      <c r="G126" s="81" t="s">
        <v>357</v>
      </c>
      <c r="H126" s="60" t="s">
        <v>357</v>
      </c>
      <c r="I126" s="60" t="s">
        <v>357</v>
      </c>
      <c r="J126" s="60" t="s">
        <v>357</v>
      </c>
      <c r="K126" s="26" t="s">
        <v>357</v>
      </c>
      <c r="L126" s="26" t="s">
        <v>357</v>
      </c>
      <c r="M126" s="26" t="s">
        <v>1158</v>
      </c>
      <c r="N126" s="26" t="s">
        <v>357</v>
      </c>
      <c r="O126" s="60" t="s">
        <v>357</v>
      </c>
      <c r="P126" s="26" t="s">
        <v>357</v>
      </c>
      <c r="Q126" s="26" t="s">
        <v>357</v>
      </c>
      <c r="R126" s="26" t="s">
        <v>357</v>
      </c>
      <c r="T126" s="117" t="s">
        <v>1602</v>
      </c>
    </row>
    <row r="127" spans="2:20" x14ac:dyDescent="0.2">
      <c r="B127" s="60">
        <v>125</v>
      </c>
      <c r="C127" s="60" t="s">
        <v>357</v>
      </c>
      <c r="D127" s="60" t="s">
        <v>357</v>
      </c>
      <c r="E127" s="60" t="s">
        <v>357</v>
      </c>
      <c r="F127" s="60" t="s">
        <v>357</v>
      </c>
      <c r="G127" s="81" t="s">
        <v>357</v>
      </c>
      <c r="H127" s="60" t="s">
        <v>357</v>
      </c>
      <c r="I127" s="60" t="s">
        <v>357</v>
      </c>
      <c r="J127" s="60" t="s">
        <v>357</v>
      </c>
      <c r="K127" s="26" t="s">
        <v>357</v>
      </c>
      <c r="L127" s="26" t="s">
        <v>357</v>
      </c>
      <c r="M127" s="26" t="s">
        <v>1159</v>
      </c>
      <c r="N127" s="26" t="s">
        <v>357</v>
      </c>
      <c r="O127" s="60" t="s">
        <v>357</v>
      </c>
      <c r="P127" s="26" t="s">
        <v>357</v>
      </c>
      <c r="Q127" s="26" t="s">
        <v>357</v>
      </c>
      <c r="R127" s="26" t="s">
        <v>357</v>
      </c>
      <c r="T127" s="117" t="s">
        <v>1602</v>
      </c>
    </row>
    <row r="128" spans="2:20" x14ac:dyDescent="0.2">
      <c r="B128" s="60">
        <v>126</v>
      </c>
      <c r="C128" s="60" t="s">
        <v>357</v>
      </c>
      <c r="D128" s="60" t="s">
        <v>357</v>
      </c>
      <c r="E128" s="60" t="s">
        <v>357</v>
      </c>
      <c r="F128" s="60" t="s">
        <v>357</v>
      </c>
      <c r="G128" s="81" t="s">
        <v>357</v>
      </c>
      <c r="H128" s="60" t="s">
        <v>357</v>
      </c>
      <c r="I128" s="60" t="s">
        <v>357</v>
      </c>
      <c r="J128" s="60" t="s">
        <v>357</v>
      </c>
      <c r="K128" s="26" t="s">
        <v>357</v>
      </c>
      <c r="L128" s="26" t="s">
        <v>357</v>
      </c>
      <c r="M128" s="26" t="s">
        <v>1160</v>
      </c>
      <c r="N128" s="26" t="s">
        <v>357</v>
      </c>
      <c r="O128" s="60" t="s">
        <v>357</v>
      </c>
      <c r="P128" s="26" t="s">
        <v>357</v>
      </c>
      <c r="Q128" s="26" t="s">
        <v>357</v>
      </c>
      <c r="R128" s="26" t="s">
        <v>357</v>
      </c>
      <c r="T128" s="117" t="s">
        <v>1602</v>
      </c>
    </row>
    <row r="129" spans="2:20" x14ac:dyDescent="0.2">
      <c r="B129" s="60">
        <v>127</v>
      </c>
      <c r="C129" s="60" t="s">
        <v>357</v>
      </c>
      <c r="D129" s="60" t="s">
        <v>357</v>
      </c>
      <c r="E129" s="60" t="s">
        <v>357</v>
      </c>
      <c r="F129" s="60" t="s">
        <v>357</v>
      </c>
      <c r="G129" s="81" t="s">
        <v>357</v>
      </c>
      <c r="H129" s="60" t="s">
        <v>357</v>
      </c>
      <c r="I129" s="60" t="s">
        <v>357</v>
      </c>
      <c r="J129" s="60" t="s">
        <v>357</v>
      </c>
      <c r="K129" s="26" t="s">
        <v>357</v>
      </c>
      <c r="L129" s="26" t="s">
        <v>357</v>
      </c>
      <c r="M129" s="26" t="s">
        <v>1161</v>
      </c>
      <c r="N129" s="26" t="s">
        <v>357</v>
      </c>
      <c r="O129" s="60" t="s">
        <v>357</v>
      </c>
      <c r="P129" s="26" t="s">
        <v>357</v>
      </c>
      <c r="Q129" s="26" t="s">
        <v>357</v>
      </c>
      <c r="R129" s="26" t="s">
        <v>357</v>
      </c>
      <c r="T129" s="117" t="s">
        <v>1602</v>
      </c>
    </row>
    <row r="130" spans="2:20" x14ac:dyDescent="0.2">
      <c r="B130" s="60">
        <v>128</v>
      </c>
      <c r="C130" s="60" t="s">
        <v>357</v>
      </c>
      <c r="D130" s="60" t="s">
        <v>357</v>
      </c>
      <c r="E130" s="60" t="s">
        <v>357</v>
      </c>
      <c r="F130" s="60" t="s">
        <v>357</v>
      </c>
      <c r="G130" s="81" t="s">
        <v>357</v>
      </c>
      <c r="H130" s="60" t="s">
        <v>357</v>
      </c>
      <c r="I130" s="60" t="s">
        <v>357</v>
      </c>
      <c r="J130" s="60" t="s">
        <v>357</v>
      </c>
      <c r="K130" s="26" t="s">
        <v>357</v>
      </c>
      <c r="L130" s="26" t="s">
        <v>357</v>
      </c>
      <c r="M130" s="26" t="s">
        <v>1162</v>
      </c>
      <c r="N130" s="26" t="s">
        <v>357</v>
      </c>
      <c r="O130" s="60" t="s">
        <v>357</v>
      </c>
      <c r="P130" s="26" t="s">
        <v>357</v>
      </c>
      <c r="Q130" s="26" t="s">
        <v>357</v>
      </c>
      <c r="R130" s="26" t="s">
        <v>357</v>
      </c>
      <c r="T130" s="117" t="s">
        <v>1602</v>
      </c>
    </row>
    <row r="131" spans="2:20" x14ac:dyDescent="0.2">
      <c r="B131" s="60">
        <v>129</v>
      </c>
      <c r="C131" s="60" t="s">
        <v>357</v>
      </c>
      <c r="D131" s="60" t="s">
        <v>357</v>
      </c>
      <c r="E131" s="60" t="s">
        <v>357</v>
      </c>
      <c r="F131" s="60" t="s">
        <v>357</v>
      </c>
      <c r="G131" s="81" t="s">
        <v>357</v>
      </c>
      <c r="H131" s="60" t="s">
        <v>357</v>
      </c>
      <c r="I131" s="60" t="s">
        <v>357</v>
      </c>
      <c r="J131" s="60" t="s">
        <v>357</v>
      </c>
      <c r="K131" s="26" t="s">
        <v>357</v>
      </c>
      <c r="L131" s="26" t="s">
        <v>357</v>
      </c>
      <c r="M131" s="26" t="s">
        <v>1163</v>
      </c>
      <c r="N131" s="26" t="s">
        <v>357</v>
      </c>
      <c r="O131" s="60" t="s">
        <v>357</v>
      </c>
      <c r="P131" s="26" t="s">
        <v>357</v>
      </c>
      <c r="Q131" s="26" t="s">
        <v>357</v>
      </c>
      <c r="R131" s="26" t="s">
        <v>357</v>
      </c>
      <c r="T131" s="117" t="s">
        <v>1602</v>
      </c>
    </row>
    <row r="132" spans="2:20" x14ac:dyDescent="0.2">
      <c r="B132" s="60">
        <v>130</v>
      </c>
      <c r="C132" s="60" t="s">
        <v>357</v>
      </c>
      <c r="D132" s="60" t="s">
        <v>357</v>
      </c>
      <c r="E132" s="60" t="s">
        <v>357</v>
      </c>
      <c r="F132" s="60" t="s">
        <v>357</v>
      </c>
      <c r="G132" s="81" t="s">
        <v>357</v>
      </c>
      <c r="H132" s="60" t="s">
        <v>357</v>
      </c>
      <c r="I132" s="60" t="s">
        <v>357</v>
      </c>
      <c r="J132" s="60" t="s">
        <v>357</v>
      </c>
      <c r="K132" s="26" t="s">
        <v>357</v>
      </c>
      <c r="L132" s="26" t="s">
        <v>357</v>
      </c>
      <c r="M132" s="26" t="s">
        <v>1164</v>
      </c>
      <c r="N132" s="26" t="s">
        <v>357</v>
      </c>
      <c r="O132" s="60" t="s">
        <v>357</v>
      </c>
      <c r="P132" s="26" t="s">
        <v>357</v>
      </c>
      <c r="Q132" s="26" t="s">
        <v>357</v>
      </c>
      <c r="R132" s="26" t="s">
        <v>357</v>
      </c>
      <c r="T132" s="117" t="s">
        <v>1602</v>
      </c>
    </row>
    <row r="133" spans="2:20" x14ac:dyDescent="0.2">
      <c r="B133" s="60">
        <v>131</v>
      </c>
      <c r="C133" s="60" t="s">
        <v>357</v>
      </c>
      <c r="D133" s="60" t="s">
        <v>357</v>
      </c>
      <c r="E133" s="60" t="s">
        <v>357</v>
      </c>
      <c r="F133" s="60" t="s">
        <v>357</v>
      </c>
      <c r="G133" s="81" t="s">
        <v>357</v>
      </c>
      <c r="H133" s="60" t="s">
        <v>357</v>
      </c>
      <c r="I133" s="60" t="s">
        <v>357</v>
      </c>
      <c r="J133" s="60" t="s">
        <v>357</v>
      </c>
      <c r="K133" s="26" t="s">
        <v>357</v>
      </c>
      <c r="L133" s="26" t="s">
        <v>357</v>
      </c>
      <c r="M133" s="26" t="s">
        <v>1165</v>
      </c>
      <c r="N133" s="26" t="s">
        <v>357</v>
      </c>
      <c r="O133" s="60" t="s">
        <v>357</v>
      </c>
      <c r="P133" s="26" t="s">
        <v>357</v>
      </c>
      <c r="Q133" s="26" t="s">
        <v>357</v>
      </c>
      <c r="R133" s="26" t="s">
        <v>357</v>
      </c>
      <c r="T133" s="117" t="s">
        <v>1602</v>
      </c>
    </row>
    <row r="134" spans="2:20" x14ac:dyDescent="0.2">
      <c r="B134" s="60">
        <v>132</v>
      </c>
      <c r="C134" s="60" t="s">
        <v>357</v>
      </c>
      <c r="D134" s="60" t="s">
        <v>357</v>
      </c>
      <c r="E134" s="60" t="s">
        <v>357</v>
      </c>
      <c r="F134" s="60" t="s">
        <v>357</v>
      </c>
      <c r="G134" s="81" t="s">
        <v>357</v>
      </c>
      <c r="H134" s="60" t="s">
        <v>357</v>
      </c>
      <c r="I134" s="60" t="s">
        <v>357</v>
      </c>
      <c r="J134" s="60" t="s">
        <v>357</v>
      </c>
      <c r="K134" s="26" t="s">
        <v>357</v>
      </c>
      <c r="L134" s="26" t="s">
        <v>357</v>
      </c>
      <c r="M134" s="26" t="s">
        <v>1166</v>
      </c>
      <c r="N134" s="26" t="s">
        <v>357</v>
      </c>
      <c r="O134" s="60" t="s">
        <v>357</v>
      </c>
      <c r="P134" s="26" t="s">
        <v>357</v>
      </c>
      <c r="Q134" s="26" t="s">
        <v>357</v>
      </c>
      <c r="R134" s="26" t="s">
        <v>357</v>
      </c>
      <c r="T134" s="117" t="s">
        <v>1602</v>
      </c>
    </row>
    <row r="135" spans="2:20" x14ac:dyDescent="0.2">
      <c r="B135" s="60">
        <v>133</v>
      </c>
      <c r="C135" s="60" t="s">
        <v>357</v>
      </c>
      <c r="D135" s="60" t="s">
        <v>357</v>
      </c>
      <c r="E135" s="60" t="s">
        <v>357</v>
      </c>
      <c r="F135" s="60" t="s">
        <v>357</v>
      </c>
      <c r="G135" s="81" t="s">
        <v>357</v>
      </c>
      <c r="H135" s="60" t="s">
        <v>357</v>
      </c>
      <c r="I135" s="60" t="s">
        <v>357</v>
      </c>
      <c r="J135" s="60" t="s">
        <v>357</v>
      </c>
      <c r="K135" s="26" t="s">
        <v>357</v>
      </c>
      <c r="L135" s="26" t="s">
        <v>357</v>
      </c>
      <c r="M135" s="26" t="s">
        <v>1167</v>
      </c>
      <c r="N135" s="26" t="s">
        <v>357</v>
      </c>
      <c r="O135" s="60" t="s">
        <v>357</v>
      </c>
      <c r="P135" s="26" t="s">
        <v>357</v>
      </c>
      <c r="Q135" s="26" t="s">
        <v>357</v>
      </c>
      <c r="R135" s="26" t="s">
        <v>357</v>
      </c>
      <c r="T135" s="117" t="s">
        <v>1602</v>
      </c>
    </row>
    <row r="136" spans="2:20" x14ac:dyDescent="0.2">
      <c r="B136" s="60">
        <v>134</v>
      </c>
      <c r="C136" s="60" t="s">
        <v>357</v>
      </c>
      <c r="D136" s="60" t="s">
        <v>357</v>
      </c>
      <c r="E136" s="60" t="s">
        <v>357</v>
      </c>
      <c r="F136" s="60" t="s">
        <v>357</v>
      </c>
      <c r="G136" s="81" t="s">
        <v>357</v>
      </c>
      <c r="H136" s="60" t="s">
        <v>357</v>
      </c>
      <c r="I136" s="60" t="s">
        <v>357</v>
      </c>
      <c r="J136" s="60" t="s">
        <v>357</v>
      </c>
      <c r="K136" s="26" t="s">
        <v>357</v>
      </c>
      <c r="L136" s="26" t="s">
        <v>357</v>
      </c>
      <c r="M136" s="26" t="s">
        <v>1168</v>
      </c>
      <c r="N136" s="26" t="s">
        <v>357</v>
      </c>
      <c r="O136" s="60" t="s">
        <v>357</v>
      </c>
      <c r="P136" s="26" t="s">
        <v>357</v>
      </c>
      <c r="Q136" s="26" t="s">
        <v>357</v>
      </c>
      <c r="R136" s="26" t="s">
        <v>357</v>
      </c>
      <c r="T136" s="117" t="s">
        <v>1602</v>
      </c>
    </row>
    <row r="137" spans="2:20" x14ac:dyDescent="0.2">
      <c r="B137" s="60">
        <v>135</v>
      </c>
      <c r="C137" s="60" t="s">
        <v>357</v>
      </c>
      <c r="D137" s="60" t="s">
        <v>357</v>
      </c>
      <c r="E137" s="60" t="s">
        <v>357</v>
      </c>
      <c r="F137" s="60" t="s">
        <v>357</v>
      </c>
      <c r="G137" s="81" t="s">
        <v>357</v>
      </c>
      <c r="H137" s="60" t="s">
        <v>357</v>
      </c>
      <c r="I137" s="60" t="s">
        <v>357</v>
      </c>
      <c r="J137" s="60" t="s">
        <v>357</v>
      </c>
      <c r="K137" s="26" t="s">
        <v>357</v>
      </c>
      <c r="L137" s="26" t="s">
        <v>357</v>
      </c>
      <c r="M137" s="26" t="s">
        <v>1169</v>
      </c>
      <c r="N137" s="26" t="s">
        <v>357</v>
      </c>
      <c r="O137" s="60" t="s">
        <v>357</v>
      </c>
      <c r="P137" s="26" t="s">
        <v>357</v>
      </c>
      <c r="Q137" s="26" t="s">
        <v>357</v>
      </c>
      <c r="R137" s="26" t="s">
        <v>357</v>
      </c>
      <c r="T137" s="117" t="s">
        <v>1602</v>
      </c>
    </row>
    <row r="138" spans="2:20" x14ac:dyDescent="0.2">
      <c r="B138" s="60">
        <v>136</v>
      </c>
      <c r="C138" s="60" t="s">
        <v>357</v>
      </c>
      <c r="D138" s="60" t="s">
        <v>357</v>
      </c>
      <c r="E138" s="60" t="s">
        <v>357</v>
      </c>
      <c r="F138" s="60" t="s">
        <v>357</v>
      </c>
      <c r="G138" s="81" t="s">
        <v>357</v>
      </c>
      <c r="H138" s="60" t="s">
        <v>357</v>
      </c>
      <c r="I138" s="60" t="s">
        <v>357</v>
      </c>
      <c r="J138" s="60" t="s">
        <v>357</v>
      </c>
      <c r="K138" s="26" t="s">
        <v>357</v>
      </c>
      <c r="L138" s="26" t="s">
        <v>357</v>
      </c>
      <c r="M138" s="26" t="s">
        <v>1170</v>
      </c>
      <c r="N138" s="26" t="s">
        <v>357</v>
      </c>
      <c r="O138" s="60" t="s">
        <v>357</v>
      </c>
      <c r="P138" s="26" t="s">
        <v>357</v>
      </c>
      <c r="Q138" s="26" t="s">
        <v>357</v>
      </c>
      <c r="R138" s="26" t="s">
        <v>357</v>
      </c>
      <c r="T138" s="117" t="s">
        <v>1602</v>
      </c>
    </row>
    <row r="139" spans="2:20" x14ac:dyDescent="0.2">
      <c r="B139" s="60">
        <v>137</v>
      </c>
      <c r="C139" s="60" t="s">
        <v>357</v>
      </c>
      <c r="D139" s="60" t="s">
        <v>357</v>
      </c>
      <c r="E139" s="60" t="s">
        <v>357</v>
      </c>
      <c r="F139" s="60" t="s">
        <v>357</v>
      </c>
      <c r="G139" s="81" t="s">
        <v>357</v>
      </c>
      <c r="H139" s="60" t="s">
        <v>357</v>
      </c>
      <c r="I139" s="60" t="s">
        <v>357</v>
      </c>
      <c r="J139" s="60" t="s">
        <v>357</v>
      </c>
      <c r="K139" s="26" t="s">
        <v>357</v>
      </c>
      <c r="L139" s="26" t="s">
        <v>357</v>
      </c>
      <c r="M139" s="26" t="s">
        <v>1171</v>
      </c>
      <c r="N139" s="26" t="s">
        <v>357</v>
      </c>
      <c r="O139" s="60" t="s">
        <v>357</v>
      </c>
      <c r="P139" s="26" t="s">
        <v>357</v>
      </c>
      <c r="Q139" s="26" t="s">
        <v>357</v>
      </c>
      <c r="R139" s="26" t="s">
        <v>357</v>
      </c>
      <c r="T139" s="117" t="s">
        <v>1602</v>
      </c>
    </row>
    <row r="140" spans="2:20" x14ac:dyDescent="0.2">
      <c r="B140" s="60">
        <v>138</v>
      </c>
      <c r="C140" s="60" t="s">
        <v>357</v>
      </c>
      <c r="D140" s="60" t="s">
        <v>357</v>
      </c>
      <c r="E140" s="60" t="s">
        <v>357</v>
      </c>
      <c r="F140" s="60" t="s">
        <v>357</v>
      </c>
      <c r="G140" s="81" t="s">
        <v>357</v>
      </c>
      <c r="H140" s="60" t="s">
        <v>357</v>
      </c>
      <c r="I140" s="60" t="s">
        <v>357</v>
      </c>
      <c r="J140" s="60" t="s">
        <v>357</v>
      </c>
      <c r="K140" s="26" t="s">
        <v>357</v>
      </c>
      <c r="L140" s="26" t="s">
        <v>357</v>
      </c>
      <c r="M140" s="26" t="s">
        <v>1172</v>
      </c>
      <c r="N140" s="26" t="s">
        <v>357</v>
      </c>
      <c r="O140" s="60" t="s">
        <v>357</v>
      </c>
      <c r="P140" s="26" t="s">
        <v>357</v>
      </c>
      <c r="Q140" s="26" t="s">
        <v>357</v>
      </c>
      <c r="R140" s="26" t="s">
        <v>357</v>
      </c>
      <c r="T140" s="117" t="s">
        <v>1602</v>
      </c>
    </row>
    <row r="141" spans="2:20" x14ac:dyDescent="0.2">
      <c r="B141" s="60">
        <v>139</v>
      </c>
      <c r="C141" s="60" t="s">
        <v>357</v>
      </c>
      <c r="D141" s="60" t="s">
        <v>357</v>
      </c>
      <c r="E141" s="60" t="s">
        <v>357</v>
      </c>
      <c r="F141" s="60" t="s">
        <v>357</v>
      </c>
      <c r="G141" s="81" t="s">
        <v>357</v>
      </c>
      <c r="H141" s="60" t="s">
        <v>357</v>
      </c>
      <c r="I141" s="60" t="s">
        <v>357</v>
      </c>
      <c r="J141" s="60" t="s">
        <v>357</v>
      </c>
      <c r="K141" s="26" t="s">
        <v>357</v>
      </c>
      <c r="L141" s="26" t="s">
        <v>357</v>
      </c>
      <c r="M141" s="26" t="s">
        <v>1173</v>
      </c>
      <c r="N141" s="26" t="s">
        <v>357</v>
      </c>
      <c r="O141" s="60" t="s">
        <v>357</v>
      </c>
      <c r="P141" s="26" t="s">
        <v>357</v>
      </c>
      <c r="Q141" s="26" t="s">
        <v>357</v>
      </c>
      <c r="R141" s="26" t="s">
        <v>357</v>
      </c>
      <c r="T141" s="117" t="s">
        <v>1602</v>
      </c>
    </row>
    <row r="142" spans="2:20" x14ac:dyDescent="0.2">
      <c r="B142" s="60">
        <v>140</v>
      </c>
      <c r="C142" s="60" t="s">
        <v>357</v>
      </c>
      <c r="D142" s="60" t="s">
        <v>357</v>
      </c>
      <c r="E142" s="60" t="s">
        <v>357</v>
      </c>
      <c r="F142" s="60" t="s">
        <v>357</v>
      </c>
      <c r="G142" s="81" t="s">
        <v>357</v>
      </c>
      <c r="H142" s="60" t="s">
        <v>357</v>
      </c>
      <c r="I142" s="60" t="s">
        <v>357</v>
      </c>
      <c r="J142" s="60" t="s">
        <v>357</v>
      </c>
      <c r="K142" s="26" t="s">
        <v>357</v>
      </c>
      <c r="L142" s="26" t="s">
        <v>357</v>
      </c>
      <c r="M142" s="26" t="s">
        <v>1174</v>
      </c>
      <c r="N142" s="26" t="s">
        <v>357</v>
      </c>
      <c r="O142" s="60" t="s">
        <v>357</v>
      </c>
      <c r="P142" s="26" t="s">
        <v>357</v>
      </c>
      <c r="Q142" s="26" t="s">
        <v>357</v>
      </c>
      <c r="R142" s="26" t="s">
        <v>357</v>
      </c>
      <c r="T142" s="117" t="s">
        <v>1602</v>
      </c>
    </row>
    <row r="143" spans="2:20" x14ac:dyDescent="0.2">
      <c r="B143" s="60">
        <v>141</v>
      </c>
      <c r="C143" s="60" t="s">
        <v>357</v>
      </c>
      <c r="D143" s="60" t="s">
        <v>357</v>
      </c>
      <c r="E143" s="60" t="s">
        <v>357</v>
      </c>
      <c r="F143" s="60" t="s">
        <v>357</v>
      </c>
      <c r="G143" s="81" t="s">
        <v>357</v>
      </c>
      <c r="H143" s="60" t="s">
        <v>357</v>
      </c>
      <c r="I143" s="60" t="s">
        <v>357</v>
      </c>
      <c r="J143" s="60" t="s">
        <v>357</v>
      </c>
      <c r="K143" s="26" t="s">
        <v>357</v>
      </c>
      <c r="L143" s="26" t="s">
        <v>357</v>
      </c>
      <c r="M143" s="26" t="s">
        <v>1175</v>
      </c>
      <c r="N143" s="26" t="s">
        <v>357</v>
      </c>
      <c r="O143" s="60" t="s">
        <v>357</v>
      </c>
      <c r="P143" s="26" t="s">
        <v>357</v>
      </c>
      <c r="Q143" s="26" t="s">
        <v>357</v>
      </c>
      <c r="R143" s="26" t="s">
        <v>357</v>
      </c>
      <c r="T143" s="117" t="s">
        <v>1602</v>
      </c>
    </row>
    <row r="144" spans="2:20" x14ac:dyDescent="0.2">
      <c r="B144" s="60">
        <v>142</v>
      </c>
      <c r="C144" s="60" t="s">
        <v>357</v>
      </c>
      <c r="D144" s="60" t="s">
        <v>357</v>
      </c>
      <c r="E144" s="60" t="s">
        <v>357</v>
      </c>
      <c r="F144" s="60" t="s">
        <v>357</v>
      </c>
      <c r="G144" s="81" t="s">
        <v>357</v>
      </c>
      <c r="H144" s="60" t="s">
        <v>357</v>
      </c>
      <c r="I144" s="60" t="s">
        <v>357</v>
      </c>
      <c r="J144" s="60" t="s">
        <v>357</v>
      </c>
      <c r="K144" s="26" t="s">
        <v>357</v>
      </c>
      <c r="L144" s="26" t="s">
        <v>357</v>
      </c>
      <c r="M144" s="26" t="s">
        <v>1176</v>
      </c>
      <c r="N144" s="26" t="s">
        <v>357</v>
      </c>
      <c r="O144" s="60" t="s">
        <v>357</v>
      </c>
      <c r="P144" s="26" t="s">
        <v>357</v>
      </c>
      <c r="Q144" s="26" t="s">
        <v>357</v>
      </c>
      <c r="R144" s="26" t="s">
        <v>357</v>
      </c>
      <c r="T144" s="117" t="s">
        <v>1602</v>
      </c>
    </row>
    <row r="145" spans="2:20" x14ac:dyDescent="0.2">
      <c r="B145" s="60">
        <v>143</v>
      </c>
      <c r="C145" s="60" t="s">
        <v>357</v>
      </c>
      <c r="D145" s="60" t="s">
        <v>357</v>
      </c>
      <c r="E145" s="60" t="s">
        <v>357</v>
      </c>
      <c r="F145" s="60" t="s">
        <v>357</v>
      </c>
      <c r="G145" s="81" t="s">
        <v>357</v>
      </c>
      <c r="H145" s="60" t="s">
        <v>357</v>
      </c>
      <c r="I145" s="60" t="s">
        <v>357</v>
      </c>
      <c r="J145" s="60" t="s">
        <v>357</v>
      </c>
      <c r="K145" s="26" t="s">
        <v>357</v>
      </c>
      <c r="L145" s="26" t="s">
        <v>357</v>
      </c>
      <c r="M145" s="26" t="s">
        <v>1177</v>
      </c>
      <c r="N145" s="26" t="s">
        <v>357</v>
      </c>
      <c r="O145" s="60" t="s">
        <v>357</v>
      </c>
      <c r="P145" s="26" t="s">
        <v>357</v>
      </c>
      <c r="Q145" s="26" t="s">
        <v>357</v>
      </c>
      <c r="R145" s="26" t="s">
        <v>357</v>
      </c>
      <c r="T145" s="117" t="s">
        <v>1602</v>
      </c>
    </row>
    <row r="146" spans="2:20" x14ac:dyDescent="0.2">
      <c r="B146" s="60">
        <v>144</v>
      </c>
      <c r="C146" s="60" t="s">
        <v>357</v>
      </c>
      <c r="D146" s="60" t="s">
        <v>357</v>
      </c>
      <c r="E146" s="60" t="s">
        <v>357</v>
      </c>
      <c r="F146" s="60" t="s">
        <v>357</v>
      </c>
      <c r="G146" s="81" t="s">
        <v>357</v>
      </c>
      <c r="H146" s="60" t="s">
        <v>357</v>
      </c>
      <c r="I146" s="60" t="s">
        <v>357</v>
      </c>
      <c r="J146" s="60" t="s">
        <v>357</v>
      </c>
      <c r="K146" s="26" t="s">
        <v>357</v>
      </c>
      <c r="L146" s="26" t="s">
        <v>357</v>
      </c>
      <c r="M146" s="26" t="s">
        <v>1178</v>
      </c>
      <c r="N146" s="26" t="s">
        <v>357</v>
      </c>
      <c r="O146" s="60" t="s">
        <v>357</v>
      </c>
      <c r="P146" s="26" t="s">
        <v>357</v>
      </c>
      <c r="Q146" s="26" t="s">
        <v>357</v>
      </c>
      <c r="R146" s="26" t="s">
        <v>357</v>
      </c>
      <c r="T146" s="117" t="s">
        <v>1602</v>
      </c>
    </row>
    <row r="147" spans="2:20" x14ac:dyDescent="0.2">
      <c r="B147" s="60">
        <v>145</v>
      </c>
      <c r="C147" s="60" t="s">
        <v>357</v>
      </c>
      <c r="D147" s="60" t="s">
        <v>357</v>
      </c>
      <c r="E147" s="60" t="s">
        <v>357</v>
      </c>
      <c r="F147" s="60" t="s">
        <v>357</v>
      </c>
      <c r="G147" s="81" t="s">
        <v>357</v>
      </c>
      <c r="H147" s="60" t="s">
        <v>357</v>
      </c>
      <c r="I147" s="60" t="s">
        <v>357</v>
      </c>
      <c r="J147" s="60" t="s">
        <v>357</v>
      </c>
      <c r="K147" s="26" t="s">
        <v>357</v>
      </c>
      <c r="L147" s="26" t="s">
        <v>357</v>
      </c>
      <c r="M147" s="26" t="s">
        <v>1179</v>
      </c>
      <c r="N147" s="26" t="s">
        <v>357</v>
      </c>
      <c r="O147" s="60" t="s">
        <v>357</v>
      </c>
      <c r="P147" s="26" t="s">
        <v>357</v>
      </c>
      <c r="Q147" s="26" t="s">
        <v>357</v>
      </c>
      <c r="R147" s="26" t="s">
        <v>357</v>
      </c>
      <c r="T147" s="117" t="s">
        <v>1602</v>
      </c>
    </row>
    <row r="148" spans="2:20" x14ac:dyDescent="0.2">
      <c r="B148" s="60">
        <v>146</v>
      </c>
      <c r="C148" s="60" t="s">
        <v>357</v>
      </c>
      <c r="D148" s="60" t="s">
        <v>357</v>
      </c>
      <c r="E148" s="60" t="s">
        <v>357</v>
      </c>
      <c r="F148" s="60" t="s">
        <v>357</v>
      </c>
      <c r="G148" s="81" t="s">
        <v>357</v>
      </c>
      <c r="H148" s="60" t="s">
        <v>357</v>
      </c>
      <c r="I148" s="60" t="s">
        <v>357</v>
      </c>
      <c r="J148" s="60" t="s">
        <v>357</v>
      </c>
      <c r="K148" s="26" t="s">
        <v>357</v>
      </c>
      <c r="L148" s="26" t="s">
        <v>357</v>
      </c>
      <c r="M148" s="26" t="s">
        <v>1180</v>
      </c>
      <c r="N148" s="26" t="s">
        <v>357</v>
      </c>
      <c r="O148" s="60" t="s">
        <v>357</v>
      </c>
      <c r="P148" s="26" t="s">
        <v>357</v>
      </c>
      <c r="Q148" s="26" t="s">
        <v>357</v>
      </c>
      <c r="R148" s="26" t="s">
        <v>357</v>
      </c>
      <c r="T148" s="117" t="s">
        <v>1602</v>
      </c>
    </row>
    <row r="149" spans="2:20" x14ac:dyDescent="0.2">
      <c r="B149" s="60">
        <v>147</v>
      </c>
      <c r="C149" s="60" t="s">
        <v>357</v>
      </c>
      <c r="D149" s="60" t="s">
        <v>357</v>
      </c>
      <c r="E149" s="60" t="s">
        <v>357</v>
      </c>
      <c r="F149" s="60" t="s">
        <v>357</v>
      </c>
      <c r="G149" s="81" t="s">
        <v>357</v>
      </c>
      <c r="H149" s="60" t="s">
        <v>357</v>
      </c>
      <c r="I149" s="60" t="s">
        <v>357</v>
      </c>
      <c r="J149" s="60" t="s">
        <v>357</v>
      </c>
      <c r="K149" s="26" t="s">
        <v>357</v>
      </c>
      <c r="L149" s="26" t="s">
        <v>357</v>
      </c>
      <c r="M149" s="26" t="s">
        <v>1181</v>
      </c>
      <c r="N149" s="26" t="s">
        <v>357</v>
      </c>
      <c r="O149" s="60" t="s">
        <v>357</v>
      </c>
      <c r="P149" s="26" t="s">
        <v>357</v>
      </c>
      <c r="Q149" s="26" t="s">
        <v>357</v>
      </c>
      <c r="R149" s="26" t="s">
        <v>357</v>
      </c>
      <c r="T149" s="117" t="s">
        <v>1602</v>
      </c>
    </row>
    <row r="150" spans="2:20" x14ac:dyDescent="0.2">
      <c r="B150" s="60">
        <v>148</v>
      </c>
      <c r="C150" s="60" t="s">
        <v>357</v>
      </c>
      <c r="D150" s="60" t="s">
        <v>357</v>
      </c>
      <c r="E150" s="60" t="s">
        <v>357</v>
      </c>
      <c r="F150" s="60" t="s">
        <v>357</v>
      </c>
      <c r="G150" s="81" t="s">
        <v>357</v>
      </c>
      <c r="H150" s="60" t="s">
        <v>357</v>
      </c>
      <c r="I150" s="60" t="s">
        <v>357</v>
      </c>
      <c r="J150" s="60" t="s">
        <v>357</v>
      </c>
      <c r="K150" s="26" t="s">
        <v>357</v>
      </c>
      <c r="L150" s="26" t="s">
        <v>357</v>
      </c>
      <c r="M150" s="26" t="s">
        <v>1182</v>
      </c>
      <c r="N150" s="26" t="s">
        <v>357</v>
      </c>
      <c r="O150" s="60" t="s">
        <v>357</v>
      </c>
      <c r="P150" s="26" t="s">
        <v>357</v>
      </c>
      <c r="Q150" s="26" t="s">
        <v>357</v>
      </c>
      <c r="R150" s="26" t="s">
        <v>357</v>
      </c>
      <c r="T150" s="117" t="s">
        <v>1602</v>
      </c>
    </row>
    <row r="151" spans="2:20" x14ac:dyDescent="0.2">
      <c r="B151" s="60">
        <v>149</v>
      </c>
      <c r="C151" s="60" t="s">
        <v>357</v>
      </c>
      <c r="D151" s="60" t="s">
        <v>357</v>
      </c>
      <c r="E151" s="60" t="s">
        <v>357</v>
      </c>
      <c r="F151" s="60" t="s">
        <v>357</v>
      </c>
      <c r="G151" s="81" t="s">
        <v>357</v>
      </c>
      <c r="H151" s="60" t="s">
        <v>357</v>
      </c>
      <c r="I151" s="60" t="s">
        <v>357</v>
      </c>
      <c r="J151" s="60" t="s">
        <v>357</v>
      </c>
      <c r="K151" s="26" t="s">
        <v>357</v>
      </c>
      <c r="L151" s="26" t="s">
        <v>357</v>
      </c>
      <c r="M151" s="26" t="s">
        <v>1183</v>
      </c>
      <c r="N151" s="26" t="s">
        <v>357</v>
      </c>
      <c r="O151" s="60" t="s">
        <v>357</v>
      </c>
      <c r="P151" s="26" t="s">
        <v>357</v>
      </c>
      <c r="Q151" s="26" t="s">
        <v>357</v>
      </c>
      <c r="R151" s="26" t="s">
        <v>357</v>
      </c>
      <c r="T151" s="117" t="s">
        <v>1602</v>
      </c>
    </row>
    <row r="152" spans="2:20" x14ac:dyDescent="0.2">
      <c r="B152" s="60">
        <v>150</v>
      </c>
      <c r="C152" s="60" t="s">
        <v>357</v>
      </c>
      <c r="D152" s="60" t="s">
        <v>357</v>
      </c>
      <c r="E152" s="60" t="s">
        <v>357</v>
      </c>
      <c r="F152" s="60" t="s">
        <v>357</v>
      </c>
      <c r="G152" s="81" t="s">
        <v>357</v>
      </c>
      <c r="H152" s="60" t="s">
        <v>357</v>
      </c>
      <c r="I152" s="60" t="s">
        <v>357</v>
      </c>
      <c r="J152" s="60" t="s">
        <v>357</v>
      </c>
      <c r="K152" s="26" t="s">
        <v>357</v>
      </c>
      <c r="L152" s="26" t="s">
        <v>357</v>
      </c>
      <c r="M152" s="26" t="s">
        <v>1184</v>
      </c>
      <c r="N152" s="26" t="s">
        <v>357</v>
      </c>
      <c r="O152" s="60" t="s">
        <v>357</v>
      </c>
      <c r="P152" s="26" t="s">
        <v>357</v>
      </c>
      <c r="Q152" s="26" t="s">
        <v>357</v>
      </c>
      <c r="R152" s="26" t="s">
        <v>357</v>
      </c>
      <c r="T152" s="117" t="s">
        <v>1602</v>
      </c>
    </row>
    <row r="153" spans="2:20" x14ac:dyDescent="0.2">
      <c r="B153" s="60">
        <v>151</v>
      </c>
      <c r="C153" s="60" t="s">
        <v>357</v>
      </c>
      <c r="D153" s="60" t="s">
        <v>357</v>
      </c>
      <c r="E153" s="60" t="s">
        <v>357</v>
      </c>
      <c r="F153" s="60" t="s">
        <v>357</v>
      </c>
      <c r="G153" s="81" t="s">
        <v>357</v>
      </c>
      <c r="H153" s="60" t="s">
        <v>357</v>
      </c>
      <c r="I153" s="60" t="s">
        <v>357</v>
      </c>
      <c r="J153" s="60" t="s">
        <v>357</v>
      </c>
      <c r="K153" s="26" t="s">
        <v>357</v>
      </c>
      <c r="L153" s="26" t="s">
        <v>357</v>
      </c>
      <c r="M153" s="26" t="s">
        <v>1185</v>
      </c>
      <c r="N153" s="26" t="s">
        <v>357</v>
      </c>
      <c r="O153" s="60" t="s">
        <v>357</v>
      </c>
      <c r="P153" s="26" t="s">
        <v>357</v>
      </c>
      <c r="Q153" s="26" t="s">
        <v>357</v>
      </c>
      <c r="R153" s="26" t="s">
        <v>357</v>
      </c>
      <c r="T153" s="117" t="s">
        <v>1602</v>
      </c>
    </row>
    <row r="154" spans="2:20" x14ac:dyDescent="0.2">
      <c r="B154" s="60">
        <v>152</v>
      </c>
      <c r="C154" s="60" t="s">
        <v>357</v>
      </c>
      <c r="D154" s="60" t="s">
        <v>357</v>
      </c>
      <c r="E154" s="60" t="s">
        <v>357</v>
      </c>
      <c r="F154" s="60" t="s">
        <v>357</v>
      </c>
      <c r="G154" s="81" t="s">
        <v>357</v>
      </c>
      <c r="H154" s="60" t="s">
        <v>357</v>
      </c>
      <c r="I154" s="60" t="s">
        <v>357</v>
      </c>
      <c r="J154" s="60" t="s">
        <v>357</v>
      </c>
      <c r="K154" s="26" t="s">
        <v>357</v>
      </c>
      <c r="L154" s="26" t="s">
        <v>357</v>
      </c>
      <c r="M154" s="26" t="s">
        <v>1186</v>
      </c>
      <c r="N154" s="26" t="s">
        <v>357</v>
      </c>
      <c r="O154" s="60" t="s">
        <v>357</v>
      </c>
      <c r="P154" s="26" t="s">
        <v>357</v>
      </c>
      <c r="Q154" s="26" t="s">
        <v>357</v>
      </c>
      <c r="R154" s="26" t="s">
        <v>357</v>
      </c>
      <c r="T154" s="117" t="s">
        <v>1602</v>
      </c>
    </row>
    <row r="155" spans="2:20" x14ac:dyDescent="0.2">
      <c r="B155" s="60">
        <v>153</v>
      </c>
      <c r="C155" s="60" t="s">
        <v>357</v>
      </c>
      <c r="D155" s="60" t="s">
        <v>357</v>
      </c>
      <c r="E155" s="60" t="s">
        <v>357</v>
      </c>
      <c r="F155" s="60" t="s">
        <v>357</v>
      </c>
      <c r="G155" s="81" t="s">
        <v>357</v>
      </c>
      <c r="H155" s="60" t="s">
        <v>357</v>
      </c>
      <c r="I155" s="60" t="s">
        <v>357</v>
      </c>
      <c r="J155" s="60" t="s">
        <v>357</v>
      </c>
      <c r="K155" s="26" t="s">
        <v>357</v>
      </c>
      <c r="L155" s="26" t="s">
        <v>357</v>
      </c>
      <c r="M155" s="26" t="s">
        <v>1187</v>
      </c>
      <c r="N155" s="26" t="s">
        <v>357</v>
      </c>
      <c r="O155" s="60" t="s">
        <v>357</v>
      </c>
      <c r="P155" s="26" t="s">
        <v>357</v>
      </c>
      <c r="Q155" s="26" t="s">
        <v>357</v>
      </c>
      <c r="R155" s="26" t="s">
        <v>357</v>
      </c>
      <c r="T155" s="117" t="s">
        <v>1602</v>
      </c>
    </row>
    <row r="156" spans="2:20" x14ac:dyDescent="0.2">
      <c r="B156" s="60">
        <v>154</v>
      </c>
      <c r="C156" s="60" t="s">
        <v>357</v>
      </c>
      <c r="D156" s="60" t="s">
        <v>357</v>
      </c>
      <c r="E156" s="60" t="s">
        <v>357</v>
      </c>
      <c r="F156" s="60" t="s">
        <v>357</v>
      </c>
      <c r="G156" s="81" t="s">
        <v>357</v>
      </c>
      <c r="H156" s="60" t="s">
        <v>357</v>
      </c>
      <c r="I156" s="60" t="s">
        <v>357</v>
      </c>
      <c r="J156" s="60" t="s">
        <v>357</v>
      </c>
      <c r="K156" s="26" t="s">
        <v>357</v>
      </c>
      <c r="L156" s="26" t="s">
        <v>357</v>
      </c>
      <c r="M156" s="26" t="s">
        <v>1188</v>
      </c>
      <c r="N156" s="26" t="s">
        <v>357</v>
      </c>
      <c r="O156" s="60" t="s">
        <v>357</v>
      </c>
      <c r="P156" s="26" t="s">
        <v>357</v>
      </c>
      <c r="Q156" s="26" t="s">
        <v>357</v>
      </c>
      <c r="R156" s="26" t="s">
        <v>357</v>
      </c>
      <c r="T156" s="117" t="s">
        <v>1602</v>
      </c>
    </row>
    <row r="157" spans="2:20" x14ac:dyDescent="0.2">
      <c r="B157" s="60">
        <v>155</v>
      </c>
      <c r="C157" s="60" t="s">
        <v>357</v>
      </c>
      <c r="D157" s="60" t="s">
        <v>357</v>
      </c>
      <c r="E157" s="60" t="s">
        <v>357</v>
      </c>
      <c r="F157" s="60" t="s">
        <v>357</v>
      </c>
      <c r="G157" s="81" t="s">
        <v>357</v>
      </c>
      <c r="H157" s="60" t="s">
        <v>357</v>
      </c>
      <c r="I157" s="60" t="s">
        <v>357</v>
      </c>
      <c r="J157" s="60" t="s">
        <v>357</v>
      </c>
      <c r="K157" s="26" t="s">
        <v>357</v>
      </c>
      <c r="L157" s="26" t="s">
        <v>357</v>
      </c>
      <c r="M157" s="26" t="s">
        <v>1189</v>
      </c>
      <c r="N157" s="26" t="s">
        <v>357</v>
      </c>
      <c r="O157" s="60" t="s">
        <v>357</v>
      </c>
      <c r="P157" s="26" t="s">
        <v>357</v>
      </c>
      <c r="Q157" s="26" t="s">
        <v>357</v>
      </c>
      <c r="R157" s="26" t="s">
        <v>357</v>
      </c>
      <c r="T157" s="117" t="s">
        <v>1602</v>
      </c>
    </row>
    <row r="158" spans="2:20" x14ac:dyDescent="0.2">
      <c r="B158" s="60">
        <v>156</v>
      </c>
      <c r="C158" s="60" t="s">
        <v>357</v>
      </c>
      <c r="D158" s="60" t="s">
        <v>357</v>
      </c>
      <c r="E158" s="60" t="s">
        <v>357</v>
      </c>
      <c r="F158" s="60" t="s">
        <v>357</v>
      </c>
      <c r="G158" s="81" t="s">
        <v>357</v>
      </c>
      <c r="H158" s="60" t="s">
        <v>357</v>
      </c>
      <c r="I158" s="60" t="s">
        <v>357</v>
      </c>
      <c r="J158" s="60" t="s">
        <v>357</v>
      </c>
      <c r="K158" s="26" t="s">
        <v>357</v>
      </c>
      <c r="L158" s="26" t="s">
        <v>357</v>
      </c>
      <c r="M158" s="26" t="s">
        <v>1190</v>
      </c>
      <c r="N158" s="26" t="s">
        <v>357</v>
      </c>
      <c r="O158" s="60" t="s">
        <v>357</v>
      </c>
      <c r="P158" s="26" t="s">
        <v>357</v>
      </c>
      <c r="Q158" s="26" t="s">
        <v>357</v>
      </c>
      <c r="R158" s="26" t="s">
        <v>357</v>
      </c>
      <c r="T158" s="117" t="s">
        <v>1602</v>
      </c>
    </row>
    <row r="159" spans="2:20" x14ac:dyDescent="0.2">
      <c r="B159" s="60">
        <v>157</v>
      </c>
      <c r="C159" s="60" t="s">
        <v>357</v>
      </c>
      <c r="D159" s="60" t="s">
        <v>357</v>
      </c>
      <c r="E159" s="60" t="s">
        <v>357</v>
      </c>
      <c r="F159" s="60" t="s">
        <v>357</v>
      </c>
      <c r="G159" s="81" t="s">
        <v>357</v>
      </c>
      <c r="H159" s="60" t="s">
        <v>357</v>
      </c>
      <c r="I159" s="60" t="s">
        <v>357</v>
      </c>
      <c r="J159" s="60" t="s">
        <v>357</v>
      </c>
      <c r="K159" s="26" t="s">
        <v>357</v>
      </c>
      <c r="L159" s="26" t="s">
        <v>357</v>
      </c>
      <c r="M159" s="26" t="s">
        <v>1191</v>
      </c>
      <c r="N159" s="26" t="s">
        <v>357</v>
      </c>
      <c r="O159" s="60" t="s">
        <v>357</v>
      </c>
      <c r="P159" s="26" t="s">
        <v>357</v>
      </c>
      <c r="Q159" s="26" t="s">
        <v>357</v>
      </c>
      <c r="R159" s="26" t="s">
        <v>357</v>
      </c>
      <c r="T159" s="117" t="s">
        <v>1602</v>
      </c>
    </row>
    <row r="160" spans="2:20" x14ac:dyDescent="0.2">
      <c r="B160" s="60">
        <v>158</v>
      </c>
      <c r="C160" s="60" t="s">
        <v>357</v>
      </c>
      <c r="D160" s="60" t="s">
        <v>357</v>
      </c>
      <c r="E160" s="60" t="s">
        <v>357</v>
      </c>
      <c r="F160" s="60" t="s">
        <v>357</v>
      </c>
      <c r="G160" s="81" t="s">
        <v>357</v>
      </c>
      <c r="H160" s="60" t="s">
        <v>357</v>
      </c>
      <c r="I160" s="60" t="s">
        <v>357</v>
      </c>
      <c r="J160" s="60" t="s">
        <v>357</v>
      </c>
      <c r="K160" s="26" t="s">
        <v>357</v>
      </c>
      <c r="L160" s="26" t="s">
        <v>357</v>
      </c>
      <c r="M160" s="26" t="s">
        <v>1192</v>
      </c>
      <c r="N160" s="26" t="s">
        <v>357</v>
      </c>
      <c r="O160" s="60" t="s">
        <v>357</v>
      </c>
      <c r="P160" s="26" t="s">
        <v>357</v>
      </c>
      <c r="Q160" s="26" t="s">
        <v>357</v>
      </c>
      <c r="R160" s="26" t="s">
        <v>357</v>
      </c>
      <c r="T160" s="117" t="s">
        <v>1602</v>
      </c>
    </row>
    <row r="161" spans="2:20" x14ac:dyDescent="0.2">
      <c r="B161" s="60">
        <v>159</v>
      </c>
      <c r="C161" s="60" t="s">
        <v>357</v>
      </c>
      <c r="D161" s="60" t="s">
        <v>357</v>
      </c>
      <c r="E161" s="60" t="s">
        <v>357</v>
      </c>
      <c r="F161" s="60" t="s">
        <v>357</v>
      </c>
      <c r="G161" s="81" t="s">
        <v>357</v>
      </c>
      <c r="H161" s="60" t="s">
        <v>357</v>
      </c>
      <c r="I161" s="60" t="s">
        <v>357</v>
      </c>
      <c r="J161" s="60" t="s">
        <v>357</v>
      </c>
      <c r="K161" s="26" t="s">
        <v>357</v>
      </c>
      <c r="L161" s="26" t="s">
        <v>357</v>
      </c>
      <c r="M161" s="26" t="s">
        <v>1193</v>
      </c>
      <c r="N161" s="26" t="s">
        <v>357</v>
      </c>
      <c r="O161" s="60" t="s">
        <v>357</v>
      </c>
      <c r="P161" s="26" t="s">
        <v>357</v>
      </c>
      <c r="Q161" s="26" t="s">
        <v>357</v>
      </c>
      <c r="R161" s="26" t="s">
        <v>357</v>
      </c>
      <c r="T161" s="117" t="s">
        <v>1602</v>
      </c>
    </row>
    <row r="162" spans="2:20" x14ac:dyDescent="0.2">
      <c r="B162" s="60">
        <v>160</v>
      </c>
      <c r="C162" s="60" t="s">
        <v>357</v>
      </c>
      <c r="D162" s="60" t="s">
        <v>357</v>
      </c>
      <c r="E162" s="60" t="s">
        <v>357</v>
      </c>
      <c r="F162" s="60" t="s">
        <v>357</v>
      </c>
      <c r="G162" s="81" t="s">
        <v>357</v>
      </c>
      <c r="H162" s="60" t="s">
        <v>357</v>
      </c>
      <c r="I162" s="60" t="s">
        <v>357</v>
      </c>
      <c r="J162" s="60" t="s">
        <v>357</v>
      </c>
      <c r="K162" s="26" t="s">
        <v>357</v>
      </c>
      <c r="L162" s="26" t="s">
        <v>357</v>
      </c>
      <c r="M162" s="26" t="s">
        <v>1194</v>
      </c>
      <c r="N162" s="26" t="s">
        <v>357</v>
      </c>
      <c r="O162" s="60" t="s">
        <v>357</v>
      </c>
      <c r="P162" s="26" t="s">
        <v>357</v>
      </c>
      <c r="Q162" s="26" t="s">
        <v>357</v>
      </c>
      <c r="R162" s="26" t="s">
        <v>357</v>
      </c>
      <c r="T162" s="117" t="s">
        <v>1602</v>
      </c>
    </row>
    <row r="163" spans="2:20" x14ac:dyDescent="0.2">
      <c r="B163" s="60">
        <v>161</v>
      </c>
      <c r="C163" s="60" t="s">
        <v>357</v>
      </c>
      <c r="D163" s="60" t="s">
        <v>357</v>
      </c>
      <c r="E163" s="60" t="s">
        <v>357</v>
      </c>
      <c r="F163" s="60" t="s">
        <v>357</v>
      </c>
      <c r="G163" s="81" t="s">
        <v>357</v>
      </c>
      <c r="H163" s="60" t="s">
        <v>357</v>
      </c>
      <c r="I163" s="60" t="s">
        <v>357</v>
      </c>
      <c r="J163" s="60" t="s">
        <v>357</v>
      </c>
      <c r="K163" s="26" t="s">
        <v>357</v>
      </c>
      <c r="L163" s="26" t="s">
        <v>357</v>
      </c>
      <c r="M163" s="26" t="s">
        <v>1195</v>
      </c>
      <c r="N163" s="26" t="s">
        <v>357</v>
      </c>
      <c r="O163" s="60" t="s">
        <v>357</v>
      </c>
      <c r="P163" s="26" t="s">
        <v>357</v>
      </c>
      <c r="Q163" s="26" t="s">
        <v>357</v>
      </c>
      <c r="R163" s="26" t="s">
        <v>357</v>
      </c>
      <c r="T163" s="117" t="s">
        <v>1602</v>
      </c>
    </row>
    <row r="164" spans="2:20" x14ac:dyDescent="0.2">
      <c r="B164" s="60">
        <v>162</v>
      </c>
      <c r="C164" s="60" t="s">
        <v>357</v>
      </c>
      <c r="D164" s="60" t="s">
        <v>357</v>
      </c>
      <c r="E164" s="60" t="s">
        <v>357</v>
      </c>
      <c r="F164" s="60" t="s">
        <v>357</v>
      </c>
      <c r="G164" s="81" t="s">
        <v>357</v>
      </c>
      <c r="H164" s="60" t="s">
        <v>357</v>
      </c>
      <c r="I164" s="60" t="s">
        <v>357</v>
      </c>
      <c r="J164" s="60" t="s">
        <v>357</v>
      </c>
      <c r="K164" s="26" t="s">
        <v>357</v>
      </c>
      <c r="L164" s="26" t="s">
        <v>357</v>
      </c>
      <c r="M164" s="26" t="s">
        <v>1196</v>
      </c>
      <c r="N164" s="26" t="s">
        <v>357</v>
      </c>
      <c r="O164" s="60" t="s">
        <v>357</v>
      </c>
      <c r="P164" s="26" t="s">
        <v>357</v>
      </c>
      <c r="Q164" s="26" t="s">
        <v>357</v>
      </c>
      <c r="R164" s="26" t="s">
        <v>357</v>
      </c>
      <c r="T164" s="117" t="s">
        <v>1602</v>
      </c>
    </row>
    <row r="165" spans="2:20" x14ac:dyDescent="0.2">
      <c r="B165" s="60">
        <v>163</v>
      </c>
      <c r="C165" s="60" t="s">
        <v>357</v>
      </c>
      <c r="D165" s="60" t="s">
        <v>357</v>
      </c>
      <c r="E165" s="60" t="s">
        <v>357</v>
      </c>
      <c r="F165" s="60" t="s">
        <v>357</v>
      </c>
      <c r="G165" s="81" t="s">
        <v>357</v>
      </c>
      <c r="H165" s="60" t="s">
        <v>357</v>
      </c>
      <c r="I165" s="60" t="s">
        <v>357</v>
      </c>
      <c r="J165" s="60" t="s">
        <v>357</v>
      </c>
      <c r="K165" s="26" t="s">
        <v>357</v>
      </c>
      <c r="L165" s="26" t="s">
        <v>357</v>
      </c>
      <c r="M165" s="26" t="s">
        <v>1197</v>
      </c>
      <c r="N165" s="26" t="s">
        <v>357</v>
      </c>
      <c r="O165" s="60" t="s">
        <v>357</v>
      </c>
      <c r="P165" s="26" t="s">
        <v>357</v>
      </c>
      <c r="Q165" s="26" t="s">
        <v>357</v>
      </c>
      <c r="R165" s="26" t="s">
        <v>357</v>
      </c>
      <c r="T165" s="117" t="s">
        <v>1602</v>
      </c>
    </row>
    <row r="166" spans="2:20" x14ac:dyDescent="0.2">
      <c r="B166" s="60">
        <v>164</v>
      </c>
      <c r="C166" s="60" t="s">
        <v>357</v>
      </c>
      <c r="D166" s="60" t="s">
        <v>357</v>
      </c>
      <c r="E166" s="60" t="s">
        <v>357</v>
      </c>
      <c r="F166" s="60" t="s">
        <v>357</v>
      </c>
      <c r="G166" s="81" t="s">
        <v>357</v>
      </c>
      <c r="H166" s="60" t="s">
        <v>357</v>
      </c>
      <c r="I166" s="60" t="s">
        <v>357</v>
      </c>
      <c r="J166" s="60" t="s">
        <v>357</v>
      </c>
      <c r="K166" s="26" t="s">
        <v>357</v>
      </c>
      <c r="L166" s="26" t="s">
        <v>357</v>
      </c>
      <c r="M166" s="26" t="s">
        <v>1198</v>
      </c>
      <c r="N166" s="26" t="s">
        <v>357</v>
      </c>
      <c r="O166" s="60" t="s">
        <v>357</v>
      </c>
      <c r="P166" s="26" t="s">
        <v>357</v>
      </c>
      <c r="Q166" s="26" t="s">
        <v>357</v>
      </c>
      <c r="R166" s="26" t="s">
        <v>357</v>
      </c>
      <c r="T166" s="117" t="s">
        <v>1602</v>
      </c>
    </row>
    <row r="167" spans="2:20" x14ac:dyDescent="0.2">
      <c r="B167" s="60">
        <v>165</v>
      </c>
      <c r="C167" s="60" t="s">
        <v>357</v>
      </c>
      <c r="D167" s="60" t="s">
        <v>357</v>
      </c>
      <c r="E167" s="60" t="s">
        <v>357</v>
      </c>
      <c r="F167" s="60" t="s">
        <v>357</v>
      </c>
      <c r="G167" s="81" t="s">
        <v>357</v>
      </c>
      <c r="H167" s="60" t="s">
        <v>357</v>
      </c>
      <c r="I167" s="60" t="s">
        <v>357</v>
      </c>
      <c r="J167" s="60" t="s">
        <v>357</v>
      </c>
      <c r="K167" s="26" t="s">
        <v>357</v>
      </c>
      <c r="L167" s="26" t="s">
        <v>357</v>
      </c>
      <c r="M167" s="26" t="s">
        <v>1199</v>
      </c>
      <c r="N167" s="26" t="s">
        <v>357</v>
      </c>
      <c r="O167" s="60" t="s">
        <v>357</v>
      </c>
      <c r="P167" s="26" t="s">
        <v>357</v>
      </c>
      <c r="Q167" s="26" t="s">
        <v>357</v>
      </c>
      <c r="R167" s="26" t="s">
        <v>357</v>
      </c>
      <c r="T167" s="117" t="s">
        <v>1602</v>
      </c>
    </row>
    <row r="168" spans="2:20" x14ac:dyDescent="0.2">
      <c r="B168" s="60">
        <v>166</v>
      </c>
      <c r="C168" s="60" t="s">
        <v>357</v>
      </c>
      <c r="D168" s="60" t="s">
        <v>357</v>
      </c>
      <c r="E168" s="60" t="s">
        <v>357</v>
      </c>
      <c r="F168" s="60" t="s">
        <v>357</v>
      </c>
      <c r="G168" s="81" t="s">
        <v>357</v>
      </c>
      <c r="H168" s="60" t="s">
        <v>357</v>
      </c>
      <c r="I168" s="60" t="s">
        <v>357</v>
      </c>
      <c r="J168" s="60" t="s">
        <v>357</v>
      </c>
      <c r="K168" s="26" t="s">
        <v>357</v>
      </c>
      <c r="L168" s="26" t="s">
        <v>357</v>
      </c>
      <c r="M168" s="26" t="s">
        <v>1200</v>
      </c>
      <c r="N168" s="26" t="s">
        <v>357</v>
      </c>
      <c r="O168" s="60" t="s">
        <v>357</v>
      </c>
      <c r="P168" s="26" t="s">
        <v>357</v>
      </c>
      <c r="Q168" s="26" t="s">
        <v>357</v>
      </c>
      <c r="R168" s="26" t="s">
        <v>357</v>
      </c>
      <c r="T168" s="117" t="s">
        <v>1602</v>
      </c>
    </row>
    <row r="169" spans="2:20" x14ac:dyDescent="0.2">
      <c r="B169" s="60">
        <v>167</v>
      </c>
      <c r="C169" s="60" t="s">
        <v>357</v>
      </c>
      <c r="D169" s="60" t="s">
        <v>357</v>
      </c>
      <c r="E169" s="60" t="s">
        <v>357</v>
      </c>
      <c r="F169" s="60" t="s">
        <v>357</v>
      </c>
      <c r="G169" s="81" t="s">
        <v>357</v>
      </c>
      <c r="H169" s="60" t="s">
        <v>357</v>
      </c>
      <c r="I169" s="60" t="s">
        <v>357</v>
      </c>
      <c r="J169" s="60" t="s">
        <v>357</v>
      </c>
      <c r="K169" s="26" t="s">
        <v>357</v>
      </c>
      <c r="L169" s="26" t="s">
        <v>357</v>
      </c>
      <c r="M169" s="26" t="s">
        <v>1201</v>
      </c>
      <c r="N169" s="26" t="s">
        <v>357</v>
      </c>
      <c r="O169" s="60" t="s">
        <v>357</v>
      </c>
      <c r="P169" s="26" t="s">
        <v>357</v>
      </c>
      <c r="Q169" s="26" t="s">
        <v>357</v>
      </c>
      <c r="R169" s="26" t="s">
        <v>357</v>
      </c>
      <c r="T169" s="117" t="s">
        <v>1602</v>
      </c>
    </row>
    <row r="170" spans="2:20" x14ac:dyDescent="0.2">
      <c r="B170" s="60">
        <v>168</v>
      </c>
      <c r="C170" s="60" t="s">
        <v>357</v>
      </c>
      <c r="D170" s="60" t="s">
        <v>357</v>
      </c>
      <c r="E170" s="60" t="s">
        <v>357</v>
      </c>
      <c r="F170" s="60" t="s">
        <v>357</v>
      </c>
      <c r="G170" s="81" t="s">
        <v>357</v>
      </c>
      <c r="H170" s="60" t="s">
        <v>357</v>
      </c>
      <c r="I170" s="60" t="s">
        <v>357</v>
      </c>
      <c r="J170" s="60" t="s">
        <v>357</v>
      </c>
      <c r="K170" s="26" t="s">
        <v>357</v>
      </c>
      <c r="L170" s="26" t="s">
        <v>357</v>
      </c>
      <c r="M170" s="26" t="s">
        <v>1202</v>
      </c>
      <c r="N170" s="26" t="s">
        <v>357</v>
      </c>
      <c r="O170" s="60" t="s">
        <v>357</v>
      </c>
      <c r="P170" s="26" t="s">
        <v>357</v>
      </c>
      <c r="Q170" s="26" t="s">
        <v>357</v>
      </c>
      <c r="R170" s="26" t="s">
        <v>357</v>
      </c>
      <c r="T170" s="117" t="s">
        <v>1602</v>
      </c>
    </row>
    <row r="171" spans="2:20" x14ac:dyDescent="0.2">
      <c r="B171" s="60">
        <v>169</v>
      </c>
      <c r="C171" s="60" t="s">
        <v>357</v>
      </c>
      <c r="D171" s="60" t="s">
        <v>357</v>
      </c>
      <c r="E171" s="60" t="s">
        <v>357</v>
      </c>
      <c r="F171" s="60" t="s">
        <v>357</v>
      </c>
      <c r="G171" s="81" t="s">
        <v>357</v>
      </c>
      <c r="H171" s="60" t="s">
        <v>357</v>
      </c>
      <c r="I171" s="60" t="s">
        <v>357</v>
      </c>
      <c r="J171" s="60" t="s">
        <v>357</v>
      </c>
      <c r="K171" s="26" t="s">
        <v>357</v>
      </c>
      <c r="L171" s="26" t="s">
        <v>357</v>
      </c>
      <c r="M171" s="26" t="s">
        <v>1203</v>
      </c>
      <c r="N171" s="26" t="s">
        <v>357</v>
      </c>
      <c r="O171" s="60" t="s">
        <v>357</v>
      </c>
      <c r="P171" s="26" t="s">
        <v>357</v>
      </c>
      <c r="Q171" s="26" t="s">
        <v>357</v>
      </c>
      <c r="R171" s="26" t="s">
        <v>357</v>
      </c>
      <c r="T171" s="117" t="s">
        <v>1602</v>
      </c>
    </row>
    <row r="172" spans="2:20" x14ac:dyDescent="0.2">
      <c r="B172" s="60">
        <v>170</v>
      </c>
      <c r="C172" s="60" t="s">
        <v>357</v>
      </c>
      <c r="D172" s="60" t="s">
        <v>357</v>
      </c>
      <c r="E172" s="60" t="s">
        <v>357</v>
      </c>
      <c r="F172" s="60" t="s">
        <v>357</v>
      </c>
      <c r="G172" s="81" t="s">
        <v>357</v>
      </c>
      <c r="H172" s="60" t="s">
        <v>357</v>
      </c>
      <c r="I172" s="60" t="s">
        <v>357</v>
      </c>
      <c r="J172" s="60" t="s">
        <v>357</v>
      </c>
      <c r="K172" s="26" t="s">
        <v>357</v>
      </c>
      <c r="L172" s="26" t="s">
        <v>357</v>
      </c>
      <c r="M172" s="26" t="s">
        <v>1204</v>
      </c>
      <c r="N172" s="26" t="s">
        <v>357</v>
      </c>
      <c r="O172" s="60" t="s">
        <v>357</v>
      </c>
      <c r="P172" s="26" t="s">
        <v>357</v>
      </c>
      <c r="Q172" s="26" t="s">
        <v>357</v>
      </c>
      <c r="R172" s="26" t="s">
        <v>357</v>
      </c>
      <c r="T172" s="117" t="s">
        <v>1602</v>
      </c>
    </row>
    <row r="173" spans="2:20" x14ac:dyDescent="0.2">
      <c r="B173" s="60">
        <v>171</v>
      </c>
      <c r="C173" s="60" t="s">
        <v>357</v>
      </c>
      <c r="D173" s="60" t="s">
        <v>357</v>
      </c>
      <c r="E173" s="60" t="s">
        <v>357</v>
      </c>
      <c r="F173" s="60" t="s">
        <v>357</v>
      </c>
      <c r="G173" s="81" t="s">
        <v>357</v>
      </c>
      <c r="H173" s="60" t="s">
        <v>357</v>
      </c>
      <c r="I173" s="60" t="s">
        <v>357</v>
      </c>
      <c r="J173" s="60" t="s">
        <v>357</v>
      </c>
      <c r="K173" s="26" t="s">
        <v>357</v>
      </c>
      <c r="L173" s="26" t="s">
        <v>357</v>
      </c>
      <c r="M173" s="26" t="s">
        <v>1205</v>
      </c>
      <c r="N173" s="26" t="s">
        <v>357</v>
      </c>
      <c r="O173" s="60" t="s">
        <v>357</v>
      </c>
      <c r="P173" s="26" t="s">
        <v>357</v>
      </c>
      <c r="Q173" s="26" t="s">
        <v>357</v>
      </c>
      <c r="R173" s="26" t="s">
        <v>357</v>
      </c>
      <c r="T173" s="117" t="s">
        <v>1602</v>
      </c>
    </row>
    <row r="174" spans="2:20" x14ac:dyDescent="0.2">
      <c r="B174" s="60">
        <v>172</v>
      </c>
      <c r="C174" s="60" t="s">
        <v>357</v>
      </c>
      <c r="D174" s="60" t="s">
        <v>357</v>
      </c>
      <c r="E174" s="60" t="s">
        <v>357</v>
      </c>
      <c r="F174" s="60" t="s">
        <v>357</v>
      </c>
      <c r="G174" s="81" t="s">
        <v>357</v>
      </c>
      <c r="H174" s="60" t="s">
        <v>357</v>
      </c>
      <c r="I174" s="60" t="s">
        <v>357</v>
      </c>
      <c r="J174" s="60" t="s">
        <v>357</v>
      </c>
      <c r="K174" s="26" t="s">
        <v>357</v>
      </c>
      <c r="L174" s="26" t="s">
        <v>357</v>
      </c>
      <c r="M174" s="26" t="s">
        <v>1206</v>
      </c>
      <c r="N174" s="26" t="s">
        <v>357</v>
      </c>
      <c r="O174" s="60" t="s">
        <v>357</v>
      </c>
      <c r="P174" s="26" t="s">
        <v>357</v>
      </c>
      <c r="Q174" s="26" t="s">
        <v>357</v>
      </c>
      <c r="R174" s="26" t="s">
        <v>357</v>
      </c>
      <c r="T174" s="117" t="s">
        <v>1602</v>
      </c>
    </row>
    <row r="175" spans="2:20" x14ac:dyDescent="0.2">
      <c r="B175" s="60">
        <v>173</v>
      </c>
      <c r="C175" s="60" t="s">
        <v>357</v>
      </c>
      <c r="D175" s="60" t="s">
        <v>357</v>
      </c>
      <c r="E175" s="60" t="s">
        <v>357</v>
      </c>
      <c r="F175" s="60" t="s">
        <v>357</v>
      </c>
      <c r="G175" s="81" t="s">
        <v>357</v>
      </c>
      <c r="H175" s="60" t="s">
        <v>357</v>
      </c>
      <c r="I175" s="60" t="s">
        <v>357</v>
      </c>
      <c r="J175" s="60" t="s">
        <v>357</v>
      </c>
      <c r="K175" s="26" t="s">
        <v>357</v>
      </c>
      <c r="L175" s="26" t="s">
        <v>357</v>
      </c>
      <c r="M175" s="26" t="s">
        <v>1207</v>
      </c>
      <c r="N175" s="26" t="s">
        <v>357</v>
      </c>
      <c r="O175" s="60" t="s">
        <v>357</v>
      </c>
      <c r="P175" s="26" t="s">
        <v>357</v>
      </c>
      <c r="Q175" s="26" t="s">
        <v>357</v>
      </c>
      <c r="R175" s="26" t="s">
        <v>357</v>
      </c>
      <c r="T175" s="117" t="s">
        <v>1602</v>
      </c>
    </row>
    <row r="176" spans="2:20" x14ac:dyDescent="0.2">
      <c r="B176" s="60">
        <v>174</v>
      </c>
      <c r="C176" s="60" t="s">
        <v>357</v>
      </c>
      <c r="D176" s="60" t="s">
        <v>357</v>
      </c>
      <c r="E176" s="60" t="s">
        <v>357</v>
      </c>
      <c r="F176" s="60" t="s">
        <v>357</v>
      </c>
      <c r="G176" s="81" t="s">
        <v>357</v>
      </c>
      <c r="H176" s="60" t="s">
        <v>357</v>
      </c>
      <c r="I176" s="60" t="s">
        <v>357</v>
      </c>
      <c r="J176" s="60" t="s">
        <v>357</v>
      </c>
      <c r="K176" s="26" t="s">
        <v>357</v>
      </c>
      <c r="L176" s="26" t="s">
        <v>357</v>
      </c>
      <c r="M176" s="26" t="s">
        <v>1208</v>
      </c>
      <c r="N176" s="26" t="s">
        <v>357</v>
      </c>
      <c r="O176" s="60" t="s">
        <v>357</v>
      </c>
      <c r="P176" s="26" t="s">
        <v>357</v>
      </c>
      <c r="Q176" s="26" t="s">
        <v>357</v>
      </c>
      <c r="R176" s="26" t="s">
        <v>357</v>
      </c>
      <c r="T176" s="117" t="s">
        <v>1602</v>
      </c>
    </row>
    <row r="177" spans="2:20" x14ac:dyDescent="0.2">
      <c r="B177" s="60">
        <v>175</v>
      </c>
      <c r="C177" s="60" t="s">
        <v>357</v>
      </c>
      <c r="D177" s="60" t="s">
        <v>357</v>
      </c>
      <c r="E177" s="60" t="s">
        <v>357</v>
      </c>
      <c r="F177" s="60" t="s">
        <v>357</v>
      </c>
      <c r="G177" s="81" t="s">
        <v>357</v>
      </c>
      <c r="H177" s="60" t="s">
        <v>357</v>
      </c>
      <c r="I177" s="60" t="s">
        <v>357</v>
      </c>
      <c r="J177" s="60" t="s">
        <v>357</v>
      </c>
      <c r="K177" s="26" t="s">
        <v>357</v>
      </c>
      <c r="L177" s="26" t="s">
        <v>357</v>
      </c>
      <c r="M177" s="26" t="s">
        <v>1209</v>
      </c>
      <c r="N177" s="26" t="s">
        <v>357</v>
      </c>
      <c r="O177" s="60" t="s">
        <v>357</v>
      </c>
      <c r="P177" s="26" t="s">
        <v>357</v>
      </c>
      <c r="Q177" s="26" t="s">
        <v>357</v>
      </c>
      <c r="R177" s="26" t="s">
        <v>357</v>
      </c>
      <c r="T177" s="117" t="s">
        <v>1602</v>
      </c>
    </row>
    <row r="178" spans="2:20" x14ac:dyDescent="0.2">
      <c r="B178" s="60">
        <v>176</v>
      </c>
      <c r="C178" s="60" t="s">
        <v>357</v>
      </c>
      <c r="D178" s="60" t="s">
        <v>357</v>
      </c>
      <c r="E178" s="60" t="s">
        <v>357</v>
      </c>
      <c r="F178" s="60" t="s">
        <v>357</v>
      </c>
      <c r="G178" s="81" t="s">
        <v>357</v>
      </c>
      <c r="H178" s="60" t="s">
        <v>357</v>
      </c>
      <c r="I178" s="60" t="s">
        <v>357</v>
      </c>
      <c r="J178" s="60" t="s">
        <v>357</v>
      </c>
      <c r="K178" s="26" t="s">
        <v>357</v>
      </c>
      <c r="L178" s="26" t="s">
        <v>357</v>
      </c>
      <c r="M178" s="26" t="s">
        <v>1210</v>
      </c>
      <c r="N178" s="26" t="s">
        <v>357</v>
      </c>
      <c r="O178" s="60" t="s">
        <v>357</v>
      </c>
      <c r="P178" s="26" t="s">
        <v>357</v>
      </c>
      <c r="Q178" s="26" t="s">
        <v>357</v>
      </c>
      <c r="R178" s="26" t="s">
        <v>357</v>
      </c>
      <c r="T178" s="117" t="s">
        <v>1602</v>
      </c>
    </row>
    <row r="179" spans="2:20" x14ac:dyDescent="0.2">
      <c r="B179" s="60">
        <v>177</v>
      </c>
      <c r="C179" s="60" t="s">
        <v>357</v>
      </c>
      <c r="D179" s="60" t="s">
        <v>357</v>
      </c>
      <c r="E179" s="60" t="s">
        <v>357</v>
      </c>
      <c r="F179" s="60" t="s">
        <v>357</v>
      </c>
      <c r="G179" s="81" t="s">
        <v>357</v>
      </c>
      <c r="H179" s="60" t="s">
        <v>357</v>
      </c>
      <c r="I179" s="60" t="s">
        <v>357</v>
      </c>
      <c r="J179" s="60" t="s">
        <v>357</v>
      </c>
      <c r="K179" s="26" t="s">
        <v>357</v>
      </c>
      <c r="L179" s="26" t="s">
        <v>357</v>
      </c>
      <c r="M179" s="26" t="s">
        <v>1211</v>
      </c>
      <c r="N179" s="26" t="s">
        <v>357</v>
      </c>
      <c r="O179" s="60" t="s">
        <v>357</v>
      </c>
      <c r="P179" s="26" t="s">
        <v>357</v>
      </c>
      <c r="Q179" s="26" t="s">
        <v>357</v>
      </c>
      <c r="R179" s="26" t="s">
        <v>357</v>
      </c>
      <c r="T179" s="117" t="s">
        <v>1602</v>
      </c>
    </row>
    <row r="180" spans="2:20" x14ac:dyDescent="0.2">
      <c r="B180" s="60">
        <v>178</v>
      </c>
      <c r="C180" s="60" t="s">
        <v>357</v>
      </c>
      <c r="D180" s="60" t="s">
        <v>357</v>
      </c>
      <c r="E180" s="60" t="s">
        <v>357</v>
      </c>
      <c r="F180" s="60" t="s">
        <v>357</v>
      </c>
      <c r="G180" s="81" t="s">
        <v>357</v>
      </c>
      <c r="H180" s="60" t="s">
        <v>357</v>
      </c>
      <c r="I180" s="60" t="s">
        <v>357</v>
      </c>
      <c r="J180" s="60" t="s">
        <v>357</v>
      </c>
      <c r="K180" s="26" t="s">
        <v>357</v>
      </c>
      <c r="L180" s="26" t="s">
        <v>357</v>
      </c>
      <c r="M180" s="26" t="s">
        <v>1212</v>
      </c>
      <c r="N180" s="26" t="s">
        <v>357</v>
      </c>
      <c r="O180" s="60" t="s">
        <v>357</v>
      </c>
      <c r="P180" s="26" t="s">
        <v>357</v>
      </c>
      <c r="Q180" s="26" t="s">
        <v>357</v>
      </c>
      <c r="R180" s="26" t="s">
        <v>357</v>
      </c>
      <c r="T180" s="117" t="s">
        <v>1602</v>
      </c>
    </row>
    <row r="181" spans="2:20" x14ac:dyDescent="0.2">
      <c r="B181" s="60">
        <v>179</v>
      </c>
      <c r="C181" s="60" t="s">
        <v>357</v>
      </c>
      <c r="D181" s="60" t="s">
        <v>357</v>
      </c>
      <c r="E181" s="60" t="s">
        <v>357</v>
      </c>
      <c r="F181" s="60" t="s">
        <v>357</v>
      </c>
      <c r="G181" s="81" t="s">
        <v>357</v>
      </c>
      <c r="H181" s="60" t="s">
        <v>357</v>
      </c>
      <c r="I181" s="60" t="s">
        <v>357</v>
      </c>
      <c r="J181" s="60" t="s">
        <v>357</v>
      </c>
      <c r="K181" s="26" t="s">
        <v>357</v>
      </c>
      <c r="L181" s="26" t="s">
        <v>357</v>
      </c>
      <c r="M181" s="26" t="s">
        <v>1213</v>
      </c>
      <c r="N181" s="26" t="s">
        <v>357</v>
      </c>
      <c r="O181" s="60" t="s">
        <v>357</v>
      </c>
      <c r="P181" s="26" t="s">
        <v>357</v>
      </c>
      <c r="Q181" s="26" t="s">
        <v>357</v>
      </c>
      <c r="R181" s="26" t="s">
        <v>357</v>
      </c>
      <c r="T181" s="117" t="s">
        <v>1602</v>
      </c>
    </row>
    <row r="182" spans="2:20" x14ac:dyDescent="0.2">
      <c r="B182" s="60">
        <v>180</v>
      </c>
      <c r="C182" s="60" t="s">
        <v>357</v>
      </c>
      <c r="D182" s="60" t="s">
        <v>357</v>
      </c>
      <c r="E182" s="60" t="s">
        <v>357</v>
      </c>
      <c r="F182" s="60" t="s">
        <v>357</v>
      </c>
      <c r="G182" s="81" t="s">
        <v>357</v>
      </c>
      <c r="H182" s="60" t="s">
        <v>357</v>
      </c>
      <c r="I182" s="60" t="s">
        <v>357</v>
      </c>
      <c r="J182" s="60" t="s">
        <v>357</v>
      </c>
      <c r="K182" s="26" t="s">
        <v>357</v>
      </c>
      <c r="L182" s="26" t="s">
        <v>357</v>
      </c>
      <c r="M182" s="26" t="s">
        <v>1214</v>
      </c>
      <c r="N182" s="26" t="s">
        <v>357</v>
      </c>
      <c r="O182" s="60" t="s">
        <v>357</v>
      </c>
      <c r="P182" s="26" t="s">
        <v>357</v>
      </c>
      <c r="Q182" s="26" t="s">
        <v>357</v>
      </c>
      <c r="R182" s="26" t="s">
        <v>357</v>
      </c>
      <c r="T182" s="117" t="s">
        <v>1602</v>
      </c>
    </row>
    <row r="183" spans="2:20" x14ac:dyDescent="0.2">
      <c r="B183" s="60">
        <v>181</v>
      </c>
      <c r="C183" s="60" t="s">
        <v>357</v>
      </c>
      <c r="D183" s="60" t="s">
        <v>357</v>
      </c>
      <c r="E183" s="60" t="s">
        <v>357</v>
      </c>
      <c r="F183" s="60" t="s">
        <v>357</v>
      </c>
      <c r="G183" s="81" t="s">
        <v>357</v>
      </c>
      <c r="H183" s="60" t="s">
        <v>357</v>
      </c>
      <c r="I183" s="60" t="s">
        <v>357</v>
      </c>
      <c r="J183" s="60" t="s">
        <v>357</v>
      </c>
      <c r="K183" s="26" t="s">
        <v>357</v>
      </c>
      <c r="L183" s="26" t="s">
        <v>357</v>
      </c>
      <c r="M183" s="26" t="s">
        <v>1215</v>
      </c>
      <c r="N183" s="26" t="s">
        <v>357</v>
      </c>
      <c r="O183" s="60" t="s">
        <v>357</v>
      </c>
      <c r="P183" s="26" t="s">
        <v>357</v>
      </c>
      <c r="Q183" s="26" t="s">
        <v>357</v>
      </c>
      <c r="R183" s="26" t="s">
        <v>357</v>
      </c>
      <c r="T183" s="117" t="s">
        <v>1602</v>
      </c>
    </row>
    <row r="184" spans="2:20" x14ac:dyDescent="0.2">
      <c r="B184" s="60">
        <v>182</v>
      </c>
      <c r="C184" s="60" t="s">
        <v>357</v>
      </c>
      <c r="D184" s="60" t="s">
        <v>357</v>
      </c>
      <c r="E184" s="60" t="s">
        <v>357</v>
      </c>
      <c r="F184" s="60" t="s">
        <v>357</v>
      </c>
      <c r="G184" s="81" t="s">
        <v>357</v>
      </c>
      <c r="H184" s="60" t="s">
        <v>357</v>
      </c>
      <c r="I184" s="60" t="s">
        <v>357</v>
      </c>
      <c r="J184" s="60" t="s">
        <v>357</v>
      </c>
      <c r="K184" s="26" t="s">
        <v>357</v>
      </c>
      <c r="L184" s="26" t="s">
        <v>357</v>
      </c>
      <c r="M184" s="26" t="s">
        <v>1216</v>
      </c>
      <c r="N184" s="26" t="s">
        <v>357</v>
      </c>
      <c r="O184" s="60" t="s">
        <v>357</v>
      </c>
      <c r="P184" s="26" t="s">
        <v>357</v>
      </c>
      <c r="Q184" s="26" t="s">
        <v>357</v>
      </c>
      <c r="R184" s="26" t="s">
        <v>357</v>
      </c>
      <c r="T184" s="117" t="s">
        <v>1602</v>
      </c>
    </row>
    <row r="185" spans="2:20" x14ac:dyDescent="0.2">
      <c r="B185" s="60">
        <v>183</v>
      </c>
      <c r="C185" s="60" t="s">
        <v>357</v>
      </c>
      <c r="D185" s="60" t="s">
        <v>357</v>
      </c>
      <c r="E185" s="60" t="s">
        <v>357</v>
      </c>
      <c r="F185" s="60" t="s">
        <v>357</v>
      </c>
      <c r="G185" s="81" t="s">
        <v>357</v>
      </c>
      <c r="H185" s="60" t="s">
        <v>357</v>
      </c>
      <c r="I185" s="60" t="s">
        <v>357</v>
      </c>
      <c r="J185" s="60" t="s">
        <v>357</v>
      </c>
      <c r="K185" s="26" t="s">
        <v>357</v>
      </c>
      <c r="L185" s="26" t="s">
        <v>357</v>
      </c>
      <c r="M185" s="26" t="s">
        <v>1217</v>
      </c>
      <c r="N185" s="26" t="s">
        <v>357</v>
      </c>
      <c r="O185" s="60" t="s">
        <v>357</v>
      </c>
      <c r="P185" s="26" t="s">
        <v>357</v>
      </c>
      <c r="Q185" s="26" t="s">
        <v>357</v>
      </c>
      <c r="R185" s="26" t="s">
        <v>357</v>
      </c>
      <c r="T185" s="117" t="s">
        <v>1602</v>
      </c>
    </row>
    <row r="186" spans="2:20" x14ac:dyDescent="0.2">
      <c r="B186" s="60">
        <v>184</v>
      </c>
      <c r="C186" s="60" t="s">
        <v>357</v>
      </c>
      <c r="D186" s="60" t="s">
        <v>357</v>
      </c>
      <c r="E186" s="60" t="s">
        <v>357</v>
      </c>
      <c r="F186" s="60" t="s">
        <v>357</v>
      </c>
      <c r="G186" s="81" t="s">
        <v>357</v>
      </c>
      <c r="H186" s="60" t="s">
        <v>357</v>
      </c>
      <c r="I186" s="60" t="s">
        <v>357</v>
      </c>
      <c r="J186" s="60" t="s">
        <v>357</v>
      </c>
      <c r="K186" s="26" t="s">
        <v>357</v>
      </c>
      <c r="L186" s="26" t="s">
        <v>357</v>
      </c>
      <c r="M186" s="26" t="s">
        <v>1218</v>
      </c>
      <c r="N186" s="26" t="s">
        <v>357</v>
      </c>
      <c r="O186" s="60" t="s">
        <v>357</v>
      </c>
      <c r="P186" s="26" t="s">
        <v>357</v>
      </c>
      <c r="Q186" s="26" t="s">
        <v>357</v>
      </c>
      <c r="R186" s="26" t="s">
        <v>357</v>
      </c>
      <c r="T186" s="117" t="s">
        <v>1602</v>
      </c>
    </row>
    <row r="187" spans="2:20" x14ac:dyDescent="0.2">
      <c r="B187" s="60">
        <v>185</v>
      </c>
      <c r="C187" s="60" t="s">
        <v>357</v>
      </c>
      <c r="D187" s="60" t="s">
        <v>357</v>
      </c>
      <c r="E187" s="60" t="s">
        <v>357</v>
      </c>
      <c r="F187" s="60" t="s">
        <v>357</v>
      </c>
      <c r="G187" s="81" t="s">
        <v>357</v>
      </c>
      <c r="H187" s="60" t="s">
        <v>357</v>
      </c>
      <c r="I187" s="60" t="s">
        <v>357</v>
      </c>
      <c r="J187" s="60" t="s">
        <v>357</v>
      </c>
      <c r="K187" s="26" t="s">
        <v>357</v>
      </c>
      <c r="L187" s="26" t="s">
        <v>357</v>
      </c>
      <c r="M187" s="26" t="s">
        <v>1219</v>
      </c>
      <c r="N187" s="26" t="s">
        <v>357</v>
      </c>
      <c r="O187" s="60" t="s">
        <v>357</v>
      </c>
      <c r="P187" s="26" t="s">
        <v>357</v>
      </c>
      <c r="Q187" s="26" t="s">
        <v>357</v>
      </c>
      <c r="R187" s="26" t="s">
        <v>357</v>
      </c>
      <c r="T187" s="117" t="s">
        <v>1602</v>
      </c>
    </row>
    <row r="188" spans="2:20" x14ac:dyDescent="0.2">
      <c r="B188" s="60">
        <v>186</v>
      </c>
      <c r="C188" s="60" t="s">
        <v>357</v>
      </c>
      <c r="D188" s="60" t="s">
        <v>357</v>
      </c>
      <c r="E188" s="60" t="s">
        <v>357</v>
      </c>
      <c r="F188" s="60" t="s">
        <v>357</v>
      </c>
      <c r="G188" s="81" t="s">
        <v>357</v>
      </c>
      <c r="H188" s="60" t="s">
        <v>357</v>
      </c>
      <c r="I188" s="60" t="s">
        <v>357</v>
      </c>
      <c r="J188" s="60" t="s">
        <v>357</v>
      </c>
      <c r="K188" s="26" t="s">
        <v>357</v>
      </c>
      <c r="L188" s="26" t="s">
        <v>357</v>
      </c>
      <c r="M188" s="26" t="s">
        <v>1220</v>
      </c>
      <c r="N188" s="26" t="s">
        <v>357</v>
      </c>
      <c r="O188" s="60" t="s">
        <v>357</v>
      </c>
      <c r="P188" s="26" t="s">
        <v>357</v>
      </c>
      <c r="Q188" s="26" t="s">
        <v>357</v>
      </c>
      <c r="R188" s="26" t="s">
        <v>357</v>
      </c>
      <c r="T188" s="117" t="s">
        <v>1602</v>
      </c>
    </row>
    <row r="189" spans="2:20" x14ac:dyDescent="0.2">
      <c r="B189" s="60">
        <v>187</v>
      </c>
      <c r="C189" s="60" t="s">
        <v>357</v>
      </c>
      <c r="D189" s="60" t="s">
        <v>357</v>
      </c>
      <c r="E189" s="60" t="s">
        <v>357</v>
      </c>
      <c r="F189" s="60" t="s">
        <v>357</v>
      </c>
      <c r="G189" s="81" t="s">
        <v>357</v>
      </c>
      <c r="H189" s="60" t="s">
        <v>357</v>
      </c>
      <c r="I189" s="60" t="s">
        <v>357</v>
      </c>
      <c r="J189" s="60" t="s">
        <v>357</v>
      </c>
      <c r="K189" s="26" t="s">
        <v>357</v>
      </c>
      <c r="L189" s="26" t="s">
        <v>357</v>
      </c>
      <c r="M189" s="26" t="s">
        <v>1221</v>
      </c>
      <c r="N189" s="26" t="s">
        <v>357</v>
      </c>
      <c r="O189" s="60" t="s">
        <v>357</v>
      </c>
      <c r="P189" s="26" t="s">
        <v>357</v>
      </c>
      <c r="Q189" s="26" t="s">
        <v>357</v>
      </c>
      <c r="R189" s="26" t="s">
        <v>357</v>
      </c>
      <c r="T189" s="117" t="s">
        <v>1602</v>
      </c>
    </row>
    <row r="190" spans="2:20" x14ac:dyDescent="0.2">
      <c r="B190" s="60">
        <v>188</v>
      </c>
      <c r="C190" s="60" t="s">
        <v>357</v>
      </c>
      <c r="D190" s="60" t="s">
        <v>357</v>
      </c>
      <c r="E190" s="60" t="s">
        <v>357</v>
      </c>
      <c r="F190" s="60" t="s">
        <v>357</v>
      </c>
      <c r="G190" s="81" t="s">
        <v>357</v>
      </c>
      <c r="H190" s="60" t="s">
        <v>357</v>
      </c>
      <c r="I190" s="60" t="s">
        <v>357</v>
      </c>
      <c r="J190" s="60" t="s">
        <v>357</v>
      </c>
      <c r="K190" s="26" t="s">
        <v>357</v>
      </c>
      <c r="L190" s="26" t="s">
        <v>357</v>
      </c>
      <c r="M190" s="26" t="s">
        <v>1222</v>
      </c>
      <c r="N190" s="26" t="s">
        <v>357</v>
      </c>
      <c r="O190" s="60" t="s">
        <v>357</v>
      </c>
      <c r="P190" s="26" t="s">
        <v>357</v>
      </c>
      <c r="Q190" s="26" t="s">
        <v>357</v>
      </c>
      <c r="R190" s="26" t="s">
        <v>357</v>
      </c>
      <c r="T190" s="117" t="s">
        <v>1602</v>
      </c>
    </row>
    <row r="191" spans="2:20" x14ac:dyDescent="0.2">
      <c r="B191" s="60">
        <v>189</v>
      </c>
      <c r="C191" s="60" t="s">
        <v>357</v>
      </c>
      <c r="D191" s="60" t="s">
        <v>357</v>
      </c>
      <c r="E191" s="60" t="s">
        <v>357</v>
      </c>
      <c r="F191" s="60" t="s">
        <v>357</v>
      </c>
      <c r="G191" s="81" t="s">
        <v>357</v>
      </c>
      <c r="H191" s="60" t="s">
        <v>357</v>
      </c>
      <c r="I191" s="60" t="s">
        <v>357</v>
      </c>
      <c r="J191" s="60" t="s">
        <v>357</v>
      </c>
      <c r="K191" s="26" t="s">
        <v>357</v>
      </c>
      <c r="L191" s="26" t="s">
        <v>357</v>
      </c>
      <c r="M191" s="26" t="s">
        <v>1223</v>
      </c>
      <c r="N191" s="26" t="s">
        <v>357</v>
      </c>
      <c r="O191" s="60" t="s">
        <v>357</v>
      </c>
      <c r="P191" s="26" t="s">
        <v>357</v>
      </c>
      <c r="Q191" s="26" t="s">
        <v>357</v>
      </c>
      <c r="R191" s="26" t="s">
        <v>357</v>
      </c>
      <c r="T191" s="117" t="s">
        <v>1602</v>
      </c>
    </row>
    <row r="192" spans="2:20" x14ac:dyDescent="0.2">
      <c r="B192" s="60">
        <v>190</v>
      </c>
      <c r="C192" s="60" t="s">
        <v>357</v>
      </c>
      <c r="D192" s="60" t="s">
        <v>357</v>
      </c>
      <c r="E192" s="60" t="s">
        <v>357</v>
      </c>
      <c r="F192" s="60" t="s">
        <v>357</v>
      </c>
      <c r="G192" s="81" t="s">
        <v>357</v>
      </c>
      <c r="H192" s="60" t="s">
        <v>357</v>
      </c>
      <c r="I192" s="60" t="s">
        <v>357</v>
      </c>
      <c r="J192" s="60" t="s">
        <v>357</v>
      </c>
      <c r="K192" s="26" t="s">
        <v>357</v>
      </c>
      <c r="L192" s="26" t="s">
        <v>357</v>
      </c>
      <c r="M192" s="26" t="s">
        <v>1224</v>
      </c>
      <c r="N192" s="26" t="s">
        <v>357</v>
      </c>
      <c r="O192" s="60" t="s">
        <v>357</v>
      </c>
      <c r="P192" s="26" t="s">
        <v>357</v>
      </c>
      <c r="Q192" s="26" t="s">
        <v>357</v>
      </c>
      <c r="R192" s="26" t="s">
        <v>357</v>
      </c>
      <c r="T192" s="117" t="s">
        <v>1602</v>
      </c>
    </row>
    <row r="193" spans="2:20" x14ac:dyDescent="0.2">
      <c r="B193" s="60">
        <v>191</v>
      </c>
      <c r="C193" s="60" t="s">
        <v>357</v>
      </c>
      <c r="D193" s="60" t="s">
        <v>357</v>
      </c>
      <c r="E193" s="60" t="s">
        <v>357</v>
      </c>
      <c r="F193" s="60" t="s">
        <v>357</v>
      </c>
      <c r="G193" s="81" t="s">
        <v>357</v>
      </c>
      <c r="H193" s="60" t="s">
        <v>357</v>
      </c>
      <c r="I193" s="60" t="s">
        <v>357</v>
      </c>
      <c r="J193" s="60" t="s">
        <v>357</v>
      </c>
      <c r="K193" s="26" t="s">
        <v>357</v>
      </c>
      <c r="L193" s="26" t="s">
        <v>357</v>
      </c>
      <c r="M193" s="26" t="s">
        <v>1225</v>
      </c>
      <c r="N193" s="26" t="s">
        <v>357</v>
      </c>
      <c r="O193" s="60" t="s">
        <v>357</v>
      </c>
      <c r="P193" s="26" t="s">
        <v>357</v>
      </c>
      <c r="Q193" s="26" t="s">
        <v>357</v>
      </c>
      <c r="R193" s="26" t="s">
        <v>357</v>
      </c>
      <c r="T193" s="117" t="s">
        <v>1602</v>
      </c>
    </row>
    <row r="194" spans="2:20" x14ac:dyDescent="0.2">
      <c r="B194" s="60">
        <v>192</v>
      </c>
      <c r="C194" s="60" t="s">
        <v>357</v>
      </c>
      <c r="D194" s="60" t="s">
        <v>357</v>
      </c>
      <c r="E194" s="60" t="s">
        <v>357</v>
      </c>
      <c r="F194" s="60" t="s">
        <v>357</v>
      </c>
      <c r="G194" s="81" t="s">
        <v>357</v>
      </c>
      <c r="H194" s="60" t="s">
        <v>357</v>
      </c>
      <c r="I194" s="60" t="s">
        <v>357</v>
      </c>
      <c r="J194" s="60" t="s">
        <v>357</v>
      </c>
      <c r="K194" s="26" t="s">
        <v>357</v>
      </c>
      <c r="L194" s="26" t="s">
        <v>357</v>
      </c>
      <c r="M194" s="26" t="s">
        <v>1226</v>
      </c>
      <c r="N194" s="26" t="s">
        <v>357</v>
      </c>
      <c r="O194" s="60" t="s">
        <v>357</v>
      </c>
      <c r="P194" s="26" t="s">
        <v>357</v>
      </c>
      <c r="Q194" s="26" t="s">
        <v>357</v>
      </c>
      <c r="R194" s="26" t="s">
        <v>357</v>
      </c>
      <c r="T194" s="117" t="s">
        <v>1602</v>
      </c>
    </row>
    <row r="195" spans="2:20" x14ac:dyDescent="0.2">
      <c r="B195" s="60">
        <v>193</v>
      </c>
      <c r="C195" s="60" t="s">
        <v>357</v>
      </c>
      <c r="D195" s="60" t="s">
        <v>357</v>
      </c>
      <c r="E195" s="60" t="s">
        <v>357</v>
      </c>
      <c r="F195" s="60" t="s">
        <v>357</v>
      </c>
      <c r="G195" s="81" t="s">
        <v>357</v>
      </c>
      <c r="H195" s="60" t="s">
        <v>357</v>
      </c>
      <c r="I195" s="60" t="s">
        <v>357</v>
      </c>
      <c r="J195" s="60" t="s">
        <v>357</v>
      </c>
      <c r="K195" s="26" t="s">
        <v>357</v>
      </c>
      <c r="L195" s="26" t="s">
        <v>357</v>
      </c>
      <c r="M195" s="26" t="s">
        <v>1227</v>
      </c>
      <c r="N195" s="26" t="s">
        <v>357</v>
      </c>
      <c r="O195" s="60" t="s">
        <v>357</v>
      </c>
      <c r="P195" s="26" t="s">
        <v>357</v>
      </c>
      <c r="Q195" s="26" t="s">
        <v>357</v>
      </c>
      <c r="R195" s="26" t="s">
        <v>357</v>
      </c>
      <c r="T195" s="117" t="s">
        <v>1602</v>
      </c>
    </row>
    <row r="196" spans="2:20" x14ac:dyDescent="0.2">
      <c r="B196" s="60">
        <v>194</v>
      </c>
      <c r="C196" s="60" t="s">
        <v>357</v>
      </c>
      <c r="D196" s="60" t="s">
        <v>357</v>
      </c>
      <c r="E196" s="60" t="s">
        <v>357</v>
      </c>
      <c r="F196" s="60" t="s">
        <v>357</v>
      </c>
      <c r="G196" s="81" t="s">
        <v>357</v>
      </c>
      <c r="H196" s="60" t="s">
        <v>357</v>
      </c>
      <c r="I196" s="60" t="s">
        <v>357</v>
      </c>
      <c r="J196" s="60" t="s">
        <v>357</v>
      </c>
      <c r="K196" s="26" t="s">
        <v>357</v>
      </c>
      <c r="L196" s="26" t="s">
        <v>357</v>
      </c>
      <c r="M196" s="26" t="s">
        <v>1228</v>
      </c>
      <c r="N196" s="26" t="s">
        <v>357</v>
      </c>
      <c r="O196" s="60" t="s">
        <v>357</v>
      </c>
      <c r="P196" s="26" t="s">
        <v>357</v>
      </c>
      <c r="Q196" s="26" t="s">
        <v>357</v>
      </c>
      <c r="R196" s="26" t="s">
        <v>357</v>
      </c>
      <c r="T196" s="117" t="s">
        <v>1602</v>
      </c>
    </row>
    <row r="197" spans="2:20" x14ac:dyDescent="0.2">
      <c r="B197" s="60">
        <v>195</v>
      </c>
      <c r="C197" s="60" t="s">
        <v>357</v>
      </c>
      <c r="D197" s="60" t="s">
        <v>357</v>
      </c>
      <c r="E197" s="60" t="s">
        <v>357</v>
      </c>
      <c r="F197" s="60" t="s">
        <v>357</v>
      </c>
      <c r="G197" s="81" t="s">
        <v>357</v>
      </c>
      <c r="H197" s="60" t="s">
        <v>357</v>
      </c>
      <c r="I197" s="60" t="s">
        <v>357</v>
      </c>
      <c r="J197" s="60" t="s">
        <v>357</v>
      </c>
      <c r="K197" s="26" t="s">
        <v>357</v>
      </c>
      <c r="L197" s="26" t="s">
        <v>357</v>
      </c>
      <c r="M197" s="26" t="s">
        <v>1229</v>
      </c>
      <c r="N197" s="26" t="s">
        <v>357</v>
      </c>
      <c r="O197" s="60" t="s">
        <v>357</v>
      </c>
      <c r="P197" s="26" t="s">
        <v>357</v>
      </c>
      <c r="Q197" s="26" t="s">
        <v>357</v>
      </c>
      <c r="R197" s="26" t="s">
        <v>357</v>
      </c>
      <c r="T197" s="117" t="s">
        <v>1602</v>
      </c>
    </row>
    <row r="198" spans="2:20" x14ac:dyDescent="0.2">
      <c r="B198" s="60">
        <v>196</v>
      </c>
      <c r="C198" s="60" t="s">
        <v>357</v>
      </c>
      <c r="D198" s="60" t="s">
        <v>357</v>
      </c>
      <c r="E198" s="60" t="s">
        <v>357</v>
      </c>
      <c r="F198" s="60" t="s">
        <v>357</v>
      </c>
      <c r="G198" s="81" t="s">
        <v>357</v>
      </c>
      <c r="H198" s="60" t="s">
        <v>357</v>
      </c>
      <c r="I198" s="60" t="s">
        <v>357</v>
      </c>
      <c r="J198" s="60" t="s">
        <v>357</v>
      </c>
      <c r="K198" s="26" t="s">
        <v>357</v>
      </c>
      <c r="L198" s="26" t="s">
        <v>357</v>
      </c>
      <c r="M198" s="26" t="s">
        <v>1230</v>
      </c>
      <c r="N198" s="26" t="s">
        <v>357</v>
      </c>
      <c r="O198" s="60" t="s">
        <v>357</v>
      </c>
      <c r="P198" s="26" t="s">
        <v>357</v>
      </c>
      <c r="Q198" s="26" t="s">
        <v>357</v>
      </c>
      <c r="R198" s="26" t="s">
        <v>357</v>
      </c>
      <c r="T198" s="117" t="s">
        <v>1602</v>
      </c>
    </row>
    <row r="199" spans="2:20" x14ac:dyDescent="0.2">
      <c r="B199" s="60">
        <v>197</v>
      </c>
      <c r="C199" s="60" t="s">
        <v>357</v>
      </c>
      <c r="D199" s="60" t="s">
        <v>357</v>
      </c>
      <c r="E199" s="60" t="s">
        <v>357</v>
      </c>
      <c r="F199" s="60" t="s">
        <v>357</v>
      </c>
      <c r="G199" s="81" t="s">
        <v>357</v>
      </c>
      <c r="H199" s="60" t="s">
        <v>357</v>
      </c>
      <c r="I199" s="60" t="s">
        <v>357</v>
      </c>
      <c r="J199" s="60" t="s">
        <v>357</v>
      </c>
      <c r="K199" s="26" t="s">
        <v>357</v>
      </c>
      <c r="L199" s="26" t="s">
        <v>357</v>
      </c>
      <c r="M199" s="26" t="s">
        <v>1231</v>
      </c>
      <c r="N199" s="26" t="s">
        <v>357</v>
      </c>
      <c r="O199" s="60" t="s">
        <v>357</v>
      </c>
      <c r="P199" s="26" t="s">
        <v>357</v>
      </c>
      <c r="Q199" s="26" t="s">
        <v>357</v>
      </c>
      <c r="R199" s="26" t="s">
        <v>357</v>
      </c>
      <c r="T199" s="117" t="s">
        <v>1602</v>
      </c>
    </row>
    <row r="200" spans="2:20" x14ac:dyDescent="0.2">
      <c r="B200" s="60">
        <v>198</v>
      </c>
      <c r="C200" s="60" t="s">
        <v>357</v>
      </c>
      <c r="D200" s="60" t="s">
        <v>357</v>
      </c>
      <c r="E200" s="60" t="s">
        <v>357</v>
      </c>
      <c r="F200" s="60" t="s">
        <v>357</v>
      </c>
      <c r="G200" s="81" t="s">
        <v>357</v>
      </c>
      <c r="H200" s="60" t="s">
        <v>357</v>
      </c>
      <c r="I200" s="60" t="s">
        <v>357</v>
      </c>
      <c r="J200" s="60" t="s">
        <v>357</v>
      </c>
      <c r="K200" s="26" t="s">
        <v>357</v>
      </c>
      <c r="L200" s="26" t="s">
        <v>357</v>
      </c>
      <c r="M200" s="26" t="s">
        <v>1232</v>
      </c>
      <c r="N200" s="26" t="s">
        <v>357</v>
      </c>
      <c r="O200" s="60" t="s">
        <v>357</v>
      </c>
      <c r="P200" s="26" t="s">
        <v>357</v>
      </c>
      <c r="Q200" s="26" t="s">
        <v>357</v>
      </c>
      <c r="R200" s="26" t="s">
        <v>357</v>
      </c>
      <c r="T200" s="117" t="s">
        <v>1602</v>
      </c>
    </row>
    <row r="201" spans="2:20" x14ac:dyDescent="0.2">
      <c r="B201" s="60">
        <v>199</v>
      </c>
      <c r="C201" s="60" t="s">
        <v>357</v>
      </c>
      <c r="D201" s="60" t="s">
        <v>357</v>
      </c>
      <c r="E201" s="60" t="s">
        <v>357</v>
      </c>
      <c r="F201" s="60" t="s">
        <v>357</v>
      </c>
      <c r="G201" s="81" t="s">
        <v>357</v>
      </c>
      <c r="H201" s="60" t="s">
        <v>357</v>
      </c>
      <c r="I201" s="60" t="s">
        <v>357</v>
      </c>
      <c r="J201" s="60" t="s">
        <v>357</v>
      </c>
      <c r="K201" s="26" t="s">
        <v>357</v>
      </c>
      <c r="L201" s="26" t="s">
        <v>357</v>
      </c>
      <c r="M201" s="26" t="s">
        <v>1233</v>
      </c>
      <c r="N201" s="26" t="s">
        <v>357</v>
      </c>
      <c r="O201" s="60" t="s">
        <v>357</v>
      </c>
      <c r="P201" s="26" t="s">
        <v>357</v>
      </c>
      <c r="Q201" s="26" t="s">
        <v>357</v>
      </c>
      <c r="R201" s="26" t="s">
        <v>357</v>
      </c>
      <c r="T201" s="117" t="s">
        <v>1602</v>
      </c>
    </row>
    <row r="202" spans="2:20" x14ac:dyDescent="0.2">
      <c r="B202" s="60">
        <v>200</v>
      </c>
      <c r="C202" s="60" t="s">
        <v>357</v>
      </c>
      <c r="D202" s="60" t="s">
        <v>357</v>
      </c>
      <c r="E202" s="60" t="s">
        <v>357</v>
      </c>
      <c r="F202" s="60" t="s">
        <v>357</v>
      </c>
      <c r="G202" s="81" t="s">
        <v>357</v>
      </c>
      <c r="H202" s="60" t="s">
        <v>357</v>
      </c>
      <c r="I202" s="60" t="s">
        <v>357</v>
      </c>
      <c r="J202" s="60" t="s">
        <v>357</v>
      </c>
      <c r="K202" s="26" t="s">
        <v>357</v>
      </c>
      <c r="L202" s="26" t="s">
        <v>357</v>
      </c>
      <c r="M202" s="26" t="s">
        <v>1234</v>
      </c>
      <c r="N202" s="26" t="s">
        <v>357</v>
      </c>
      <c r="O202" s="60" t="s">
        <v>357</v>
      </c>
      <c r="P202" s="26" t="s">
        <v>357</v>
      </c>
      <c r="Q202" s="26" t="s">
        <v>357</v>
      </c>
      <c r="R202" s="26" t="s">
        <v>357</v>
      </c>
      <c r="T202" s="117" t="s">
        <v>1602</v>
      </c>
    </row>
    <row r="203" spans="2:20" x14ac:dyDescent="0.2">
      <c r="B203" s="60">
        <v>201</v>
      </c>
      <c r="C203" s="60" t="s">
        <v>357</v>
      </c>
      <c r="D203" s="60" t="s">
        <v>357</v>
      </c>
      <c r="E203" s="60" t="s">
        <v>357</v>
      </c>
      <c r="F203" s="60" t="s">
        <v>357</v>
      </c>
      <c r="G203" s="81" t="s">
        <v>357</v>
      </c>
      <c r="H203" s="60" t="s">
        <v>357</v>
      </c>
      <c r="I203" s="60" t="s">
        <v>357</v>
      </c>
      <c r="J203" s="60" t="s">
        <v>357</v>
      </c>
      <c r="K203" s="26" t="s">
        <v>357</v>
      </c>
      <c r="L203" s="26" t="s">
        <v>357</v>
      </c>
      <c r="M203" s="26" t="s">
        <v>1235</v>
      </c>
      <c r="N203" s="26" t="s">
        <v>357</v>
      </c>
      <c r="O203" s="60" t="s">
        <v>357</v>
      </c>
      <c r="P203" s="26" t="s">
        <v>357</v>
      </c>
      <c r="Q203" s="26" t="s">
        <v>357</v>
      </c>
      <c r="R203" s="26" t="s">
        <v>357</v>
      </c>
      <c r="T203" s="117" t="s">
        <v>1602</v>
      </c>
    </row>
    <row r="204" spans="2:20" x14ac:dyDescent="0.2">
      <c r="B204" s="60">
        <v>202</v>
      </c>
      <c r="C204" s="60" t="s">
        <v>357</v>
      </c>
      <c r="D204" s="60" t="s">
        <v>357</v>
      </c>
      <c r="E204" s="60" t="s">
        <v>357</v>
      </c>
      <c r="F204" s="60" t="s">
        <v>357</v>
      </c>
      <c r="G204" s="81" t="s">
        <v>357</v>
      </c>
      <c r="H204" s="60" t="s">
        <v>357</v>
      </c>
      <c r="I204" s="60" t="s">
        <v>357</v>
      </c>
      <c r="J204" s="60" t="s">
        <v>357</v>
      </c>
      <c r="K204" s="26" t="s">
        <v>357</v>
      </c>
      <c r="L204" s="26" t="s">
        <v>357</v>
      </c>
      <c r="M204" s="26" t="s">
        <v>1236</v>
      </c>
      <c r="N204" s="26" t="s">
        <v>357</v>
      </c>
      <c r="O204" s="60" t="s">
        <v>357</v>
      </c>
      <c r="P204" s="26" t="s">
        <v>357</v>
      </c>
      <c r="Q204" s="26" t="s">
        <v>357</v>
      </c>
      <c r="R204" s="26" t="s">
        <v>357</v>
      </c>
      <c r="T204" s="117" t="s">
        <v>1602</v>
      </c>
    </row>
    <row r="205" spans="2:20" x14ac:dyDescent="0.2">
      <c r="B205" s="60">
        <v>203</v>
      </c>
      <c r="C205" s="60" t="s">
        <v>357</v>
      </c>
      <c r="D205" s="60" t="s">
        <v>357</v>
      </c>
      <c r="E205" s="60" t="s">
        <v>357</v>
      </c>
      <c r="F205" s="60" t="s">
        <v>357</v>
      </c>
      <c r="G205" s="81" t="s">
        <v>357</v>
      </c>
      <c r="H205" s="60" t="s">
        <v>357</v>
      </c>
      <c r="I205" s="60" t="s">
        <v>357</v>
      </c>
      <c r="J205" s="60" t="s">
        <v>357</v>
      </c>
      <c r="K205" s="26" t="s">
        <v>357</v>
      </c>
      <c r="L205" s="26" t="s">
        <v>357</v>
      </c>
      <c r="M205" s="26" t="s">
        <v>1237</v>
      </c>
      <c r="N205" s="26" t="s">
        <v>357</v>
      </c>
      <c r="O205" s="60" t="s">
        <v>357</v>
      </c>
      <c r="P205" s="26" t="s">
        <v>357</v>
      </c>
      <c r="Q205" s="26" t="s">
        <v>357</v>
      </c>
      <c r="R205" s="26" t="s">
        <v>357</v>
      </c>
      <c r="T205" s="117" t="s">
        <v>1602</v>
      </c>
    </row>
    <row r="206" spans="2:20" x14ac:dyDescent="0.2">
      <c r="B206" s="60">
        <v>204</v>
      </c>
      <c r="C206" s="60" t="s">
        <v>357</v>
      </c>
      <c r="D206" s="60" t="s">
        <v>357</v>
      </c>
      <c r="E206" s="60" t="s">
        <v>357</v>
      </c>
      <c r="F206" s="60" t="s">
        <v>357</v>
      </c>
      <c r="G206" s="81" t="s">
        <v>357</v>
      </c>
      <c r="H206" s="60" t="s">
        <v>357</v>
      </c>
      <c r="I206" s="60" t="s">
        <v>357</v>
      </c>
      <c r="J206" s="60" t="s">
        <v>357</v>
      </c>
      <c r="K206" s="26" t="s">
        <v>357</v>
      </c>
      <c r="L206" s="26" t="s">
        <v>357</v>
      </c>
      <c r="M206" s="26" t="s">
        <v>1238</v>
      </c>
      <c r="N206" s="26" t="s">
        <v>357</v>
      </c>
      <c r="O206" s="60" t="s">
        <v>357</v>
      </c>
      <c r="P206" s="26" t="s">
        <v>357</v>
      </c>
      <c r="Q206" s="26" t="s">
        <v>357</v>
      </c>
      <c r="R206" s="26" t="s">
        <v>357</v>
      </c>
      <c r="T206" s="117" t="s">
        <v>1602</v>
      </c>
    </row>
    <row r="207" spans="2:20" x14ac:dyDescent="0.2">
      <c r="B207" s="60">
        <v>205</v>
      </c>
      <c r="C207" s="60" t="s">
        <v>357</v>
      </c>
      <c r="D207" s="60" t="s">
        <v>357</v>
      </c>
      <c r="E207" s="60" t="s">
        <v>357</v>
      </c>
      <c r="F207" s="60" t="s">
        <v>357</v>
      </c>
      <c r="G207" s="81" t="s">
        <v>357</v>
      </c>
      <c r="H207" s="60" t="s">
        <v>357</v>
      </c>
      <c r="I207" s="60" t="s">
        <v>357</v>
      </c>
      <c r="J207" s="60" t="s">
        <v>357</v>
      </c>
      <c r="K207" s="26" t="s">
        <v>357</v>
      </c>
      <c r="L207" s="26" t="s">
        <v>357</v>
      </c>
      <c r="M207" s="26" t="s">
        <v>1239</v>
      </c>
      <c r="N207" s="26" t="s">
        <v>357</v>
      </c>
      <c r="O207" s="60" t="s">
        <v>357</v>
      </c>
      <c r="P207" s="26" t="s">
        <v>357</v>
      </c>
      <c r="Q207" s="26" t="s">
        <v>357</v>
      </c>
      <c r="R207" s="26" t="s">
        <v>357</v>
      </c>
      <c r="T207" s="117" t="s">
        <v>1602</v>
      </c>
    </row>
    <row r="208" spans="2:20" x14ac:dyDescent="0.2">
      <c r="B208" s="60">
        <v>206</v>
      </c>
      <c r="C208" s="60" t="s">
        <v>357</v>
      </c>
      <c r="D208" s="60" t="s">
        <v>357</v>
      </c>
      <c r="E208" s="60" t="s">
        <v>357</v>
      </c>
      <c r="F208" s="60" t="s">
        <v>357</v>
      </c>
      <c r="G208" s="81" t="s">
        <v>357</v>
      </c>
      <c r="H208" s="60" t="s">
        <v>357</v>
      </c>
      <c r="I208" s="60" t="s">
        <v>357</v>
      </c>
      <c r="J208" s="60" t="s">
        <v>357</v>
      </c>
      <c r="K208" s="26" t="s">
        <v>357</v>
      </c>
      <c r="L208" s="26" t="s">
        <v>357</v>
      </c>
      <c r="M208" s="26" t="s">
        <v>1240</v>
      </c>
      <c r="N208" s="26" t="s">
        <v>357</v>
      </c>
      <c r="O208" s="60" t="s">
        <v>357</v>
      </c>
      <c r="P208" s="26" t="s">
        <v>357</v>
      </c>
      <c r="Q208" s="26" t="s">
        <v>357</v>
      </c>
      <c r="R208" s="26" t="s">
        <v>357</v>
      </c>
      <c r="T208" s="117" t="s">
        <v>1602</v>
      </c>
    </row>
    <row r="209" spans="2:20" x14ac:dyDescent="0.2">
      <c r="B209" s="60">
        <v>207</v>
      </c>
      <c r="C209" s="60" t="s">
        <v>357</v>
      </c>
      <c r="D209" s="60" t="s">
        <v>357</v>
      </c>
      <c r="E209" s="60" t="s">
        <v>357</v>
      </c>
      <c r="F209" s="60" t="s">
        <v>357</v>
      </c>
      <c r="G209" s="81" t="s">
        <v>357</v>
      </c>
      <c r="H209" s="60" t="s">
        <v>357</v>
      </c>
      <c r="I209" s="60" t="s">
        <v>357</v>
      </c>
      <c r="J209" s="60" t="s">
        <v>357</v>
      </c>
      <c r="K209" s="26" t="s">
        <v>357</v>
      </c>
      <c r="L209" s="26" t="s">
        <v>357</v>
      </c>
      <c r="M209" s="26" t="s">
        <v>1241</v>
      </c>
      <c r="N209" s="26" t="s">
        <v>357</v>
      </c>
      <c r="O209" s="60" t="s">
        <v>357</v>
      </c>
      <c r="P209" s="26" t="s">
        <v>357</v>
      </c>
      <c r="Q209" s="26" t="s">
        <v>357</v>
      </c>
      <c r="R209" s="26" t="s">
        <v>357</v>
      </c>
      <c r="T209" s="117" t="s">
        <v>1602</v>
      </c>
    </row>
    <row r="210" spans="2:20" x14ac:dyDescent="0.2">
      <c r="B210" s="60">
        <v>208</v>
      </c>
      <c r="C210" s="60" t="s">
        <v>357</v>
      </c>
      <c r="D210" s="60" t="s">
        <v>357</v>
      </c>
      <c r="E210" s="60" t="s">
        <v>357</v>
      </c>
      <c r="F210" s="60" t="s">
        <v>357</v>
      </c>
      <c r="G210" s="81" t="s">
        <v>357</v>
      </c>
      <c r="H210" s="60" t="s">
        <v>357</v>
      </c>
      <c r="I210" s="60" t="s">
        <v>357</v>
      </c>
      <c r="J210" s="60" t="s">
        <v>357</v>
      </c>
      <c r="K210" s="26" t="s">
        <v>357</v>
      </c>
      <c r="L210" s="26" t="s">
        <v>357</v>
      </c>
      <c r="M210" s="26" t="s">
        <v>1242</v>
      </c>
      <c r="N210" s="26" t="s">
        <v>357</v>
      </c>
      <c r="O210" s="60" t="s">
        <v>357</v>
      </c>
      <c r="P210" s="26" t="s">
        <v>357</v>
      </c>
      <c r="Q210" s="26" t="s">
        <v>357</v>
      </c>
      <c r="R210" s="26" t="s">
        <v>357</v>
      </c>
      <c r="T210" s="117" t="s">
        <v>1602</v>
      </c>
    </row>
    <row r="211" spans="2:20" x14ac:dyDescent="0.2">
      <c r="B211" s="60">
        <v>209</v>
      </c>
      <c r="C211" s="60" t="s">
        <v>357</v>
      </c>
      <c r="D211" s="60" t="s">
        <v>357</v>
      </c>
      <c r="E211" s="60" t="s">
        <v>357</v>
      </c>
      <c r="F211" s="60" t="s">
        <v>357</v>
      </c>
      <c r="G211" s="81" t="s">
        <v>357</v>
      </c>
      <c r="H211" s="60" t="s">
        <v>357</v>
      </c>
      <c r="I211" s="60" t="s">
        <v>357</v>
      </c>
      <c r="J211" s="60" t="s">
        <v>357</v>
      </c>
      <c r="K211" s="26" t="s">
        <v>357</v>
      </c>
      <c r="L211" s="26" t="s">
        <v>357</v>
      </c>
      <c r="M211" s="26" t="s">
        <v>1243</v>
      </c>
      <c r="N211" s="26" t="s">
        <v>357</v>
      </c>
      <c r="O211" s="60" t="s">
        <v>357</v>
      </c>
      <c r="P211" s="26" t="s">
        <v>357</v>
      </c>
      <c r="Q211" s="26" t="s">
        <v>357</v>
      </c>
      <c r="R211" s="26" t="s">
        <v>357</v>
      </c>
      <c r="T211" s="117" t="s">
        <v>1602</v>
      </c>
    </row>
    <row r="212" spans="2:20" x14ac:dyDescent="0.2">
      <c r="B212" s="60">
        <v>210</v>
      </c>
      <c r="C212" s="60" t="s">
        <v>357</v>
      </c>
      <c r="D212" s="60" t="s">
        <v>357</v>
      </c>
      <c r="E212" s="60" t="s">
        <v>357</v>
      </c>
      <c r="F212" s="60" t="s">
        <v>357</v>
      </c>
      <c r="G212" s="81" t="s">
        <v>357</v>
      </c>
      <c r="H212" s="60" t="s">
        <v>357</v>
      </c>
      <c r="I212" s="60" t="s">
        <v>357</v>
      </c>
      <c r="J212" s="60" t="s">
        <v>357</v>
      </c>
      <c r="K212" s="26" t="s">
        <v>357</v>
      </c>
      <c r="L212" s="26" t="s">
        <v>357</v>
      </c>
      <c r="M212" s="26" t="s">
        <v>1244</v>
      </c>
      <c r="N212" s="26" t="s">
        <v>357</v>
      </c>
      <c r="O212" s="60" t="s">
        <v>357</v>
      </c>
      <c r="P212" s="26" t="s">
        <v>357</v>
      </c>
      <c r="Q212" s="26" t="s">
        <v>357</v>
      </c>
      <c r="R212" s="26" t="s">
        <v>357</v>
      </c>
      <c r="T212" s="117" t="s">
        <v>1602</v>
      </c>
    </row>
    <row r="213" spans="2:20" x14ac:dyDescent="0.2">
      <c r="B213" s="60">
        <v>211</v>
      </c>
      <c r="C213" s="60" t="s">
        <v>357</v>
      </c>
      <c r="D213" s="60" t="s">
        <v>357</v>
      </c>
      <c r="E213" s="60" t="s">
        <v>357</v>
      </c>
      <c r="F213" s="60" t="s">
        <v>357</v>
      </c>
      <c r="G213" s="81" t="s">
        <v>357</v>
      </c>
      <c r="H213" s="60" t="s">
        <v>357</v>
      </c>
      <c r="I213" s="60" t="s">
        <v>357</v>
      </c>
      <c r="J213" s="60" t="s">
        <v>357</v>
      </c>
      <c r="K213" s="26" t="s">
        <v>357</v>
      </c>
      <c r="L213" s="26" t="s">
        <v>357</v>
      </c>
      <c r="M213" s="26" t="s">
        <v>1245</v>
      </c>
      <c r="N213" s="26" t="s">
        <v>357</v>
      </c>
      <c r="O213" s="60" t="s">
        <v>357</v>
      </c>
      <c r="P213" s="26" t="s">
        <v>357</v>
      </c>
      <c r="Q213" s="26" t="s">
        <v>357</v>
      </c>
      <c r="R213" s="26" t="s">
        <v>357</v>
      </c>
      <c r="T213" s="117" t="s">
        <v>1602</v>
      </c>
    </row>
    <row r="214" spans="2:20" x14ac:dyDescent="0.2">
      <c r="B214" s="60">
        <v>212</v>
      </c>
      <c r="C214" s="60" t="s">
        <v>357</v>
      </c>
      <c r="D214" s="60" t="s">
        <v>357</v>
      </c>
      <c r="E214" s="60" t="s">
        <v>357</v>
      </c>
      <c r="F214" s="60" t="s">
        <v>357</v>
      </c>
      <c r="G214" s="81" t="s">
        <v>357</v>
      </c>
      <c r="H214" s="60" t="s">
        <v>357</v>
      </c>
      <c r="I214" s="60" t="s">
        <v>357</v>
      </c>
      <c r="J214" s="60" t="s">
        <v>357</v>
      </c>
      <c r="K214" s="26" t="s">
        <v>357</v>
      </c>
      <c r="L214" s="26" t="s">
        <v>357</v>
      </c>
      <c r="M214" s="26" t="s">
        <v>1246</v>
      </c>
      <c r="N214" s="26" t="s">
        <v>357</v>
      </c>
      <c r="O214" s="60" t="s">
        <v>357</v>
      </c>
      <c r="P214" s="26" t="s">
        <v>357</v>
      </c>
      <c r="Q214" s="26" t="s">
        <v>357</v>
      </c>
      <c r="R214" s="26" t="s">
        <v>357</v>
      </c>
      <c r="T214" s="117" t="s">
        <v>1602</v>
      </c>
    </row>
    <row r="215" spans="2:20" x14ac:dyDescent="0.2">
      <c r="B215" s="60">
        <v>213</v>
      </c>
      <c r="C215" s="60" t="s">
        <v>357</v>
      </c>
      <c r="D215" s="60" t="s">
        <v>357</v>
      </c>
      <c r="E215" s="60" t="s">
        <v>357</v>
      </c>
      <c r="F215" s="60" t="s">
        <v>357</v>
      </c>
      <c r="G215" s="81" t="s">
        <v>357</v>
      </c>
      <c r="H215" s="60" t="s">
        <v>357</v>
      </c>
      <c r="I215" s="60" t="s">
        <v>357</v>
      </c>
      <c r="J215" s="60" t="s">
        <v>357</v>
      </c>
      <c r="K215" s="26" t="s">
        <v>357</v>
      </c>
      <c r="L215" s="26" t="s">
        <v>357</v>
      </c>
      <c r="M215" s="26" t="s">
        <v>1247</v>
      </c>
      <c r="N215" s="26" t="s">
        <v>357</v>
      </c>
      <c r="O215" s="60" t="s">
        <v>357</v>
      </c>
      <c r="P215" s="26" t="s">
        <v>357</v>
      </c>
      <c r="Q215" s="26" t="s">
        <v>357</v>
      </c>
      <c r="R215" s="26" t="s">
        <v>357</v>
      </c>
      <c r="T215" s="117" t="s">
        <v>1602</v>
      </c>
    </row>
    <row r="216" spans="2:20" x14ac:dyDescent="0.2">
      <c r="B216" s="60">
        <v>214</v>
      </c>
      <c r="C216" s="60" t="s">
        <v>357</v>
      </c>
      <c r="D216" s="60" t="s">
        <v>357</v>
      </c>
      <c r="E216" s="60" t="s">
        <v>357</v>
      </c>
      <c r="F216" s="60" t="s">
        <v>357</v>
      </c>
      <c r="G216" s="81" t="s">
        <v>357</v>
      </c>
      <c r="H216" s="60" t="s">
        <v>357</v>
      </c>
      <c r="I216" s="60" t="s">
        <v>357</v>
      </c>
      <c r="J216" s="60" t="s">
        <v>357</v>
      </c>
      <c r="K216" s="26" t="s">
        <v>357</v>
      </c>
      <c r="L216" s="26" t="s">
        <v>357</v>
      </c>
      <c r="M216" s="26" t="s">
        <v>1248</v>
      </c>
      <c r="N216" s="26" t="s">
        <v>357</v>
      </c>
      <c r="O216" s="60" t="s">
        <v>357</v>
      </c>
      <c r="P216" s="26" t="s">
        <v>357</v>
      </c>
      <c r="Q216" s="26" t="s">
        <v>357</v>
      </c>
      <c r="R216" s="26" t="s">
        <v>357</v>
      </c>
      <c r="T216" s="117" t="s">
        <v>1602</v>
      </c>
    </row>
    <row r="217" spans="2:20" x14ac:dyDescent="0.2">
      <c r="B217" s="60">
        <v>215</v>
      </c>
      <c r="C217" s="60" t="s">
        <v>357</v>
      </c>
      <c r="D217" s="60" t="s">
        <v>357</v>
      </c>
      <c r="E217" s="60" t="s">
        <v>357</v>
      </c>
      <c r="F217" s="60" t="s">
        <v>357</v>
      </c>
      <c r="G217" s="81" t="s">
        <v>357</v>
      </c>
      <c r="H217" s="60" t="s">
        <v>357</v>
      </c>
      <c r="I217" s="60" t="s">
        <v>357</v>
      </c>
      <c r="J217" s="60" t="s">
        <v>357</v>
      </c>
      <c r="K217" s="26" t="s">
        <v>357</v>
      </c>
      <c r="L217" s="26" t="s">
        <v>357</v>
      </c>
      <c r="M217" s="26" t="s">
        <v>1249</v>
      </c>
      <c r="N217" s="26" t="s">
        <v>357</v>
      </c>
      <c r="O217" s="60" t="s">
        <v>357</v>
      </c>
      <c r="P217" s="26" t="s">
        <v>357</v>
      </c>
      <c r="Q217" s="26" t="s">
        <v>357</v>
      </c>
      <c r="R217" s="26" t="s">
        <v>357</v>
      </c>
      <c r="T217" s="117" t="s">
        <v>1602</v>
      </c>
    </row>
    <row r="218" spans="2:20" x14ac:dyDescent="0.2">
      <c r="B218" s="60">
        <v>216</v>
      </c>
      <c r="C218" s="60" t="s">
        <v>357</v>
      </c>
      <c r="D218" s="60" t="s">
        <v>357</v>
      </c>
      <c r="E218" s="60" t="s">
        <v>357</v>
      </c>
      <c r="F218" s="60" t="s">
        <v>357</v>
      </c>
      <c r="G218" s="81" t="s">
        <v>357</v>
      </c>
      <c r="H218" s="60" t="s">
        <v>357</v>
      </c>
      <c r="I218" s="60" t="s">
        <v>357</v>
      </c>
      <c r="J218" s="60" t="s">
        <v>357</v>
      </c>
      <c r="K218" s="26" t="s">
        <v>357</v>
      </c>
      <c r="L218" s="26" t="s">
        <v>357</v>
      </c>
      <c r="M218" s="26" t="s">
        <v>1250</v>
      </c>
      <c r="N218" s="26" t="s">
        <v>357</v>
      </c>
      <c r="O218" s="60" t="s">
        <v>357</v>
      </c>
      <c r="P218" s="26" t="s">
        <v>357</v>
      </c>
      <c r="Q218" s="26" t="s">
        <v>357</v>
      </c>
      <c r="R218" s="26" t="s">
        <v>357</v>
      </c>
      <c r="T218" s="117" t="s">
        <v>1602</v>
      </c>
    </row>
    <row r="219" spans="2:20" x14ac:dyDescent="0.2">
      <c r="B219" s="60">
        <v>217</v>
      </c>
      <c r="C219" s="60" t="s">
        <v>357</v>
      </c>
      <c r="D219" s="60" t="s">
        <v>357</v>
      </c>
      <c r="E219" s="60" t="s">
        <v>357</v>
      </c>
      <c r="F219" s="60" t="s">
        <v>357</v>
      </c>
      <c r="G219" s="81" t="s">
        <v>357</v>
      </c>
      <c r="H219" s="60" t="s">
        <v>357</v>
      </c>
      <c r="I219" s="60" t="s">
        <v>357</v>
      </c>
      <c r="J219" s="60" t="s">
        <v>357</v>
      </c>
      <c r="K219" s="26" t="s">
        <v>357</v>
      </c>
      <c r="L219" s="26" t="s">
        <v>357</v>
      </c>
      <c r="M219" s="26" t="s">
        <v>1251</v>
      </c>
      <c r="N219" s="26" t="s">
        <v>357</v>
      </c>
      <c r="O219" s="60" t="s">
        <v>357</v>
      </c>
      <c r="P219" s="26" t="s">
        <v>357</v>
      </c>
      <c r="Q219" s="26" t="s">
        <v>357</v>
      </c>
      <c r="R219" s="26" t="s">
        <v>357</v>
      </c>
      <c r="T219" s="117" t="s">
        <v>1602</v>
      </c>
    </row>
    <row r="220" spans="2:20" x14ac:dyDescent="0.2">
      <c r="B220" s="60">
        <v>218</v>
      </c>
      <c r="C220" s="60" t="s">
        <v>357</v>
      </c>
      <c r="D220" s="60" t="s">
        <v>357</v>
      </c>
      <c r="E220" s="60" t="s">
        <v>357</v>
      </c>
      <c r="F220" s="60" t="s">
        <v>357</v>
      </c>
      <c r="G220" s="81" t="s">
        <v>357</v>
      </c>
      <c r="H220" s="60" t="s">
        <v>357</v>
      </c>
      <c r="I220" s="60" t="s">
        <v>357</v>
      </c>
      <c r="J220" s="60" t="s">
        <v>357</v>
      </c>
      <c r="K220" s="26" t="s">
        <v>357</v>
      </c>
      <c r="L220" s="26" t="s">
        <v>357</v>
      </c>
      <c r="M220" s="26" t="s">
        <v>1252</v>
      </c>
      <c r="N220" s="26" t="s">
        <v>357</v>
      </c>
      <c r="O220" s="60" t="s">
        <v>357</v>
      </c>
      <c r="P220" s="26" t="s">
        <v>357</v>
      </c>
      <c r="Q220" s="26" t="s">
        <v>357</v>
      </c>
      <c r="R220" s="26" t="s">
        <v>357</v>
      </c>
      <c r="T220" s="117" t="s">
        <v>1602</v>
      </c>
    </row>
    <row r="221" spans="2:20" x14ac:dyDescent="0.2">
      <c r="B221" s="60">
        <v>219</v>
      </c>
      <c r="C221" s="60" t="s">
        <v>357</v>
      </c>
      <c r="D221" s="60" t="s">
        <v>357</v>
      </c>
      <c r="E221" s="60" t="s">
        <v>357</v>
      </c>
      <c r="F221" s="60" t="s">
        <v>357</v>
      </c>
      <c r="G221" s="81" t="s">
        <v>357</v>
      </c>
      <c r="H221" s="60" t="s">
        <v>357</v>
      </c>
      <c r="I221" s="60" t="s">
        <v>357</v>
      </c>
      <c r="J221" s="60" t="s">
        <v>357</v>
      </c>
      <c r="K221" s="26" t="s">
        <v>357</v>
      </c>
      <c r="L221" s="26" t="s">
        <v>357</v>
      </c>
      <c r="M221" s="26" t="s">
        <v>1253</v>
      </c>
      <c r="N221" s="26" t="s">
        <v>357</v>
      </c>
      <c r="O221" s="60" t="s">
        <v>357</v>
      </c>
      <c r="P221" s="26" t="s">
        <v>357</v>
      </c>
      <c r="Q221" s="26" t="s">
        <v>357</v>
      </c>
      <c r="R221" s="26" t="s">
        <v>357</v>
      </c>
      <c r="T221" s="117" t="s">
        <v>1602</v>
      </c>
    </row>
    <row r="222" spans="2:20" x14ac:dyDescent="0.2">
      <c r="B222" s="60">
        <v>220</v>
      </c>
      <c r="C222" s="60" t="s">
        <v>357</v>
      </c>
      <c r="D222" s="60" t="s">
        <v>357</v>
      </c>
      <c r="E222" s="60" t="s">
        <v>357</v>
      </c>
      <c r="F222" s="60" t="s">
        <v>357</v>
      </c>
      <c r="G222" s="81" t="s">
        <v>357</v>
      </c>
      <c r="H222" s="60" t="s">
        <v>357</v>
      </c>
      <c r="I222" s="60" t="s">
        <v>357</v>
      </c>
      <c r="J222" s="60" t="s">
        <v>357</v>
      </c>
      <c r="K222" s="26" t="s">
        <v>357</v>
      </c>
      <c r="L222" s="26" t="s">
        <v>357</v>
      </c>
      <c r="M222" s="26" t="s">
        <v>1254</v>
      </c>
      <c r="N222" s="26" t="s">
        <v>357</v>
      </c>
      <c r="O222" s="60" t="s">
        <v>357</v>
      </c>
      <c r="P222" s="26" t="s">
        <v>357</v>
      </c>
      <c r="Q222" s="26" t="s">
        <v>357</v>
      </c>
      <c r="R222" s="26" t="s">
        <v>357</v>
      </c>
      <c r="T222" s="117" t="s">
        <v>1602</v>
      </c>
    </row>
    <row r="223" spans="2:20" x14ac:dyDescent="0.2">
      <c r="B223" s="60">
        <v>221</v>
      </c>
      <c r="C223" s="60" t="s">
        <v>357</v>
      </c>
      <c r="D223" s="60" t="s">
        <v>357</v>
      </c>
      <c r="E223" s="60" t="s">
        <v>357</v>
      </c>
      <c r="F223" s="60" t="s">
        <v>357</v>
      </c>
      <c r="G223" s="81" t="s">
        <v>357</v>
      </c>
      <c r="H223" s="60" t="s">
        <v>357</v>
      </c>
      <c r="I223" s="60" t="s">
        <v>357</v>
      </c>
      <c r="J223" s="60" t="s">
        <v>357</v>
      </c>
      <c r="K223" s="26" t="s">
        <v>357</v>
      </c>
      <c r="L223" s="26" t="s">
        <v>357</v>
      </c>
      <c r="M223" s="26" t="s">
        <v>1255</v>
      </c>
      <c r="N223" s="26" t="s">
        <v>357</v>
      </c>
      <c r="O223" s="60" t="s">
        <v>357</v>
      </c>
      <c r="P223" s="26" t="s">
        <v>357</v>
      </c>
      <c r="Q223" s="26" t="s">
        <v>357</v>
      </c>
      <c r="R223" s="26" t="s">
        <v>357</v>
      </c>
      <c r="T223" s="117" t="s">
        <v>1602</v>
      </c>
    </row>
    <row r="224" spans="2:20" x14ac:dyDescent="0.2">
      <c r="B224" s="60">
        <v>222</v>
      </c>
      <c r="C224" s="60" t="s">
        <v>357</v>
      </c>
      <c r="D224" s="60" t="s">
        <v>357</v>
      </c>
      <c r="E224" s="60" t="s">
        <v>357</v>
      </c>
      <c r="F224" s="60" t="s">
        <v>357</v>
      </c>
      <c r="G224" s="81" t="s">
        <v>357</v>
      </c>
      <c r="H224" s="60" t="s">
        <v>357</v>
      </c>
      <c r="I224" s="60" t="s">
        <v>357</v>
      </c>
      <c r="J224" s="60" t="s">
        <v>357</v>
      </c>
      <c r="K224" s="26" t="s">
        <v>357</v>
      </c>
      <c r="L224" s="26" t="s">
        <v>357</v>
      </c>
      <c r="M224" s="26" t="s">
        <v>1256</v>
      </c>
      <c r="N224" s="26" t="s">
        <v>357</v>
      </c>
      <c r="O224" s="60" t="s">
        <v>357</v>
      </c>
      <c r="P224" s="26" t="s">
        <v>357</v>
      </c>
      <c r="Q224" s="26" t="s">
        <v>357</v>
      </c>
      <c r="R224" s="26" t="s">
        <v>357</v>
      </c>
      <c r="T224" s="117" t="s">
        <v>1602</v>
      </c>
    </row>
    <row r="225" spans="1:20" x14ac:dyDescent="0.2">
      <c r="B225" s="60">
        <v>223</v>
      </c>
      <c r="C225" s="60" t="s">
        <v>357</v>
      </c>
      <c r="D225" s="60" t="s">
        <v>357</v>
      </c>
      <c r="E225" s="60" t="s">
        <v>357</v>
      </c>
      <c r="F225" s="60" t="s">
        <v>357</v>
      </c>
      <c r="G225" s="81" t="s">
        <v>357</v>
      </c>
      <c r="H225" s="60" t="s">
        <v>357</v>
      </c>
      <c r="I225" s="60" t="s">
        <v>357</v>
      </c>
      <c r="J225" s="60" t="s">
        <v>357</v>
      </c>
      <c r="K225" s="26" t="s">
        <v>357</v>
      </c>
      <c r="L225" s="26" t="s">
        <v>357</v>
      </c>
      <c r="M225" s="26" t="s">
        <v>1257</v>
      </c>
      <c r="N225" s="26" t="s">
        <v>357</v>
      </c>
      <c r="O225" s="60" t="s">
        <v>357</v>
      </c>
      <c r="P225" s="26" t="s">
        <v>357</v>
      </c>
      <c r="Q225" s="26" t="s">
        <v>357</v>
      </c>
      <c r="R225" s="26" t="s">
        <v>357</v>
      </c>
      <c r="T225" s="117" t="s">
        <v>1602</v>
      </c>
    </row>
    <row r="226" spans="1:20" x14ac:dyDescent="0.2">
      <c r="B226" s="60">
        <v>224</v>
      </c>
      <c r="C226" s="60" t="s">
        <v>357</v>
      </c>
      <c r="D226" s="60" t="s">
        <v>357</v>
      </c>
      <c r="E226" s="60" t="s">
        <v>357</v>
      </c>
      <c r="F226" s="60" t="s">
        <v>357</v>
      </c>
      <c r="G226" s="81" t="s">
        <v>357</v>
      </c>
      <c r="H226" s="60" t="s">
        <v>357</v>
      </c>
      <c r="I226" s="60" t="s">
        <v>357</v>
      </c>
      <c r="J226" s="60" t="s">
        <v>357</v>
      </c>
      <c r="K226" s="26" t="s">
        <v>357</v>
      </c>
      <c r="L226" s="26" t="s">
        <v>357</v>
      </c>
      <c r="M226" s="26" t="s">
        <v>1258</v>
      </c>
      <c r="N226" s="26" t="s">
        <v>357</v>
      </c>
      <c r="O226" s="60" t="s">
        <v>357</v>
      </c>
      <c r="P226" s="26" t="s">
        <v>357</v>
      </c>
      <c r="Q226" s="26" t="s">
        <v>357</v>
      </c>
      <c r="R226" s="26" t="s">
        <v>357</v>
      </c>
      <c r="T226" s="117" t="s">
        <v>1602</v>
      </c>
    </row>
    <row r="227" spans="1:20" x14ac:dyDescent="0.2">
      <c r="B227" s="60">
        <v>225</v>
      </c>
      <c r="C227" s="60" t="s">
        <v>357</v>
      </c>
      <c r="D227" s="60" t="s">
        <v>357</v>
      </c>
      <c r="E227" s="60" t="s">
        <v>357</v>
      </c>
      <c r="F227" s="60" t="s">
        <v>357</v>
      </c>
      <c r="G227" s="81" t="s">
        <v>357</v>
      </c>
      <c r="H227" s="60" t="s">
        <v>357</v>
      </c>
      <c r="I227" s="60" t="s">
        <v>357</v>
      </c>
      <c r="J227" s="60" t="s">
        <v>357</v>
      </c>
      <c r="K227" s="26" t="s">
        <v>357</v>
      </c>
      <c r="L227" s="26" t="s">
        <v>357</v>
      </c>
      <c r="M227" s="26" t="s">
        <v>1259</v>
      </c>
      <c r="N227" s="26" t="s">
        <v>357</v>
      </c>
      <c r="O227" s="60" t="s">
        <v>357</v>
      </c>
      <c r="P227" s="26" t="s">
        <v>357</v>
      </c>
      <c r="Q227" s="26" t="s">
        <v>357</v>
      </c>
      <c r="R227" s="26" t="s">
        <v>357</v>
      </c>
      <c r="T227" s="117" t="s">
        <v>1602</v>
      </c>
    </row>
    <row r="228" spans="1:20" x14ac:dyDescent="0.2">
      <c r="B228" s="60">
        <v>226</v>
      </c>
      <c r="C228" s="60" t="s">
        <v>357</v>
      </c>
      <c r="D228" s="60" t="s">
        <v>357</v>
      </c>
      <c r="E228" s="60" t="s">
        <v>357</v>
      </c>
      <c r="F228" s="60" t="s">
        <v>357</v>
      </c>
      <c r="G228" s="81" t="s">
        <v>357</v>
      </c>
      <c r="H228" s="60" t="s">
        <v>357</v>
      </c>
      <c r="I228" s="60" t="s">
        <v>357</v>
      </c>
      <c r="J228" s="60" t="s">
        <v>357</v>
      </c>
      <c r="K228" s="26" t="s">
        <v>357</v>
      </c>
      <c r="L228" s="26" t="s">
        <v>357</v>
      </c>
      <c r="M228" s="26" t="s">
        <v>1260</v>
      </c>
      <c r="N228" s="26" t="s">
        <v>357</v>
      </c>
      <c r="O228" s="60" t="s">
        <v>357</v>
      </c>
      <c r="P228" s="26" t="s">
        <v>357</v>
      </c>
      <c r="Q228" s="26" t="s">
        <v>357</v>
      </c>
      <c r="R228" s="26" t="s">
        <v>357</v>
      </c>
      <c r="T228" s="117" t="s">
        <v>1602</v>
      </c>
    </row>
    <row r="229" spans="1:20" ht="13.5" customHeight="1" x14ac:dyDescent="0.2">
      <c r="B229" s="60">
        <v>227</v>
      </c>
      <c r="C229" s="60" t="s">
        <v>357</v>
      </c>
      <c r="D229" s="60" t="s">
        <v>357</v>
      </c>
      <c r="E229" s="60" t="s">
        <v>357</v>
      </c>
      <c r="F229" s="60" t="s">
        <v>357</v>
      </c>
      <c r="G229" s="81" t="s">
        <v>357</v>
      </c>
      <c r="H229" s="60" t="s">
        <v>357</v>
      </c>
      <c r="I229" s="60" t="s">
        <v>357</v>
      </c>
      <c r="J229" s="60" t="s">
        <v>357</v>
      </c>
      <c r="K229" s="26" t="s">
        <v>357</v>
      </c>
      <c r="L229" s="26" t="s">
        <v>357</v>
      </c>
      <c r="M229" s="26" t="s">
        <v>1261</v>
      </c>
      <c r="N229" s="26" t="s">
        <v>357</v>
      </c>
      <c r="O229" s="60" t="s">
        <v>357</v>
      </c>
      <c r="P229" s="26" t="s">
        <v>357</v>
      </c>
      <c r="Q229" s="26" t="s">
        <v>357</v>
      </c>
      <c r="R229" s="26" t="s">
        <v>357</v>
      </c>
      <c r="T229" s="117" t="s">
        <v>1602</v>
      </c>
    </row>
    <row r="230" spans="1:20" x14ac:dyDescent="0.2">
      <c r="A230" s="61"/>
      <c r="B230" s="60">
        <v>228</v>
      </c>
      <c r="C230" s="60" t="s">
        <v>357</v>
      </c>
      <c r="D230" s="60" t="s">
        <v>357</v>
      </c>
      <c r="E230" s="60" t="s">
        <v>357</v>
      </c>
      <c r="F230" s="60" t="s">
        <v>357</v>
      </c>
      <c r="G230" s="81" t="s">
        <v>357</v>
      </c>
      <c r="H230" s="60" t="s">
        <v>357</v>
      </c>
      <c r="I230" s="60" t="s">
        <v>357</v>
      </c>
      <c r="J230" s="60" t="s">
        <v>357</v>
      </c>
      <c r="K230" s="26" t="s">
        <v>357</v>
      </c>
      <c r="L230" s="26" t="s">
        <v>357</v>
      </c>
      <c r="M230" s="26" t="s">
        <v>1262</v>
      </c>
      <c r="N230" s="26" t="s">
        <v>357</v>
      </c>
      <c r="O230" s="60" t="s">
        <v>357</v>
      </c>
      <c r="P230" s="26" t="s">
        <v>357</v>
      </c>
      <c r="Q230" s="26" t="s">
        <v>357</v>
      </c>
      <c r="R230" s="26" t="s">
        <v>357</v>
      </c>
      <c r="T230" s="117" t="s">
        <v>1602</v>
      </c>
    </row>
  </sheetData>
  <sheetProtection algorithmName="SHA-512" hashValue="zXNJmVtgf0tVbHRjnS8v++Pz/Jb/A7JttcAAZjkfS+KYxGwA4CnVagOPkaxXykoi0i0zLAlIqmPkvejMLtFguA==" saltValue="beTwqZjDI7l2RdPbjv4mFg==" spinCount="100000" sheet="1" objects="1" scenarios="1"/>
  <conditionalFormatting sqref="G1:G82 G91:G98 G231:G1048576">
    <cfRule type="duplicateValues" dxfId="0" priority="3"/>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
  <sheetViews>
    <sheetView showGridLines="0" topLeftCell="A2" workbookViewId="0">
      <selection activeCell="D22" sqref="D22"/>
    </sheetView>
  </sheetViews>
  <sheetFormatPr baseColWidth="10" defaultColWidth="8.83203125" defaultRowHeight="15" x14ac:dyDescent="0.2"/>
  <cols>
    <col min="1" max="1" width="20.1640625" customWidth="1"/>
    <col min="2" max="2" width="29.1640625" customWidth="1"/>
    <col min="3" max="3" width="24" customWidth="1"/>
    <col min="4" max="5" width="18.5" customWidth="1"/>
    <col min="6" max="6" width="20.33203125" customWidth="1"/>
    <col min="7" max="7" width="20.5" customWidth="1"/>
    <col min="8" max="8" width="17.33203125" customWidth="1"/>
    <col min="9" max="9" width="19" customWidth="1"/>
  </cols>
  <sheetData>
    <row r="1" spans="1:9" s="29" customFormat="1" ht="19" x14ac:dyDescent="0.25">
      <c r="A1" s="38" t="s">
        <v>237</v>
      </c>
    </row>
    <row r="2" spans="1:9" s="29" customFormat="1" ht="19" x14ac:dyDescent="0.25">
      <c r="A2" s="38"/>
    </row>
    <row r="3" spans="1:9" s="29" customFormat="1" x14ac:dyDescent="0.2">
      <c r="A3" s="29" t="s">
        <v>899</v>
      </c>
    </row>
    <row r="5" spans="1:9" s="29" customFormat="1" x14ac:dyDescent="0.2">
      <c r="A5" s="29" t="s">
        <v>921</v>
      </c>
    </row>
    <row r="6" spans="1:9" s="29" customFormat="1" x14ac:dyDescent="0.2">
      <c r="A6" s="29" t="s">
        <v>922</v>
      </c>
    </row>
    <row r="7" spans="1:9" x14ac:dyDescent="0.2">
      <c r="A7" s="56" t="s">
        <v>1449</v>
      </c>
    </row>
    <row r="8" spans="1:9" x14ac:dyDescent="0.2">
      <c r="A8" s="225"/>
      <c r="B8" s="226"/>
      <c r="C8" s="226"/>
      <c r="D8" s="226"/>
      <c r="E8" s="226"/>
      <c r="F8" s="227"/>
      <c r="G8" s="227"/>
      <c r="H8" s="227"/>
      <c r="I8" s="227"/>
    </row>
    <row r="9" spans="1:9" ht="15" customHeight="1" x14ac:dyDescent="0.2">
      <c r="A9" s="226"/>
      <c r="B9" s="226"/>
      <c r="C9" s="226"/>
      <c r="D9" s="226"/>
      <c r="E9" s="226"/>
      <c r="F9" s="227"/>
      <c r="G9" s="227"/>
      <c r="H9" s="227"/>
      <c r="I9" s="227"/>
    </row>
    <row r="10" spans="1:9" ht="90.75" customHeight="1" x14ac:dyDescent="0.2">
      <c r="A10" s="63"/>
      <c r="B10" s="64"/>
      <c r="C10" s="63"/>
      <c r="D10" s="63"/>
      <c r="E10" s="63"/>
      <c r="F10" s="63"/>
      <c r="G10" s="63"/>
      <c r="H10" s="63"/>
      <c r="I10" s="63"/>
    </row>
    <row r="11" spans="1:9" ht="40.5" customHeight="1" x14ac:dyDescent="0.2">
      <c r="A11" s="46"/>
      <c r="B11" s="46"/>
      <c r="C11" s="46"/>
      <c r="D11" s="46"/>
      <c r="E11" s="46"/>
      <c r="F11" s="46"/>
      <c r="G11" s="46"/>
      <c r="H11" s="46"/>
      <c r="I11" s="46"/>
    </row>
    <row r="12" spans="1:9" s="26" customFormat="1" x14ac:dyDescent="0.2">
      <c r="A12" s="46"/>
      <c r="B12" s="65"/>
      <c r="C12" s="46"/>
      <c r="D12" s="46"/>
      <c r="E12" s="46"/>
      <c r="F12" s="46"/>
      <c r="G12" s="66"/>
      <c r="H12" s="46"/>
      <c r="I12" s="46"/>
    </row>
    <row r="13" spans="1:9" s="26" customFormat="1" x14ac:dyDescent="0.2">
      <c r="A13" s="46"/>
      <c r="B13" s="65"/>
      <c r="C13" s="46"/>
      <c r="D13" s="46"/>
      <c r="E13" s="46"/>
      <c r="F13" s="46"/>
      <c r="G13" s="65"/>
      <c r="H13" s="67"/>
      <c r="I13" s="67"/>
    </row>
    <row r="14" spans="1:9" s="26" customFormat="1" x14ac:dyDescent="0.2">
      <c r="A14" s="46"/>
      <c r="B14" s="65"/>
      <c r="C14" s="46"/>
      <c r="D14" s="46"/>
      <c r="E14" s="46"/>
      <c r="F14" s="46"/>
      <c r="G14" s="65"/>
      <c r="H14" s="68"/>
      <c r="I14" s="68"/>
    </row>
    <row r="15" spans="1:9" s="26" customFormat="1" x14ac:dyDescent="0.2">
      <c r="A15" s="65"/>
      <c r="B15" s="65"/>
      <c r="C15" s="66"/>
      <c r="D15" s="65"/>
      <c r="E15" s="65"/>
      <c r="F15" s="65"/>
      <c r="G15" s="65"/>
      <c r="H15" s="65"/>
      <c r="I15" s="65"/>
    </row>
    <row r="16" spans="1:9" s="26" customFormat="1" x14ac:dyDescent="0.2">
      <c r="A16" s="65"/>
      <c r="B16" s="65"/>
      <c r="C16" s="66"/>
      <c r="D16" s="65"/>
      <c r="E16" s="65"/>
      <c r="F16" s="46"/>
      <c r="G16" s="66"/>
      <c r="H16" s="46"/>
      <c r="I16" s="66"/>
    </row>
    <row r="17" spans="1:9" s="26" customFormat="1" x14ac:dyDescent="0.2">
      <c r="A17" s="27"/>
      <c r="B17" s="27"/>
      <c r="C17" s="44"/>
      <c r="D17" s="27"/>
      <c r="E17" s="27"/>
      <c r="F17" s="27"/>
      <c r="G17" s="27"/>
      <c r="H17" s="27"/>
      <c r="I17" s="27"/>
    </row>
    <row r="18" spans="1:9" s="26" customFormat="1" x14ac:dyDescent="0.2">
      <c r="A18" s="27"/>
      <c r="B18" s="27"/>
      <c r="C18" s="45"/>
      <c r="D18" s="27"/>
      <c r="E18" s="27"/>
      <c r="F18" s="27"/>
      <c r="G18" s="27"/>
      <c r="H18" s="27"/>
      <c r="I18" s="27"/>
    </row>
    <row r="19" spans="1:9" x14ac:dyDescent="0.2">
      <c r="A19" s="30"/>
      <c r="B19" s="30"/>
      <c r="C19" s="10"/>
      <c r="D19" s="30"/>
      <c r="E19" s="30"/>
      <c r="F19" s="30"/>
      <c r="G19" s="30"/>
      <c r="H19" s="30"/>
      <c r="I19" s="30"/>
    </row>
    <row r="20" spans="1:9" x14ac:dyDescent="0.2">
      <c r="A20" s="30"/>
      <c r="B20" s="30"/>
      <c r="C20" s="10"/>
      <c r="D20" s="30"/>
      <c r="E20" s="30"/>
      <c r="F20" s="30"/>
      <c r="G20" s="30"/>
      <c r="H20" s="30"/>
      <c r="I20" s="30"/>
    </row>
    <row r="21" spans="1:9" x14ac:dyDescent="0.2">
      <c r="A21" s="30"/>
      <c r="B21" s="30"/>
      <c r="C21" s="10"/>
      <c r="D21" s="30"/>
      <c r="E21" s="30"/>
      <c r="F21" s="30"/>
      <c r="G21" s="30"/>
      <c r="H21" s="30"/>
      <c r="I21" s="30"/>
    </row>
    <row r="22" spans="1:9" x14ac:dyDescent="0.2">
      <c r="A22" s="30"/>
      <c r="B22" s="30"/>
      <c r="C22" s="10"/>
      <c r="D22" s="30"/>
      <c r="E22" s="30"/>
      <c r="F22" s="30"/>
      <c r="G22" s="30"/>
      <c r="H22" s="30"/>
      <c r="I22" s="30"/>
    </row>
    <row r="23" spans="1:9" x14ac:dyDescent="0.2">
      <c r="A23" s="30"/>
      <c r="B23" s="30"/>
      <c r="C23" s="10"/>
      <c r="D23" s="30"/>
      <c r="E23" s="30"/>
      <c r="F23" s="30"/>
      <c r="G23" s="30"/>
      <c r="H23" s="30"/>
      <c r="I23" s="30"/>
    </row>
    <row r="24" spans="1:9" x14ac:dyDescent="0.2">
      <c r="A24" s="30"/>
      <c r="B24" s="30"/>
      <c r="C24" s="10"/>
      <c r="D24" s="30"/>
      <c r="E24" s="30"/>
      <c r="F24" s="30"/>
      <c r="G24" s="30"/>
      <c r="H24" s="30"/>
      <c r="I24" s="30"/>
    </row>
    <row r="25" spans="1:9" x14ac:dyDescent="0.2">
      <c r="A25" s="30"/>
      <c r="B25" s="30"/>
      <c r="C25" s="10"/>
      <c r="D25" s="30"/>
      <c r="E25" s="30"/>
      <c r="F25" s="30"/>
      <c r="G25" s="30"/>
      <c r="H25" s="30"/>
      <c r="I25" s="30"/>
    </row>
    <row r="26" spans="1:9" x14ac:dyDescent="0.2">
      <c r="A26" s="30"/>
      <c r="B26" s="30"/>
      <c r="C26" s="10"/>
      <c r="D26" s="30"/>
      <c r="E26" s="30"/>
      <c r="F26" s="30"/>
      <c r="G26" s="30"/>
      <c r="H26" s="30"/>
      <c r="I26" s="30"/>
    </row>
    <row r="27" spans="1:9" x14ac:dyDescent="0.2">
      <c r="A27" s="29"/>
      <c r="B27" s="29"/>
      <c r="C27" s="29"/>
      <c r="D27" s="29"/>
      <c r="E27" s="29"/>
      <c r="F27" s="29"/>
      <c r="G27" s="29"/>
      <c r="H27" s="29"/>
      <c r="I27" s="29"/>
    </row>
  </sheetData>
  <sheetProtection algorithmName="SHA-512" hashValue="TrHtk0L5jgPpPaH7JFNYJkx3BEJuQLvtL34r5temcSrOnjEnnQwKMWVBtPHuN7cYxTgo+qkaPBWj9LZSvK+fhw==" saltValue="bbJcWZ89qlOjcRMshyNZBQ==" spinCount="100000" sheet="1" objects="1" scenarios="1"/>
  <mergeCells count="3">
    <mergeCell ref="A8:E9"/>
    <mergeCell ref="F8:G9"/>
    <mergeCell ref="H8:I9"/>
  </mergeCell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'drop-down-rör ej'!$W$1:$W$96</xm:f>
          </x14:formula1>
          <xm:sqref>A17:A26</xm:sqref>
        </x14:dataValidation>
        <x14:dataValidation type="list" allowBlank="1" showInputMessage="1" showErrorMessage="1" xr:uid="{00000000-0002-0000-0300-000001000000}">
          <x14:formula1>
            <xm:f>'drop-down-rör ej'!$D$2:$D$97</xm:f>
          </x14:formula1>
          <xm:sqref>C17:C26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Y101"/>
  <sheetViews>
    <sheetView workbookViewId="0">
      <selection activeCell="M8" sqref="M8"/>
    </sheetView>
  </sheetViews>
  <sheetFormatPr baseColWidth="10" defaultColWidth="9.1640625" defaultRowHeight="15" x14ac:dyDescent="0.2"/>
  <cols>
    <col min="1" max="1" width="27.33203125" style="137" customWidth="1"/>
    <col min="2" max="2" width="9.5" style="137" customWidth="1"/>
    <col min="3" max="3" width="13.1640625" style="137" customWidth="1"/>
    <col min="4" max="4" width="7.83203125" style="137" customWidth="1"/>
    <col min="5" max="5" width="13.83203125" style="137" customWidth="1"/>
    <col min="6" max="6" width="18.33203125" style="137" customWidth="1"/>
    <col min="7" max="7" width="21.5" style="137" customWidth="1"/>
    <col min="8" max="8" width="19.6640625" style="137" customWidth="1"/>
    <col min="9" max="9" width="22.83203125" style="137" customWidth="1"/>
    <col min="10" max="10" width="14" style="137" customWidth="1"/>
    <col min="11" max="11" width="11.6640625" style="137" bestFit="1" customWidth="1"/>
    <col min="12" max="12" width="13.5" style="137" bestFit="1" customWidth="1"/>
    <col min="13" max="13" width="8.83203125" style="137" customWidth="1"/>
    <col min="14" max="14" width="26.1640625" style="137" customWidth="1"/>
    <col min="15" max="15" width="28.5" style="164" customWidth="1"/>
    <col min="16" max="24" width="9.1640625" style="137"/>
    <col min="25" max="25" width="37.33203125" style="137" customWidth="1"/>
    <col min="26" max="26" width="18" style="137" customWidth="1"/>
    <col min="27" max="16384" width="9.1640625" style="137"/>
  </cols>
  <sheetData>
    <row r="1" spans="1:25" s="154" customFormat="1" ht="48" x14ac:dyDescent="0.2">
      <c r="A1" s="151" t="s">
        <v>0</v>
      </c>
      <c r="B1" s="151" t="s">
        <v>1</v>
      </c>
      <c r="C1" s="151" t="s">
        <v>1707</v>
      </c>
      <c r="D1" s="151" t="s">
        <v>247</v>
      </c>
      <c r="E1" s="175" t="s">
        <v>1708</v>
      </c>
      <c r="F1" s="151" t="s">
        <v>1607</v>
      </c>
      <c r="G1" s="152" t="s">
        <v>254</v>
      </c>
      <c r="H1" s="151" t="s">
        <v>1608</v>
      </c>
      <c r="I1" s="153" t="s">
        <v>1706</v>
      </c>
      <c r="J1" s="149" t="s">
        <v>881</v>
      </c>
      <c r="K1" s="150" t="s">
        <v>255</v>
      </c>
      <c r="L1" s="149" t="s">
        <v>256</v>
      </c>
      <c r="M1" s="149" t="s">
        <v>907</v>
      </c>
      <c r="N1" s="189" t="s">
        <v>252</v>
      </c>
      <c r="O1" s="155"/>
      <c r="Y1" s="156"/>
    </row>
    <row r="2" spans="1:25" ht="17" x14ac:dyDescent="0.2">
      <c r="A2" s="137" t="s">
        <v>916</v>
      </c>
      <c r="B2" s="137" t="s">
        <v>12</v>
      </c>
      <c r="C2" s="137" t="s">
        <v>141</v>
      </c>
      <c r="D2" s="137" t="s">
        <v>27</v>
      </c>
      <c r="E2" s="117" t="s">
        <v>1711</v>
      </c>
      <c r="F2" s="137" t="s">
        <v>1497</v>
      </c>
      <c r="G2" s="157">
        <v>51</v>
      </c>
      <c r="H2" s="158" t="s">
        <v>11</v>
      </c>
      <c r="I2" s="137" t="s">
        <v>1456</v>
      </c>
      <c r="J2" s="159" t="s">
        <v>888</v>
      </c>
      <c r="K2" s="160">
        <v>1</v>
      </c>
      <c r="L2" s="137" t="s">
        <v>11</v>
      </c>
      <c r="M2" s="137" t="s">
        <v>11</v>
      </c>
      <c r="N2" s="190" t="s">
        <v>1727</v>
      </c>
      <c r="O2" s="161"/>
      <c r="Y2" s="158"/>
    </row>
    <row r="3" spans="1:25" ht="17" x14ac:dyDescent="0.2">
      <c r="A3" s="137" t="s">
        <v>6</v>
      </c>
      <c r="B3" s="137" t="s">
        <v>13</v>
      </c>
      <c r="C3" s="137" t="s">
        <v>142</v>
      </c>
      <c r="D3" s="137" t="s">
        <v>28</v>
      </c>
      <c r="E3" s="117" t="s">
        <v>1709</v>
      </c>
      <c r="F3" s="137" t="s">
        <v>1452</v>
      </c>
      <c r="G3" s="157" t="s">
        <v>258</v>
      </c>
      <c r="H3" s="162" t="s">
        <v>1609</v>
      </c>
      <c r="I3" s="137" t="s">
        <v>1457</v>
      </c>
      <c r="J3" s="159" t="s">
        <v>889</v>
      </c>
      <c r="K3" s="160">
        <v>5</v>
      </c>
      <c r="L3" s="137" t="s">
        <v>10</v>
      </c>
      <c r="M3" s="137" t="s">
        <v>10</v>
      </c>
      <c r="N3" s="190" t="s">
        <v>1728</v>
      </c>
      <c r="O3" s="161"/>
      <c r="Y3" s="162"/>
    </row>
    <row r="4" spans="1:25" ht="17" x14ac:dyDescent="0.2">
      <c r="A4" s="137" t="s">
        <v>7</v>
      </c>
      <c r="B4" s="137" t="s">
        <v>14</v>
      </c>
      <c r="C4" s="137" t="s">
        <v>143</v>
      </c>
      <c r="D4" s="137" t="s">
        <v>29</v>
      </c>
      <c r="F4" s="137" t="s">
        <v>1453</v>
      </c>
      <c r="G4" s="157">
        <v>126</v>
      </c>
      <c r="H4" s="166" t="s">
        <v>1610</v>
      </c>
      <c r="I4" s="137" t="s">
        <v>1458</v>
      </c>
      <c r="J4" s="159" t="s">
        <v>890</v>
      </c>
      <c r="K4" s="160">
        <v>10</v>
      </c>
      <c r="N4" s="190" t="s">
        <v>1729</v>
      </c>
      <c r="O4" s="161"/>
      <c r="Y4" s="162"/>
    </row>
    <row r="5" spans="1:25" ht="17" x14ac:dyDescent="0.2">
      <c r="A5" s="137" t="s">
        <v>8</v>
      </c>
      <c r="B5" s="137" t="s">
        <v>9</v>
      </c>
      <c r="C5" s="137" t="s">
        <v>144</v>
      </c>
      <c r="D5" s="137" t="s">
        <v>30</v>
      </c>
      <c r="F5" s="137" t="s">
        <v>1454</v>
      </c>
      <c r="G5" s="157" t="s">
        <v>259</v>
      </c>
      <c r="H5" s="166" t="s">
        <v>1611</v>
      </c>
      <c r="I5" s="137" t="s">
        <v>1459</v>
      </c>
      <c r="J5" s="159" t="s">
        <v>891</v>
      </c>
      <c r="K5" s="160">
        <v>40</v>
      </c>
      <c r="N5" s="190" t="s">
        <v>1730</v>
      </c>
      <c r="O5" s="161"/>
      <c r="Y5" s="162"/>
    </row>
    <row r="6" spans="1:25" ht="17" x14ac:dyDescent="0.2">
      <c r="A6" s="137" t="s">
        <v>9</v>
      </c>
      <c r="C6" s="137" t="s">
        <v>145</v>
      </c>
      <c r="D6" s="137" t="s">
        <v>31</v>
      </c>
      <c r="F6" s="137" t="s">
        <v>123</v>
      </c>
      <c r="G6" s="163">
        <v>101</v>
      </c>
      <c r="H6" s="166" t="s">
        <v>1612</v>
      </c>
      <c r="I6" s="137" t="s">
        <v>1460</v>
      </c>
      <c r="J6" s="159" t="s">
        <v>892</v>
      </c>
      <c r="N6" s="190" t="s">
        <v>1731</v>
      </c>
      <c r="O6" s="161"/>
      <c r="Y6" s="162"/>
    </row>
    <row r="7" spans="1:25" ht="17" x14ac:dyDescent="0.2">
      <c r="C7" s="137" t="s">
        <v>146</v>
      </c>
      <c r="D7" s="137" t="s">
        <v>32</v>
      </c>
      <c r="F7" s="137" t="s">
        <v>1599</v>
      </c>
      <c r="G7" s="157" t="s">
        <v>260</v>
      </c>
      <c r="H7" s="166" t="s">
        <v>1613</v>
      </c>
      <c r="I7" s="137" t="s">
        <v>1461</v>
      </c>
      <c r="J7" s="159" t="s">
        <v>893</v>
      </c>
      <c r="N7" s="190" t="s">
        <v>1732</v>
      </c>
      <c r="O7" s="161"/>
      <c r="Y7" s="162"/>
    </row>
    <row r="8" spans="1:25" ht="17" x14ac:dyDescent="0.2">
      <c r="C8" s="137" t="s">
        <v>147</v>
      </c>
      <c r="D8" s="137" t="s">
        <v>33</v>
      </c>
      <c r="G8" s="157">
        <v>151</v>
      </c>
      <c r="H8" s="166" t="s">
        <v>1614</v>
      </c>
      <c r="I8" s="137" t="s">
        <v>1462</v>
      </c>
      <c r="J8" s="159" t="s">
        <v>882</v>
      </c>
      <c r="N8" s="190" t="s">
        <v>1733</v>
      </c>
      <c r="O8" s="161"/>
      <c r="Y8" s="162"/>
    </row>
    <row r="9" spans="1:25" ht="17" x14ac:dyDescent="0.2">
      <c r="C9" s="137" t="s">
        <v>148</v>
      </c>
      <c r="D9" s="137" t="s">
        <v>34</v>
      </c>
      <c r="G9" s="157" t="s">
        <v>261</v>
      </c>
      <c r="H9" s="166" t="s">
        <v>1615</v>
      </c>
      <c r="I9" s="137" t="s">
        <v>1463</v>
      </c>
      <c r="J9" s="159" t="s">
        <v>883</v>
      </c>
      <c r="N9" s="190" t="s">
        <v>1744</v>
      </c>
      <c r="O9" s="161"/>
      <c r="Y9" s="162"/>
    </row>
    <row r="10" spans="1:25" ht="17" x14ac:dyDescent="0.2">
      <c r="C10" s="137" t="s">
        <v>149</v>
      </c>
      <c r="D10" s="137" t="s">
        <v>35</v>
      </c>
      <c r="G10" s="157" t="s">
        <v>262</v>
      </c>
      <c r="H10" s="166" t="s">
        <v>1616</v>
      </c>
      <c r="I10" s="137" t="s">
        <v>1464</v>
      </c>
      <c r="J10" s="159" t="s">
        <v>884</v>
      </c>
      <c r="N10" s="190" t="s">
        <v>1734</v>
      </c>
      <c r="O10" s="161"/>
      <c r="Y10" s="162"/>
    </row>
    <row r="11" spans="1:25" ht="17" x14ac:dyDescent="0.2">
      <c r="C11" s="137" t="s">
        <v>150</v>
      </c>
      <c r="D11" s="137" t="s">
        <v>36</v>
      </c>
      <c r="G11" s="157">
        <v>76</v>
      </c>
      <c r="H11" s="166" t="s">
        <v>1617</v>
      </c>
      <c r="I11" s="137" t="s">
        <v>1465</v>
      </c>
      <c r="J11" s="159" t="s">
        <v>885</v>
      </c>
      <c r="N11" s="190" t="s">
        <v>1735</v>
      </c>
      <c r="O11" s="161"/>
      <c r="Y11" s="162"/>
    </row>
    <row r="12" spans="1:25" ht="17" x14ac:dyDescent="0.2">
      <c r="C12" s="137" t="s">
        <v>151</v>
      </c>
      <c r="D12" s="137" t="s">
        <v>37</v>
      </c>
      <c r="G12" s="157" t="s">
        <v>263</v>
      </c>
      <c r="H12" s="166" t="s">
        <v>1618</v>
      </c>
      <c r="I12" s="137" t="s">
        <v>1466</v>
      </c>
      <c r="J12" s="159" t="s">
        <v>886</v>
      </c>
      <c r="N12" s="190" t="s">
        <v>1736</v>
      </c>
      <c r="O12" s="161"/>
      <c r="Y12" s="162"/>
    </row>
    <row r="13" spans="1:25" ht="17" x14ac:dyDescent="0.2">
      <c r="C13" s="137" t="s">
        <v>152</v>
      </c>
      <c r="D13" s="137" t="s">
        <v>38</v>
      </c>
      <c r="G13" s="157">
        <v>301</v>
      </c>
      <c r="H13" s="166" t="s">
        <v>1619</v>
      </c>
      <c r="I13" s="137" t="s">
        <v>1467</v>
      </c>
      <c r="J13" s="159" t="s">
        <v>887</v>
      </c>
      <c r="N13" s="190" t="s">
        <v>1737</v>
      </c>
      <c r="Y13" s="162"/>
    </row>
    <row r="14" spans="1:25" ht="17" x14ac:dyDescent="0.2">
      <c r="C14" s="137" t="s">
        <v>153</v>
      </c>
      <c r="D14" s="137" t="s">
        <v>39</v>
      </c>
      <c r="G14" s="165" t="s">
        <v>264</v>
      </c>
      <c r="H14" s="166" t="s">
        <v>1620</v>
      </c>
      <c r="I14" s="137" t="s">
        <v>1468</v>
      </c>
      <c r="J14" s="159" t="s">
        <v>1600</v>
      </c>
      <c r="N14" s="190" t="s">
        <v>1738</v>
      </c>
      <c r="Y14" s="162"/>
    </row>
    <row r="15" spans="1:25" ht="17" x14ac:dyDescent="0.2">
      <c r="C15" s="137" t="s">
        <v>154</v>
      </c>
      <c r="D15" s="137" t="s">
        <v>40</v>
      </c>
      <c r="G15" s="137" t="s">
        <v>1455</v>
      </c>
      <c r="H15" s="166" t="s">
        <v>1621</v>
      </c>
      <c r="I15" s="137" t="s">
        <v>1469</v>
      </c>
      <c r="J15" s="159" t="s">
        <v>1601</v>
      </c>
      <c r="N15" s="190" t="s">
        <v>1739</v>
      </c>
      <c r="Y15" s="162"/>
    </row>
    <row r="16" spans="1:25" ht="17" x14ac:dyDescent="0.2">
      <c r="C16" s="137" t="s">
        <v>155</v>
      </c>
      <c r="D16" s="137" t="s">
        <v>41</v>
      </c>
      <c r="G16" s="137" t="s">
        <v>1598</v>
      </c>
      <c r="H16" s="166" t="s">
        <v>1622</v>
      </c>
      <c r="I16" s="137" t="s">
        <v>1470</v>
      </c>
      <c r="J16" s="159" t="s">
        <v>1596</v>
      </c>
      <c r="N16" s="190" t="s">
        <v>1740</v>
      </c>
      <c r="Y16" s="162"/>
    </row>
    <row r="17" spans="3:25" ht="17" x14ac:dyDescent="0.2">
      <c r="C17" s="137" t="s">
        <v>156</v>
      </c>
      <c r="D17" s="137" t="s">
        <v>42</v>
      </c>
      <c r="G17" s="137" t="s">
        <v>1498</v>
      </c>
      <c r="H17" s="166" t="s">
        <v>1623</v>
      </c>
      <c r="I17" s="137" t="s">
        <v>1471</v>
      </c>
      <c r="J17" s="159" t="s">
        <v>900</v>
      </c>
      <c r="N17" s="190" t="s">
        <v>1741</v>
      </c>
      <c r="Y17" s="162"/>
    </row>
    <row r="18" spans="3:25" ht="17" x14ac:dyDescent="0.2">
      <c r="C18" s="137" t="s">
        <v>157</v>
      </c>
      <c r="D18" s="137" t="s">
        <v>43</v>
      </c>
      <c r="H18" s="166" t="s">
        <v>1624</v>
      </c>
      <c r="I18" s="137" t="s">
        <v>1472</v>
      </c>
      <c r="J18" s="159" t="s">
        <v>901</v>
      </c>
      <c r="N18" s="190" t="s">
        <v>1742</v>
      </c>
      <c r="Y18" s="162"/>
    </row>
    <row r="19" spans="3:25" ht="17" x14ac:dyDescent="0.2">
      <c r="C19" s="137" t="s">
        <v>158</v>
      </c>
      <c r="D19" s="137" t="s">
        <v>44</v>
      </c>
      <c r="H19" s="166" t="s">
        <v>1625</v>
      </c>
      <c r="I19" s="137" t="s">
        <v>1473</v>
      </c>
      <c r="J19" s="159" t="s">
        <v>1486</v>
      </c>
      <c r="N19" s="190" t="s">
        <v>1743</v>
      </c>
      <c r="Y19" s="162"/>
    </row>
    <row r="20" spans="3:25" ht="17" x14ac:dyDescent="0.2">
      <c r="C20" s="137" t="s">
        <v>159</v>
      </c>
      <c r="D20" s="137" t="s">
        <v>45</v>
      </c>
      <c r="H20" s="166" t="s">
        <v>1626</v>
      </c>
      <c r="I20" s="137" t="s">
        <v>1474</v>
      </c>
      <c r="J20" s="159" t="s">
        <v>1487</v>
      </c>
      <c r="N20" s="190" t="s">
        <v>9</v>
      </c>
      <c r="Y20" s="162"/>
    </row>
    <row r="21" spans="3:25" x14ac:dyDescent="0.2">
      <c r="C21" s="137" t="s">
        <v>160</v>
      </c>
      <c r="D21" s="137" t="s">
        <v>46</v>
      </c>
      <c r="H21" s="166" t="s">
        <v>1627</v>
      </c>
      <c r="I21" s="137" t="s">
        <v>1475</v>
      </c>
      <c r="J21" s="159" t="s">
        <v>1488</v>
      </c>
      <c r="Y21" s="162"/>
    </row>
    <row r="22" spans="3:25" x14ac:dyDescent="0.2">
      <c r="C22" s="137" t="s">
        <v>161</v>
      </c>
      <c r="D22" s="137" t="s">
        <v>47</v>
      </c>
      <c r="H22" s="166" t="s">
        <v>1628</v>
      </c>
      <c r="I22" s="137" t="s">
        <v>1476</v>
      </c>
      <c r="J22" s="159" t="s">
        <v>1489</v>
      </c>
      <c r="Y22" s="162"/>
    </row>
    <row r="23" spans="3:25" x14ac:dyDescent="0.2">
      <c r="C23" s="137" t="s">
        <v>162</v>
      </c>
      <c r="D23" s="137" t="s">
        <v>48</v>
      </c>
      <c r="H23" s="166" t="s">
        <v>1629</v>
      </c>
      <c r="I23" s="137" t="s">
        <v>1477</v>
      </c>
      <c r="J23" s="159" t="s">
        <v>1490</v>
      </c>
      <c r="Y23" s="162"/>
    </row>
    <row r="24" spans="3:25" x14ac:dyDescent="0.2">
      <c r="C24" s="137" t="s">
        <v>163</v>
      </c>
      <c r="D24" s="137" t="s">
        <v>49</v>
      </c>
      <c r="H24" s="166" t="s">
        <v>1630</v>
      </c>
      <c r="I24" s="137" t="s">
        <v>1478</v>
      </c>
      <c r="J24" s="159" t="s">
        <v>1491</v>
      </c>
      <c r="Y24" s="162"/>
    </row>
    <row r="25" spans="3:25" x14ac:dyDescent="0.2">
      <c r="C25" s="137" t="s">
        <v>164</v>
      </c>
      <c r="D25" s="137" t="s">
        <v>50</v>
      </c>
      <c r="H25" s="166" t="s">
        <v>1631</v>
      </c>
      <c r="I25" s="137" t="s">
        <v>1479</v>
      </c>
      <c r="J25" s="159" t="s">
        <v>1492</v>
      </c>
      <c r="Y25" s="162"/>
    </row>
    <row r="26" spans="3:25" x14ac:dyDescent="0.2">
      <c r="C26" s="137" t="s">
        <v>165</v>
      </c>
      <c r="D26" s="137" t="s">
        <v>51</v>
      </c>
      <c r="H26" s="166" t="s">
        <v>1632</v>
      </c>
      <c r="I26" s="137" t="s">
        <v>1480</v>
      </c>
      <c r="J26" s="159" t="s">
        <v>1493</v>
      </c>
      <c r="S26" s="159"/>
      <c r="Y26" s="162"/>
    </row>
    <row r="27" spans="3:25" x14ac:dyDescent="0.2">
      <c r="C27" s="137" t="s">
        <v>166</v>
      </c>
      <c r="D27" s="137" t="s">
        <v>52</v>
      </c>
      <c r="H27" s="166" t="s">
        <v>1633</v>
      </c>
      <c r="I27" s="137" t="s">
        <v>1481</v>
      </c>
      <c r="Y27" s="162"/>
    </row>
    <row r="28" spans="3:25" x14ac:dyDescent="0.2">
      <c r="C28" s="137" t="s">
        <v>167</v>
      </c>
      <c r="D28" s="137" t="s">
        <v>53</v>
      </c>
      <c r="H28" s="166" t="s">
        <v>1634</v>
      </c>
      <c r="I28" s="137" t="s">
        <v>1482</v>
      </c>
      <c r="Y28" s="162"/>
    </row>
    <row r="29" spans="3:25" x14ac:dyDescent="0.2">
      <c r="C29" s="137" t="s">
        <v>168</v>
      </c>
      <c r="D29" s="137" t="s">
        <v>54</v>
      </c>
      <c r="H29" s="166" t="s">
        <v>1635</v>
      </c>
      <c r="I29" s="137" t="s">
        <v>1483</v>
      </c>
      <c r="Y29" s="162"/>
    </row>
    <row r="30" spans="3:25" x14ac:dyDescent="0.2">
      <c r="C30" s="137" t="s">
        <v>169</v>
      </c>
      <c r="D30" s="137" t="s">
        <v>55</v>
      </c>
      <c r="H30" s="166" t="s">
        <v>1636</v>
      </c>
      <c r="I30" s="137" t="s">
        <v>1484</v>
      </c>
      <c r="Y30" s="162"/>
    </row>
    <row r="31" spans="3:25" x14ac:dyDescent="0.2">
      <c r="C31" s="137" t="s">
        <v>170</v>
      </c>
      <c r="D31" s="137" t="s">
        <v>56</v>
      </c>
      <c r="H31" s="166" t="s">
        <v>1637</v>
      </c>
      <c r="I31" s="137" t="s">
        <v>1485</v>
      </c>
      <c r="Y31" s="162"/>
    </row>
    <row r="32" spans="3:25" x14ac:dyDescent="0.2">
      <c r="C32" s="137" t="s">
        <v>171</v>
      </c>
      <c r="D32" s="137" t="s">
        <v>57</v>
      </c>
      <c r="H32" s="166" t="s">
        <v>1638</v>
      </c>
      <c r="Y32" s="162"/>
    </row>
    <row r="33" spans="3:25" x14ac:dyDescent="0.2">
      <c r="C33" s="137" t="s">
        <v>172</v>
      </c>
      <c r="D33" s="137" t="s">
        <v>58</v>
      </c>
      <c r="H33" s="166" t="s">
        <v>1639</v>
      </c>
      <c r="Y33" s="162"/>
    </row>
    <row r="34" spans="3:25" x14ac:dyDescent="0.2">
      <c r="C34" s="137" t="s">
        <v>173</v>
      </c>
      <c r="D34" s="137" t="s">
        <v>59</v>
      </c>
      <c r="H34" s="166" t="s">
        <v>1640</v>
      </c>
      <c r="Y34" s="162"/>
    </row>
    <row r="35" spans="3:25" x14ac:dyDescent="0.2">
      <c r="C35" s="137" t="s">
        <v>174</v>
      </c>
      <c r="D35" s="137" t="s">
        <v>60</v>
      </c>
      <c r="H35" s="166" t="s">
        <v>1641</v>
      </c>
      <c r="Y35" s="162"/>
    </row>
    <row r="36" spans="3:25" x14ac:dyDescent="0.2">
      <c r="C36" s="137" t="s">
        <v>175</v>
      </c>
      <c r="D36" s="137" t="s">
        <v>61</v>
      </c>
      <c r="H36" s="166" t="s">
        <v>1642</v>
      </c>
      <c r="Y36" s="162"/>
    </row>
    <row r="37" spans="3:25" x14ac:dyDescent="0.2">
      <c r="C37" s="137" t="s">
        <v>176</v>
      </c>
      <c r="D37" s="137" t="s">
        <v>62</v>
      </c>
      <c r="H37" s="166" t="s">
        <v>1643</v>
      </c>
      <c r="Y37" s="162"/>
    </row>
    <row r="38" spans="3:25" x14ac:dyDescent="0.2">
      <c r="C38" s="137" t="s">
        <v>177</v>
      </c>
      <c r="D38" s="137" t="s">
        <v>63</v>
      </c>
      <c r="H38" s="166" t="s">
        <v>1644</v>
      </c>
      <c r="Y38" s="162"/>
    </row>
    <row r="39" spans="3:25" x14ac:dyDescent="0.2">
      <c r="C39" s="137" t="s">
        <v>178</v>
      </c>
      <c r="D39" s="137" t="s">
        <v>64</v>
      </c>
      <c r="H39" s="166" t="s">
        <v>1645</v>
      </c>
      <c r="Y39" s="162"/>
    </row>
    <row r="40" spans="3:25" x14ac:dyDescent="0.2">
      <c r="C40" s="137" t="s">
        <v>179</v>
      </c>
      <c r="D40" s="137" t="s">
        <v>65</v>
      </c>
      <c r="H40" s="166" t="s">
        <v>1646</v>
      </c>
      <c r="Y40" s="162"/>
    </row>
    <row r="41" spans="3:25" x14ac:dyDescent="0.2">
      <c r="C41" s="137" t="s">
        <v>180</v>
      </c>
      <c r="D41" s="137" t="s">
        <v>66</v>
      </c>
      <c r="H41" s="166" t="s">
        <v>1647</v>
      </c>
      <c r="Y41" s="162"/>
    </row>
    <row r="42" spans="3:25" x14ac:dyDescent="0.2">
      <c r="C42" s="137" t="s">
        <v>181</v>
      </c>
      <c r="D42" s="137" t="s">
        <v>67</v>
      </c>
      <c r="H42" s="166" t="s">
        <v>1648</v>
      </c>
      <c r="Y42" s="162"/>
    </row>
    <row r="43" spans="3:25" x14ac:dyDescent="0.2">
      <c r="C43" s="137" t="s">
        <v>182</v>
      </c>
      <c r="D43" s="137" t="s">
        <v>68</v>
      </c>
      <c r="H43" s="166" t="s">
        <v>1649</v>
      </c>
      <c r="Y43" s="162"/>
    </row>
    <row r="44" spans="3:25" x14ac:dyDescent="0.2">
      <c r="C44" s="137" t="s">
        <v>183</v>
      </c>
      <c r="D44" s="137" t="s">
        <v>69</v>
      </c>
      <c r="H44" s="166" t="s">
        <v>1650</v>
      </c>
      <c r="Y44" s="162"/>
    </row>
    <row r="45" spans="3:25" x14ac:dyDescent="0.2">
      <c r="C45" s="137" t="s">
        <v>184</v>
      </c>
      <c r="D45" s="137" t="s">
        <v>70</v>
      </c>
      <c r="H45" s="166" t="s">
        <v>1651</v>
      </c>
      <c r="Y45" s="162"/>
    </row>
    <row r="46" spans="3:25" x14ac:dyDescent="0.2">
      <c r="C46" s="137" t="s">
        <v>185</v>
      </c>
      <c r="D46" s="137" t="s">
        <v>71</v>
      </c>
      <c r="H46" s="166" t="s">
        <v>1652</v>
      </c>
      <c r="Y46" s="162"/>
    </row>
    <row r="47" spans="3:25" x14ac:dyDescent="0.2">
      <c r="C47" s="137" t="s">
        <v>186</v>
      </c>
      <c r="D47" s="137" t="s">
        <v>72</v>
      </c>
      <c r="H47" s="166" t="s">
        <v>1653</v>
      </c>
      <c r="Y47" s="162"/>
    </row>
    <row r="48" spans="3:25" x14ac:dyDescent="0.2">
      <c r="C48" s="137" t="s">
        <v>187</v>
      </c>
      <c r="D48" s="137" t="s">
        <v>73</v>
      </c>
      <c r="H48" s="166" t="s">
        <v>1654</v>
      </c>
      <c r="Y48" s="162"/>
    </row>
    <row r="49" spans="3:25" x14ac:dyDescent="0.2">
      <c r="C49" s="137" t="s">
        <v>188</v>
      </c>
      <c r="D49" s="137" t="s">
        <v>74</v>
      </c>
      <c r="H49" s="166" t="s">
        <v>1655</v>
      </c>
      <c r="Y49" s="162"/>
    </row>
    <row r="50" spans="3:25" x14ac:dyDescent="0.2">
      <c r="C50" s="137" t="s">
        <v>189</v>
      </c>
      <c r="D50" s="137" t="s">
        <v>75</v>
      </c>
      <c r="H50" s="166" t="s">
        <v>1656</v>
      </c>
      <c r="Y50" s="162"/>
    </row>
    <row r="51" spans="3:25" x14ac:dyDescent="0.2">
      <c r="C51" s="137" t="s">
        <v>190</v>
      </c>
      <c r="D51" s="137" t="s">
        <v>76</v>
      </c>
      <c r="H51" s="166" t="s">
        <v>1657</v>
      </c>
      <c r="Y51" s="162"/>
    </row>
    <row r="52" spans="3:25" x14ac:dyDescent="0.2">
      <c r="C52" s="137" t="s">
        <v>191</v>
      </c>
      <c r="D52" s="137" t="s">
        <v>77</v>
      </c>
      <c r="H52" s="166" t="s">
        <v>1658</v>
      </c>
      <c r="Y52" s="162"/>
    </row>
    <row r="53" spans="3:25" x14ac:dyDescent="0.2">
      <c r="C53" s="137" t="s">
        <v>192</v>
      </c>
      <c r="D53" s="137" t="s">
        <v>78</v>
      </c>
      <c r="H53" s="166" t="s">
        <v>1659</v>
      </c>
      <c r="Y53" s="162"/>
    </row>
    <row r="54" spans="3:25" x14ac:dyDescent="0.2">
      <c r="C54" s="137" t="s">
        <v>193</v>
      </c>
      <c r="D54" s="137" t="s">
        <v>79</v>
      </c>
      <c r="H54" s="166" t="s">
        <v>1660</v>
      </c>
      <c r="Y54" s="162"/>
    </row>
    <row r="55" spans="3:25" x14ac:dyDescent="0.2">
      <c r="C55" s="137" t="s">
        <v>194</v>
      </c>
      <c r="D55" s="137" t="s">
        <v>80</v>
      </c>
      <c r="H55" s="166" t="s">
        <v>1661</v>
      </c>
      <c r="Y55" s="162"/>
    </row>
    <row r="56" spans="3:25" x14ac:dyDescent="0.2">
      <c r="C56" s="137" t="s">
        <v>195</v>
      </c>
      <c r="D56" s="137" t="s">
        <v>81</v>
      </c>
      <c r="H56" s="166" t="s">
        <v>1662</v>
      </c>
      <c r="Y56" s="162"/>
    </row>
    <row r="57" spans="3:25" x14ac:dyDescent="0.2">
      <c r="C57" s="137" t="s">
        <v>196</v>
      </c>
      <c r="D57" s="137" t="s">
        <v>82</v>
      </c>
      <c r="H57" s="166" t="s">
        <v>1663</v>
      </c>
      <c r="Y57" s="162"/>
    </row>
    <row r="58" spans="3:25" x14ac:dyDescent="0.2">
      <c r="C58" s="137" t="s">
        <v>197</v>
      </c>
      <c r="D58" s="137" t="s">
        <v>83</v>
      </c>
      <c r="H58" s="166" t="s">
        <v>1664</v>
      </c>
      <c r="Y58" s="162"/>
    </row>
    <row r="59" spans="3:25" x14ac:dyDescent="0.2">
      <c r="C59" s="137" t="s">
        <v>198</v>
      </c>
      <c r="D59" s="137" t="s">
        <v>84</v>
      </c>
      <c r="H59" s="166" t="s">
        <v>1665</v>
      </c>
      <c r="Y59" s="162"/>
    </row>
    <row r="60" spans="3:25" x14ac:dyDescent="0.2">
      <c r="C60" s="137" t="s">
        <v>199</v>
      </c>
      <c r="D60" s="137" t="s">
        <v>85</v>
      </c>
      <c r="H60" s="166" t="s">
        <v>1666</v>
      </c>
      <c r="Y60" s="162"/>
    </row>
    <row r="61" spans="3:25" x14ac:dyDescent="0.2">
      <c r="C61" s="137" t="s">
        <v>200</v>
      </c>
      <c r="D61" s="137" t="s">
        <v>86</v>
      </c>
      <c r="H61" s="166" t="s">
        <v>1667</v>
      </c>
      <c r="Y61" s="162"/>
    </row>
    <row r="62" spans="3:25" x14ac:dyDescent="0.2">
      <c r="C62" s="137" t="s">
        <v>201</v>
      </c>
      <c r="D62" s="137" t="s">
        <v>87</v>
      </c>
      <c r="H62" s="166" t="s">
        <v>1668</v>
      </c>
      <c r="Y62" s="162"/>
    </row>
    <row r="63" spans="3:25" x14ac:dyDescent="0.2">
      <c r="C63" s="137" t="s">
        <v>202</v>
      </c>
      <c r="D63" s="137" t="s">
        <v>88</v>
      </c>
      <c r="H63" s="166" t="s">
        <v>1669</v>
      </c>
      <c r="Y63" s="162"/>
    </row>
    <row r="64" spans="3:25" x14ac:dyDescent="0.2">
      <c r="C64" s="137" t="s">
        <v>203</v>
      </c>
      <c r="D64" s="137" t="s">
        <v>89</v>
      </c>
      <c r="H64" s="166" t="s">
        <v>1670</v>
      </c>
      <c r="Y64" s="162"/>
    </row>
    <row r="65" spans="3:25" x14ac:dyDescent="0.2">
      <c r="C65" s="137" t="s">
        <v>204</v>
      </c>
      <c r="D65" s="137" t="s">
        <v>90</v>
      </c>
      <c r="H65" s="166" t="s">
        <v>1671</v>
      </c>
      <c r="Y65" s="162"/>
    </row>
    <row r="66" spans="3:25" x14ac:dyDescent="0.2">
      <c r="C66" s="137" t="s">
        <v>205</v>
      </c>
      <c r="D66" s="137" t="s">
        <v>91</v>
      </c>
      <c r="H66" s="166" t="s">
        <v>1672</v>
      </c>
      <c r="Y66" s="162"/>
    </row>
    <row r="67" spans="3:25" x14ac:dyDescent="0.2">
      <c r="C67" s="137" t="s">
        <v>206</v>
      </c>
      <c r="D67" s="137" t="s">
        <v>92</v>
      </c>
      <c r="H67" s="166" t="s">
        <v>1673</v>
      </c>
      <c r="Y67" s="162"/>
    </row>
    <row r="68" spans="3:25" x14ac:dyDescent="0.2">
      <c r="C68" s="137" t="s">
        <v>207</v>
      </c>
      <c r="D68" s="137" t="s">
        <v>93</v>
      </c>
      <c r="H68" s="166" t="s">
        <v>1674</v>
      </c>
      <c r="Y68" s="162"/>
    </row>
    <row r="69" spans="3:25" x14ac:dyDescent="0.2">
      <c r="C69" s="137" t="s">
        <v>208</v>
      </c>
      <c r="D69" s="137" t="s">
        <v>94</v>
      </c>
      <c r="H69" s="166" t="s">
        <v>1675</v>
      </c>
      <c r="Y69" s="162"/>
    </row>
    <row r="70" spans="3:25" x14ac:dyDescent="0.2">
      <c r="C70" s="137" t="s">
        <v>209</v>
      </c>
      <c r="D70" s="137" t="s">
        <v>95</v>
      </c>
      <c r="H70" s="166" t="s">
        <v>1676</v>
      </c>
      <c r="Y70" s="162"/>
    </row>
    <row r="71" spans="3:25" x14ac:dyDescent="0.2">
      <c r="C71" s="137" t="s">
        <v>210</v>
      </c>
      <c r="D71" s="137" t="s">
        <v>96</v>
      </c>
      <c r="H71" s="166" t="s">
        <v>1677</v>
      </c>
      <c r="Y71" s="162"/>
    </row>
    <row r="72" spans="3:25" x14ac:dyDescent="0.2">
      <c r="C72" s="137" t="s">
        <v>211</v>
      </c>
      <c r="D72" s="137" t="s">
        <v>97</v>
      </c>
      <c r="H72" s="166" t="s">
        <v>1678</v>
      </c>
      <c r="Y72" s="162"/>
    </row>
    <row r="73" spans="3:25" x14ac:dyDescent="0.2">
      <c r="C73" s="137" t="s">
        <v>212</v>
      </c>
      <c r="D73" s="137" t="s">
        <v>98</v>
      </c>
      <c r="H73" s="166" t="s">
        <v>1679</v>
      </c>
      <c r="Y73" s="162"/>
    </row>
    <row r="74" spans="3:25" x14ac:dyDescent="0.2">
      <c r="C74" s="137" t="s">
        <v>213</v>
      </c>
      <c r="D74" s="137" t="s">
        <v>99</v>
      </c>
      <c r="H74" s="166" t="s">
        <v>1680</v>
      </c>
      <c r="Y74" s="162"/>
    </row>
    <row r="75" spans="3:25" x14ac:dyDescent="0.2">
      <c r="C75" s="137" t="s">
        <v>214</v>
      </c>
      <c r="D75" s="137" t="s">
        <v>100</v>
      </c>
      <c r="H75" s="166" t="s">
        <v>1681</v>
      </c>
      <c r="Y75" s="162"/>
    </row>
    <row r="76" spans="3:25" x14ac:dyDescent="0.2">
      <c r="C76" s="137" t="s">
        <v>215</v>
      </c>
      <c r="D76" s="137" t="s">
        <v>101</v>
      </c>
      <c r="H76" s="166" t="s">
        <v>1682</v>
      </c>
      <c r="Y76" s="162"/>
    </row>
    <row r="77" spans="3:25" x14ac:dyDescent="0.2">
      <c r="C77" s="137" t="s">
        <v>216</v>
      </c>
      <c r="D77" s="137" t="s">
        <v>102</v>
      </c>
      <c r="H77" s="166" t="s">
        <v>1683</v>
      </c>
      <c r="Y77" s="162"/>
    </row>
    <row r="78" spans="3:25" x14ac:dyDescent="0.2">
      <c r="C78" s="137" t="s">
        <v>217</v>
      </c>
      <c r="D78" s="137" t="s">
        <v>103</v>
      </c>
      <c r="H78" s="166" t="s">
        <v>1684</v>
      </c>
      <c r="Y78" s="162"/>
    </row>
    <row r="79" spans="3:25" x14ac:dyDescent="0.2">
      <c r="C79" s="137" t="s">
        <v>218</v>
      </c>
      <c r="D79" s="137" t="s">
        <v>104</v>
      </c>
      <c r="H79" s="166" t="s">
        <v>1685</v>
      </c>
      <c r="Y79" s="162"/>
    </row>
    <row r="80" spans="3:25" x14ac:dyDescent="0.2">
      <c r="C80" s="137" t="s">
        <v>219</v>
      </c>
      <c r="D80" s="137" t="s">
        <v>105</v>
      </c>
      <c r="H80" s="166" t="s">
        <v>1686</v>
      </c>
      <c r="Y80" s="162"/>
    </row>
    <row r="81" spans="3:25" x14ac:dyDescent="0.2">
      <c r="C81" s="137" t="s">
        <v>220</v>
      </c>
      <c r="D81" s="137" t="s">
        <v>106</v>
      </c>
      <c r="H81" s="166" t="s">
        <v>1687</v>
      </c>
      <c r="Y81" s="162"/>
    </row>
    <row r="82" spans="3:25" x14ac:dyDescent="0.2">
      <c r="C82" s="137" t="s">
        <v>221</v>
      </c>
      <c r="D82" s="137" t="s">
        <v>107</v>
      </c>
      <c r="H82" s="166" t="s">
        <v>1688</v>
      </c>
      <c r="Y82" s="162"/>
    </row>
    <row r="83" spans="3:25" x14ac:dyDescent="0.2">
      <c r="C83" s="137" t="s">
        <v>222</v>
      </c>
      <c r="D83" s="137" t="s">
        <v>108</v>
      </c>
      <c r="H83" s="166" t="s">
        <v>1689</v>
      </c>
      <c r="Y83" s="162"/>
    </row>
    <row r="84" spans="3:25" x14ac:dyDescent="0.2">
      <c r="C84" s="137" t="s">
        <v>223</v>
      </c>
      <c r="D84" s="137" t="s">
        <v>109</v>
      </c>
      <c r="H84" s="166" t="s">
        <v>1690</v>
      </c>
      <c r="Y84" s="162"/>
    </row>
    <row r="85" spans="3:25" x14ac:dyDescent="0.2">
      <c r="C85" s="137" t="s">
        <v>224</v>
      </c>
      <c r="D85" s="137" t="s">
        <v>110</v>
      </c>
      <c r="H85" s="166" t="s">
        <v>1691</v>
      </c>
      <c r="Y85" s="162"/>
    </row>
    <row r="86" spans="3:25" x14ac:dyDescent="0.2">
      <c r="C86" s="137" t="s">
        <v>225</v>
      </c>
      <c r="D86" s="137" t="s">
        <v>111</v>
      </c>
      <c r="H86" s="166" t="s">
        <v>1692</v>
      </c>
      <c r="Y86" s="162"/>
    </row>
    <row r="87" spans="3:25" x14ac:dyDescent="0.2">
      <c r="C87" s="137" t="s">
        <v>226</v>
      </c>
      <c r="D87" s="137" t="s">
        <v>112</v>
      </c>
      <c r="H87" s="166" t="s">
        <v>1693</v>
      </c>
      <c r="Y87" s="162"/>
    </row>
    <row r="88" spans="3:25" x14ac:dyDescent="0.2">
      <c r="C88" s="137" t="s">
        <v>227</v>
      </c>
      <c r="D88" s="137" t="s">
        <v>113</v>
      </c>
      <c r="H88" s="166" t="s">
        <v>1694</v>
      </c>
      <c r="Y88" s="162"/>
    </row>
    <row r="89" spans="3:25" x14ac:dyDescent="0.2">
      <c r="C89" s="137" t="s">
        <v>228</v>
      </c>
      <c r="D89" s="137" t="s">
        <v>114</v>
      </c>
      <c r="H89" s="166" t="s">
        <v>1695</v>
      </c>
      <c r="Y89" s="162"/>
    </row>
    <row r="90" spans="3:25" x14ac:dyDescent="0.2">
      <c r="C90" s="137" t="s">
        <v>229</v>
      </c>
      <c r="D90" s="137" t="s">
        <v>115</v>
      </c>
      <c r="H90" s="166" t="s">
        <v>1696</v>
      </c>
      <c r="Y90" s="162"/>
    </row>
    <row r="91" spans="3:25" x14ac:dyDescent="0.2">
      <c r="C91" s="137" t="s">
        <v>230</v>
      </c>
      <c r="D91" s="137" t="s">
        <v>116</v>
      </c>
      <c r="H91" s="166" t="s">
        <v>1697</v>
      </c>
      <c r="Y91" s="162"/>
    </row>
    <row r="92" spans="3:25" x14ac:dyDescent="0.2">
      <c r="C92" s="137" t="s">
        <v>231</v>
      </c>
      <c r="D92" s="137" t="s">
        <v>117</v>
      </c>
      <c r="H92" s="166" t="s">
        <v>1698</v>
      </c>
      <c r="Y92" s="162"/>
    </row>
    <row r="93" spans="3:25" x14ac:dyDescent="0.2">
      <c r="C93" s="137" t="s">
        <v>232</v>
      </c>
      <c r="D93" s="137" t="s">
        <v>118</v>
      </c>
      <c r="H93" s="166" t="s">
        <v>1699</v>
      </c>
      <c r="Y93" s="162"/>
    </row>
    <row r="94" spans="3:25" x14ac:dyDescent="0.2">
      <c r="C94" s="137" t="s">
        <v>233</v>
      </c>
      <c r="D94" s="137" t="s">
        <v>119</v>
      </c>
      <c r="H94" s="166" t="s">
        <v>1700</v>
      </c>
      <c r="Y94" s="162"/>
    </row>
    <row r="95" spans="3:25" x14ac:dyDescent="0.2">
      <c r="C95" s="137" t="s">
        <v>234</v>
      </c>
      <c r="D95" s="137" t="s">
        <v>120</v>
      </c>
      <c r="H95" s="166" t="s">
        <v>1701</v>
      </c>
      <c r="Y95" s="162"/>
    </row>
    <row r="96" spans="3:25" x14ac:dyDescent="0.2">
      <c r="C96" s="137" t="s">
        <v>235</v>
      </c>
      <c r="D96" s="137" t="s">
        <v>121</v>
      </c>
      <c r="H96" s="166" t="s">
        <v>1702</v>
      </c>
      <c r="Y96" s="162"/>
    </row>
    <row r="97" spans="3:25" x14ac:dyDescent="0.2">
      <c r="C97" s="137" t="s">
        <v>236</v>
      </c>
      <c r="D97" s="137" t="s">
        <v>122</v>
      </c>
      <c r="H97" s="166" t="s">
        <v>1703</v>
      </c>
      <c r="Y97" s="162"/>
    </row>
    <row r="98" spans="3:25" x14ac:dyDescent="0.2">
      <c r="H98" s="166"/>
      <c r="Y98" s="167"/>
    </row>
    <row r="99" spans="3:25" x14ac:dyDescent="0.2">
      <c r="H99" s="166"/>
      <c r="Y99" s="167"/>
    </row>
    <row r="100" spans="3:25" x14ac:dyDescent="0.2">
      <c r="H100" s="166"/>
      <c r="Y100" s="167"/>
    </row>
    <row r="101" spans="3:25" x14ac:dyDescent="0.2">
      <c r="H101" s="166"/>
    </row>
  </sheetData>
  <sheetProtection algorithmName="SHA-512" hashValue="SKd+8rUTZGyPveYGqxvPYfdFR7aXETwaMklPumqPMYj/sxbYr72C+T05xr2YP6i4GAdPDCPKsxcSrMk1fqhWHA==" saltValue="iviYdwupXeOKmJ11wbmYCQ==" spinCount="100000" sheet="1" objects="1" scenarios="1"/>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ColWidth="8.83203125" defaultRowHeight="15" x14ac:dyDescent="0.2"/>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5" x14ac:dyDescent="0.2"/>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ColWidth="8.83203125" defaultRowHeight="15" x14ac:dyDescent="0.2"/>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Sample list</vt:lpstr>
      <vt:lpstr>Sample information</vt:lpstr>
      <vt:lpstr>Index</vt:lpstr>
      <vt:lpstr>How to enter pool information</vt:lpstr>
      <vt:lpstr>drop-down-rör ej</vt:lpstr>
      <vt:lpstr>Sheet1</vt:lpstr>
      <vt:lpstr>Sheet2</vt:lpstr>
      <vt:lpstr>Sheet3</vt:lpstr>
      <vt:lpstr>Sampletype</vt:lpstr>
    </vt:vector>
  </TitlesOfParts>
  <Manager/>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johla230</dc:creator>
  <cp:keywords/>
  <dc:description/>
  <cp:lastModifiedBy>Microsoft Office User</cp:lastModifiedBy>
  <cp:lastPrinted>2017-09-29T19:54:34Z</cp:lastPrinted>
  <dcterms:created xsi:type="dcterms:W3CDTF">2016-02-26T09:47:39Z</dcterms:created>
  <dcterms:modified xsi:type="dcterms:W3CDTF">2020-03-26T10:14:08Z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le">
    <vt:lpwstr>Ready-made-libraries_SampleForm</vt:lpwstr>
  </property>
  <property fmtid="{D5CDD505-2E9C-101B-9397-08002B2CF9AE}" pid="3" name="DocumentType">
    <vt:lpwstr>Blanketter</vt:lpwstr>
  </property>
  <property fmtid="{D5CDD505-2E9C-101B-9397-08002B2CF9AE}" pid="4" name="Prefix">
    <vt:lpwstr>BLA</vt:lpwstr>
  </property>
  <property fmtid="{D5CDD505-2E9C-101B-9397-08002B2CF9AE}" pid="5" name="Number">
    <vt:lpwstr>32606</vt:lpwstr>
  </property>
  <property fmtid="{D5CDD505-2E9C-101B-9397-08002B2CF9AE}" pid="6" name="Version">
    <vt:i4>7</vt:i4>
  </property>
  <property fmtid="{D5CDD505-2E9C-101B-9397-08002B2CF9AE}" pid="7" name="Draft">
    <vt:i4>0</vt:i4>
  </property>
  <property fmtid="{D5CDD505-2E9C-101B-9397-08002B2CF9AE}" pid="8" name="SecurityLevel">
    <vt:i4>2</vt:i4>
  </property>
  <property fmtid="{D5CDD505-2E9C-101B-9397-08002B2CF9AE}" pid="9" name="AlarmDate">
    <vt:filetime>2021-01-09T00:00:00Z</vt:filetime>
  </property>
  <property fmtid="{D5CDD505-2E9C-101B-9397-08002B2CF9AE}" pid="10" name="CreateDate">
    <vt:filetime>2017-03-10T11:57:34Z</vt:filetime>
  </property>
  <property fmtid="{D5CDD505-2E9C-101B-9397-08002B2CF9AE}" pid="11" name="PublishDate">
    <vt:filetime>2020-01-10T12:58:15Z</vt:filetime>
  </property>
  <property fmtid="{D5CDD505-2E9C-101B-9397-08002B2CF9AE}" pid="12" name="ArchivedDescription">
    <vt:lpwstr/>
  </property>
  <property fmtid="{D5CDD505-2E9C-101B-9397-08002B2CF9AE}" pid="13" name="ChangeDescription">
    <vt:lpwstr>Formaterat om till tabell för robustare formler. Bytt plats på kolumner så de kommer i samma ordning som i Clarity. Lagt till formler för automatisk ifyllning av Plate name och Species. Added columns for pooling. Städat/organiserat om i fliken för rullgar</vt:lpwstr>
  </property>
  <property fmtid="{D5CDD505-2E9C-101B-9397-08002B2CF9AE}" pid="14" name="Creator">
    <vt:lpwstr>Johanna Lagensjö</vt:lpwstr>
  </property>
  <property fmtid="{D5CDD505-2E9C-101B-9397-08002B2CF9AE}" pid="15" name="RoleUtfärdare">
    <vt:lpwstr>Kristina Larsson</vt:lpwstr>
  </property>
  <property fmtid="{D5CDD505-2E9C-101B-9397-08002B2CF9AE}" pid="16" name="RoleDistributör">
    <vt:lpwstr>Ulrika Liljedahl</vt:lpwstr>
  </property>
  <property fmtid="{D5CDD505-2E9C-101B-9397-08002B2CF9AE}" pid="17" name="RoleGranskare">
    <vt:lpwstr>Elin Övernäs</vt:lpwstr>
  </property>
  <property fmtid="{D5CDD505-2E9C-101B-9397-08002B2CF9AE}" pid="18" name="RoleGodkännare">
    <vt:lpwstr>Kristina Larsson</vt:lpwstr>
  </property>
  <property fmtid="{D5CDD505-2E9C-101B-9397-08002B2CF9AE}" pid="19" name="RoleAnsvarig">
    <vt:lpwstr>Yanara Marincevic-Zuniga</vt:lpwstr>
  </property>
  <property fmtid="{D5CDD505-2E9C-101B-9397-08002B2CF9AE}" pid="20" name="RoleGodkännare 2">
    <vt:lpwstr>Ulrika Liljedahl</vt:lpwstr>
  </property>
  <property fmtid="{D5CDD505-2E9C-101B-9397-08002B2CF9AE}" pid="21" name="MetadataHuvudprocess">
    <vt:lpwstr>Sekvensering</vt:lpwstr>
  </property>
  <property fmtid="{D5CDD505-2E9C-101B-9397-08002B2CF9AE}" pid="22" name="MetadataDelprocess">
    <vt:lpwstr>02 Ta emot prover - seq</vt:lpwstr>
  </property>
  <property fmtid="{D5CDD505-2E9C-101B-9397-08002B2CF9AE}" pid="23" name="MetadataSubprocess">
    <vt:lpwstr/>
  </property>
  <property fmtid="{D5CDD505-2E9C-101B-9397-08002B2CF9AE}" pid="24" name="MetadataGranskare">
    <vt:lpwstr>Elin Övernäs</vt:lpwstr>
  </property>
  <property fmtid="{D5CDD505-2E9C-101B-9397-08002B2CF9AE}" pid="25" name="MetadataGodkännare">
    <vt:lpwstr>Kristina Larsson</vt:lpwstr>
  </property>
  <property fmtid="{D5CDD505-2E9C-101B-9397-08002B2CF9AE}" pid="26" name="MetadataAnsvarig">
    <vt:lpwstr>Yanara Marincevic-Zuniga</vt:lpwstr>
  </property>
  <property fmtid="{D5CDD505-2E9C-101B-9397-08002B2CF9AE}" pid="27" name="MetadataSystem">
    <vt:lpwstr/>
  </property>
  <property fmtid="{D5CDD505-2E9C-101B-9397-08002B2CF9AE}" pid="28" name="MetadataGodkännare 2">
    <vt:lpwstr>Ulrika Liljedahl</vt:lpwstr>
  </property>
  <property fmtid="{D5CDD505-2E9C-101B-9397-08002B2CF9AE}" pid="29" name="MetadataSökord">
    <vt:lpwstr>Provlista sample submission form</vt:lpwstr>
  </property>
</Properties>
</file>